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<sst xmlns="http://schemas.openxmlformats.org/spreadsheetml/2006/main" count="10088" uniqueCount="1210">
  <si>
    <t>File opened</t>
  </si>
  <si>
    <t>2023-06-30 08:18:40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</si>
  <si>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</si>
  <si>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</si>
  <si>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</si>
  <si>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</si>
  <si>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</si>
  <si>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</si>
  <si>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</si>
  <si>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</si>
  <si>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</si>
  <si>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</si>
  <si>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</si>
  <si>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</si>
  <si>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</si>
  <si>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Mon Jun 26 08:03</t>
  </si>
  <si>
    <t>H2O rangematch</t>
  </si>
  <si>
    <t>Mon Jun 26 08:10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</si>
  <si>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</si>
  <si>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</si>
  <si>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</si>
  <si>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</si>
  <si>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</si>
  <si>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</si>
  <si>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</si>
  <si>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</si>
  <si>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</si>
  <si>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08:18:40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</si>
  <si>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</si>
  <si>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</si>
  <si>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</si>
  <si>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</si>
  <si>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</si>
  <si>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</si>
  <si>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</si>
  <si>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</si>
  <si>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</si>
  <si>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</si>
  <si>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</si>
  <si>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</si>
  <si>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</si>
  <si>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</si>
  <si>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</si>
  <si>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</si>
  <si>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</si>
  <si>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</si>
  <si>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</si>
  <si>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</si>
  <si>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</si>
  <si>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</si>
  <si>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</si>
  <si>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</si>
  <si>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</si>
  <si>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</si>
  <si>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</si>
  <si>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</si>
  <si>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</si>
  <si>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</si>
  <si>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</si>
  <si>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</si>
  <si>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</si>
  <si>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</si>
  <si>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</si>
  <si>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</si>
  <si>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</si>
  <si>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</si>
  <si>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</si>
  <si>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</si>
  <si>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</si>
  <si>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</si>
  <si>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</si>
  <si>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</si>
  <si>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</si>
  <si>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</si>
  <si>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</si>
  <si>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</si>
  <si>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</si>
  <si>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</si>
  <si>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</si>
  <si>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</si>
  <si>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</si>
  <si>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</si>
  <si>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</si>
  <si>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3.75716 198.167 356.268 577.418 853.386 1044.05 1225.17 1379.46</t>
  </si>
  <si>
    <t>Fs_true</t>
  </si>
  <si>
    <t>1.77642 229.438 386.456 584.972 807.231 1001.77 1201.69 1401.04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</si>
  <si>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</si>
  <si>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</si>
  <si>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</si>
  <si>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</si>
  <si>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</si>
  <si>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</si>
  <si>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</si>
  <si>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</si>
  <si>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</si>
  <si>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</si>
  <si>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</si>
  <si>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</si>
  <si>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</si>
  <si>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</si>
  <si>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</si>
  <si>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</si>
  <si>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</si>
  <si>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</si>
  <si>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</si>
  <si>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</si>
  <si>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</si>
  <si>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</si>
  <si>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</si>
  <si>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</si>
  <si>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</si>
  <si>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</si>
  <si>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</si>
  <si>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</si>
  <si>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</si>
  <si>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</si>
  <si>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</si>
  <si>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</si>
  <si>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</si>
  <si>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</si>
  <si>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</si>
  <si>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</si>
  <si>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</si>
  <si>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</si>
  <si>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</si>
  <si>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</si>
  <si>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</si>
  <si>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</si>
  <si>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</si>
  <si>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</si>
  <si>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</si>
  <si>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</si>
  <si>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</si>
  <si>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</si>
  <si>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</si>
  <si>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</si>
  <si>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</si>
  <si>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</si>
  <si>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</si>
  <si>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</si>
  <si>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</si>
  <si>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</si>
  <si>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</si>
  <si>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</si>
  <si>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</si>
  <si>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</si>
  <si>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</si>
  <si>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</si>
  <si>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</si>
  <si>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</si>
  <si>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</si>
  <si>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</si>
  <si>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</si>
  <si>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</si>
  <si>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</si>
  <si>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</si>
  <si>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</si>
  <si>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</si>
  <si>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</si>
  <si>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</si>
  <si>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</si>
  <si>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</si>
  <si>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</si>
  <si>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</si>
  <si>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</si>
  <si>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</si>
  <si>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</si>
  <si>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</si>
  <si>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</si>
  <si>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</si>
  <si>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</si>
  <si>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</si>
  <si>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</si>
  <si>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</si>
  <si>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</si>
  <si>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</si>
  <si>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</si>
  <si>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</si>
  <si>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</si>
  <si>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</si>
  <si>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</si>
  <si>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</si>
  <si>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</si>
  <si>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</si>
  <si>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</si>
  <si>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</si>
  <si>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</si>
  <si>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</si>
  <si>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</si>
  <si>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</si>
  <si>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</si>
  <si>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</si>
  <si>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</si>
  <si>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</si>
  <si>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</si>
  <si>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</si>
  <si>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</si>
  <si>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</si>
  <si>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</si>
  <si>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</si>
  <si>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</si>
  <si>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</si>
  <si>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</si>
  <si>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</si>
  <si>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</si>
  <si>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</si>
  <si>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</si>
  <si>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</si>
  <si>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</si>
  <si>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</si>
  <si>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</si>
  <si>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</si>
  <si>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</si>
  <si>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</si>
  <si>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</si>
  <si>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</si>
  <si>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</si>
  <si>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</si>
  <si>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</si>
  <si>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</si>
  <si>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</si>
  <si>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</si>
  <si>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</si>
  <si>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</si>
  <si>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</si>
  <si>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</si>
  <si>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</si>
  <si>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</si>
  <si>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</si>
  <si>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</si>
  <si>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</si>
  <si>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</si>
  <si>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</si>
  <si>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</si>
  <si>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</si>
  <si>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</si>
  <si>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</si>
  <si>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</si>
  <si>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</si>
  <si>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</si>
  <si>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</si>
  <si>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</si>
  <si>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</si>
  <si>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</si>
  <si>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</si>
  <si>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</si>
  <si>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</si>
  <si>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</si>
  <si>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</si>
  <si>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</si>
  <si>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</si>
  <si>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</si>
  <si>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</si>
  <si>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</si>
  <si>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</si>
  <si>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</si>
  <si>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</si>
  <si>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</si>
  <si>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</si>
  <si>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</si>
  <si>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</si>
  <si>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</si>
  <si>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</si>
  <si>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</si>
  <si>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</si>
  <si>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</si>
  <si>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</si>
  <si>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</si>
  <si>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</si>
  <si>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</si>
  <si>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</si>
  <si>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</si>
  <si>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</si>
  <si>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</si>
  <si>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</si>
  <si>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</si>
  <si>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</si>
  <si>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</si>
  <si>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</si>
  <si>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</si>
  <si>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</si>
  <si>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</si>
  <si>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</si>
  <si>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</si>
  <si>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</si>
  <si>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</si>
  <si>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</si>
  <si>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</si>
  <si>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</si>
  <si>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</si>
  <si>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</si>
  <si>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</si>
  <si>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</si>
  <si>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</si>
  <si>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</si>
  <si>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</si>
  <si>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</si>
  <si>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</si>
  <si>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</si>
  <si>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</si>
  <si>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</si>
  <si>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</si>
  <si>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</si>
  <si>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</si>
  <si>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</si>
  <si>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</si>
  <si>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</si>
  <si>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</si>
  <si>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</si>
  <si>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</si>
  <si>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</si>
  <si>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</si>
  <si>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</si>
  <si>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</si>
  <si>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</si>
  <si>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</si>
  <si>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</si>
  <si>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</si>
  <si>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</si>
  <si>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</si>
  <si>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</si>
  <si>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</si>
  <si>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</si>
  <si>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</si>
  <si>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</si>
  <si>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</si>
  <si>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</si>
  <si>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</si>
  <si>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</si>
  <si>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</si>
  <si>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</si>
  <si>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</si>
  <si>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</si>
  <si>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</si>
  <si>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</si>
  <si>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</si>
  <si>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</si>
  <si>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</si>
  <si>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</si>
  <si>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</si>
  <si>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</si>
  <si>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</si>
  <si>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</si>
  <si>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</si>
  <si>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</si>
  <si>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</si>
  <si>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</si>
  <si>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</si>
  <si>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</si>
  <si>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</si>
  <si>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</si>
  <si>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</si>
  <si>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</si>
  <si>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</si>
  <si>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</si>
  <si>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</si>
  <si>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</si>
  <si>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</si>
  <si>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</si>
  <si>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</si>
  <si>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</si>
  <si>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</si>
  <si>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</si>
  <si>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</si>
  <si>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</si>
  <si>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</si>
  <si>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</si>
  <si>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</si>
  <si>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</si>
  <si>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</si>
  <si>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</si>
  <si>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</si>
  <si>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</si>
  <si>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</si>
  <si>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</si>
  <si>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</si>
  <si>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</si>
  <si>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</si>
  <si>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</si>
  <si>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</si>
  <si>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</si>
  <si>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</si>
  <si>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</si>
  <si>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</si>
  <si>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</si>
  <si>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</si>
  <si>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</si>
  <si>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</si>
  <si>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</si>
  <si>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</si>
  <si>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</si>
  <si>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</si>
  <si>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</si>
  <si>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</si>
  <si>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</si>
  <si>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</si>
  <si>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</si>
  <si>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</si>
  <si>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</si>
  <si>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</si>
  <si>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</si>
  <si>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</si>
  <si>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</si>
  <si>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</si>
  <si>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</si>
  <si>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</si>
  <si>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</si>
  <si>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</si>
  <si>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</si>
  <si>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</si>
  <si>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</si>
  <si>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</si>
  <si>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</si>
  <si>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</si>
  <si>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</si>
  <si>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</si>
  <si>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</si>
  <si>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</si>
  <si>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</si>
  <si>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</si>
  <si>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</si>
  <si>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</si>
  <si>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</si>
  <si>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</si>
  <si>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</si>
  <si>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</si>
  <si>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20230630 10:13:36</t>
  </si>
  <si>
    <t>10:13:36</t>
  </si>
  <si>
    <t>arch_11_scrh_04</t>
  </si>
  <si>
    <t>-</t>
  </si>
  <si>
    <t>0: Broadleaf</t>
  </si>
  <si>
    <t>09:30:14</t>
  </si>
  <si>
    <t>1/2</t>
  </si>
  <si>
    <t>00000000</t>
  </si>
  <si>
    <t>iiiiiiii</t>
  </si>
  <si>
    <t>off</t>
  </si>
  <si>
    <t>20230630 10:13:41</t>
  </si>
  <si>
    <t>10:13:41</t>
  </si>
  <si>
    <t>20230630 10:13:46</t>
  </si>
  <si>
    <t>10:13:46</t>
  </si>
  <si>
    <t>20230630 10:13:51</t>
  </si>
  <si>
    <t>10:13:51</t>
  </si>
  <si>
    <t>20230630 10:13:56</t>
  </si>
  <si>
    <t>10:13:56</t>
  </si>
  <si>
    <t>20230630 10:14:01</t>
  </si>
  <si>
    <t>10:14:01</t>
  </si>
  <si>
    <t>20230630 10:14:06</t>
  </si>
  <si>
    <t>10:14:06</t>
  </si>
  <si>
    <t>20230630 10:14:11</t>
  </si>
  <si>
    <t>10:14:11</t>
  </si>
  <si>
    <t>20230630 10:14:16</t>
  </si>
  <si>
    <t>10:14:16</t>
  </si>
  <si>
    <t>20230630 10:14:21</t>
  </si>
  <si>
    <t>10:14:21</t>
  </si>
  <si>
    <t>20230630 10:14:26</t>
  </si>
  <si>
    <t>10:14:26</t>
  </si>
  <si>
    <t>20230630 10:14:31</t>
  </si>
  <si>
    <t>10:14:31</t>
  </si>
  <si>
    <t>20230630 10:14:36</t>
  </si>
  <si>
    <t>10:14:36</t>
  </si>
  <si>
    <t>20230630 10:14:41</t>
  </si>
  <si>
    <t>10:14:41</t>
  </si>
  <si>
    <t>20230630 10:14:46</t>
  </si>
  <si>
    <t>10:14:46</t>
  </si>
  <si>
    <t>20230630 10:14:51</t>
  </si>
  <si>
    <t>10:14:51</t>
  </si>
  <si>
    <t>20230630 10:14:56</t>
  </si>
  <si>
    <t>10:14:56</t>
  </si>
  <si>
    <t>20230630 10:15:01</t>
  </si>
  <si>
    <t>10:15:01</t>
  </si>
  <si>
    <t>20230630 10:15:06</t>
  </si>
  <si>
    <t>10:15:06</t>
  </si>
  <si>
    <t>20230630 10:15:11</t>
  </si>
  <si>
    <t>10:15:11</t>
  </si>
  <si>
    <t>20230630 10:15:16</t>
  </si>
  <si>
    <t>10:15:16</t>
  </si>
  <si>
    <t>20230630 10:15:21</t>
  </si>
  <si>
    <t>10:15:21</t>
  </si>
  <si>
    <t>20230630 10:15:26</t>
  </si>
  <si>
    <t>10:15:26</t>
  </si>
  <si>
    <t>20230630 10:15:31</t>
  </si>
  <si>
    <t>10:15:31</t>
  </si>
  <si>
    <t>20230630 10:17:08</t>
  </si>
  <si>
    <t>10:17:08</t>
  </si>
  <si>
    <t>20230630 10:17:13</t>
  </si>
  <si>
    <t>10:17:13</t>
  </si>
  <si>
    <t>20230630 10:17:18</t>
  </si>
  <si>
    <t>10:17:18</t>
  </si>
  <si>
    <t>20230630 10:17:23</t>
  </si>
  <si>
    <t>10:17:23</t>
  </si>
  <si>
    <t>20230630 10:17:28</t>
  </si>
  <si>
    <t>10:17:28</t>
  </si>
  <si>
    <t>20230630 10:17:33</t>
  </si>
  <si>
    <t>10:17:33</t>
  </si>
  <si>
    <t>20230630 10:17:38</t>
  </si>
  <si>
    <t>10:17:38</t>
  </si>
  <si>
    <t>20230630 10:17:42</t>
  </si>
  <si>
    <t>10:17:42</t>
  </si>
  <si>
    <t>20230630 10:17:47</t>
  </si>
  <si>
    <t>10:17:47</t>
  </si>
  <si>
    <t>20230630 10:17:52</t>
  </si>
  <si>
    <t>10:17:52</t>
  </si>
  <si>
    <t>20230630 10:17:57</t>
  </si>
  <si>
    <t>10:17:57</t>
  </si>
  <si>
    <t>20230630 10:18:02</t>
  </si>
  <si>
    <t>10:18:02</t>
  </si>
  <si>
    <t>20230630 10:18:07</t>
  </si>
  <si>
    <t>10:18:07</t>
  </si>
  <si>
    <t>20230630 10:18:12</t>
  </si>
  <si>
    <t>10:18:12</t>
  </si>
  <si>
    <t>20230630 10:18:17</t>
  </si>
  <si>
    <t>10:18:17</t>
  </si>
  <si>
    <t>20230630 10:18:22</t>
  </si>
  <si>
    <t>10:18:22</t>
  </si>
  <si>
    <t>20230630 10:18:27</t>
  </si>
  <si>
    <t>10:18:27</t>
  </si>
  <si>
    <t>20230630 10:18:32</t>
  </si>
  <si>
    <t>10:18:32</t>
  </si>
  <si>
    <t>20230630 10:18:37</t>
  </si>
  <si>
    <t>10:18:37</t>
  </si>
  <si>
    <t>20230630 10:18:42</t>
  </si>
  <si>
    <t>10:18:42</t>
  </si>
  <si>
    <t>20230630 10:18:47</t>
  </si>
  <si>
    <t>10:18:47</t>
  </si>
  <si>
    <t>20230630 10:18:52</t>
  </si>
  <si>
    <t>10:18:52</t>
  </si>
  <si>
    <t>20230630 10:18:57</t>
  </si>
  <si>
    <t>10:18:57</t>
  </si>
  <si>
    <t>20230630 10:19:02</t>
  </si>
  <si>
    <t>10:19:02</t>
  </si>
  <si>
    <t>20230630 10:19:07</t>
  </si>
  <si>
    <t>10:19:07</t>
  </si>
  <si>
    <t>20230630 10:19:12</t>
  </si>
  <si>
    <t>10:19:12</t>
  </si>
  <si>
    <t>20230630 10:19:17</t>
  </si>
  <si>
    <t>10:19:17</t>
  </si>
  <si>
    <t>20230630 10:19:22</t>
  </si>
  <si>
    <t>10:19:22</t>
  </si>
  <si>
    <t>2/2</t>
  </si>
  <si>
    <t>20230630 10:19:27</t>
  </si>
  <si>
    <t>10:19:27</t>
  </si>
  <si>
    <t>20230630 10:19:32</t>
  </si>
  <si>
    <t>10:19:32</t>
  </si>
  <si>
    <t>20230630 10:19:37</t>
  </si>
  <si>
    <t>10:19:37</t>
  </si>
  <si>
    <t>20230630 10:19:42</t>
  </si>
  <si>
    <t>10:19:42</t>
  </si>
  <si>
    <t>20230630 10:19:47</t>
  </si>
  <si>
    <t>10:19:47</t>
  </si>
  <si>
    <t>20230630 10:19:52</t>
  </si>
  <si>
    <t>10:19:52</t>
  </si>
  <si>
    <t>20230630 10:19:57</t>
  </si>
  <si>
    <t>10:19:57</t>
  </si>
  <si>
    <t>20230630 10:20:02</t>
  </si>
  <si>
    <t>10:20:02</t>
  </si>
  <si>
    <t>20230630 10:20:07</t>
  </si>
  <si>
    <t>10:20:07</t>
  </si>
  <si>
    <t>20230630 10:20:12</t>
  </si>
  <si>
    <t>10:20:12</t>
  </si>
  <si>
    <t>20230630 10:20:17</t>
  </si>
  <si>
    <t>10:20:17</t>
  </si>
  <si>
    <t>20230630 10:20:22</t>
  </si>
  <si>
    <t>10:20:22</t>
  </si>
  <si>
    <t>20230630 10:20:27</t>
  </si>
  <si>
    <t>10:20:27</t>
  </si>
  <si>
    <t>20230630 10:20:32</t>
  </si>
  <si>
    <t>10:20:32</t>
  </si>
  <si>
    <t>20230630 10:20:37</t>
  </si>
  <si>
    <t>10:20:37</t>
  </si>
  <si>
    <t>20230630 10:20:42</t>
  </si>
  <si>
    <t>10:20:42</t>
  </si>
  <si>
    <t>20230630 10:20:47</t>
  </si>
  <si>
    <t>10:20:47</t>
  </si>
  <si>
    <t>20230630 10:20:52</t>
  </si>
  <si>
    <t>10:20:52</t>
  </si>
  <si>
    <t>20230630 10:20:57</t>
  </si>
  <si>
    <t>10:20:57</t>
  </si>
  <si>
    <t>20230630 10:21:02</t>
  </si>
  <si>
    <t>10:21:02</t>
  </si>
  <si>
    <t>20230630 10:21:07</t>
  </si>
  <si>
    <t>10:21:07</t>
  </si>
  <si>
    <t>20230630 10:21:12</t>
  </si>
  <si>
    <t>10:21:12</t>
  </si>
  <si>
    <t>20230630 10:21:17</t>
  </si>
  <si>
    <t>10:21:17</t>
  </si>
  <si>
    <t>20230630 10:21:22</t>
  </si>
  <si>
    <t>10:21:22</t>
  </si>
  <si>
    <t>20230630 10:21:27</t>
  </si>
  <si>
    <t>10:21:27</t>
  </si>
  <si>
    <t>20230630 10:21:32</t>
  </si>
  <si>
    <t>10:21:32</t>
  </si>
  <si>
    <t>20230630 10:21:37</t>
  </si>
  <si>
    <t>10:21:37</t>
  </si>
  <si>
    <t>20230630 10:21:42</t>
  </si>
  <si>
    <t>10:21:42</t>
  </si>
  <si>
    <t>0/2</t>
  </si>
  <si>
    <t>20230630 10:21:47</t>
  </si>
  <si>
    <t>10:21:47</t>
  </si>
  <si>
    <t>20230630 10:21:52</t>
  </si>
  <si>
    <t>10:21:52</t>
  </si>
  <si>
    <t>20230630 10:21:57</t>
  </si>
  <si>
    <t>10:21:57</t>
  </si>
  <si>
    <t>20230630 10:22:02</t>
  </si>
  <si>
    <t>10:22:02</t>
  </si>
  <si>
    <t>20230630 10:22:07</t>
  </si>
  <si>
    <t>10:22:07</t>
  </si>
  <si>
    <t>20230630 10:22:12</t>
  </si>
  <si>
    <t>10:22:12</t>
  </si>
  <si>
    <t>20230630 10:22:17</t>
  </si>
  <si>
    <t>10:22:17</t>
  </si>
  <si>
    <t>20230630 10:22:22</t>
  </si>
  <si>
    <t>10:22:22</t>
  </si>
  <si>
    <t>20230630 10:22:27</t>
  </si>
  <si>
    <t>10:22:27</t>
  </si>
  <si>
    <t>20230630 10:22:32</t>
  </si>
  <si>
    <t>10:22:32</t>
  </si>
  <si>
    <t>20230630 10:22:37</t>
  </si>
  <si>
    <t>10:22:37</t>
  </si>
  <si>
    <t>20230630 10:22:42</t>
  </si>
  <si>
    <t>10:22:42</t>
  </si>
  <si>
    <t>20230630 10:22:47</t>
  </si>
  <si>
    <t>10:22:47</t>
  </si>
  <si>
    <t>20230630 10:22:52</t>
  </si>
  <si>
    <t>10:22:52</t>
  </si>
  <si>
    <t>20230630 10:22:57</t>
  </si>
  <si>
    <t>10:22:57</t>
  </si>
  <si>
    <t>20230630 10:23:02</t>
  </si>
  <si>
    <t>10:23:02</t>
  </si>
  <si>
    <t>20230630 11:18:55</t>
  </si>
  <si>
    <t>11:18:55</t>
  </si>
  <si>
    <t>arch_11_hyed_04</t>
  </si>
  <si>
    <t>10:33:11</t>
  </si>
  <si>
    <t>20230630 11:19:00</t>
  </si>
  <si>
    <t>11:19:00</t>
  </si>
  <si>
    <t>20230630 11:19:05</t>
  </si>
  <si>
    <t>11:19:05</t>
  </si>
  <si>
    <t>20230630 11:19:10</t>
  </si>
  <si>
    <t>11:19:10</t>
  </si>
  <si>
    <t>20230630 11:19:15</t>
  </si>
  <si>
    <t>11:19:15</t>
  </si>
  <si>
    <t>20230630 11:19:20</t>
  </si>
  <si>
    <t>11:19:20</t>
  </si>
  <si>
    <t>20230630 11:19:25</t>
  </si>
  <si>
    <t>11:19:25</t>
  </si>
  <si>
    <t>20230630 11:19:30</t>
  </si>
  <si>
    <t>11:19:30</t>
  </si>
  <si>
    <t>20230630 11:19:35</t>
  </si>
  <si>
    <t>11:19:35</t>
  </si>
  <si>
    <t>20230630 11:19:40</t>
  </si>
  <si>
    <t>11:19:40</t>
  </si>
  <si>
    <t>20230630 11:19:45</t>
  </si>
  <si>
    <t>11:19:45</t>
  </si>
  <si>
    <t>20230630 11:19:50</t>
  </si>
  <si>
    <t>11:19:50</t>
  </si>
  <si>
    <t>20230630 11:19:55</t>
  </si>
  <si>
    <t>11:19:55</t>
  </si>
  <si>
    <t>20230630 11:20:00</t>
  </si>
  <si>
    <t>11:20:00</t>
  </si>
  <si>
    <t>20230630 11:20:05</t>
  </si>
  <si>
    <t>11:20:05</t>
  </si>
  <si>
    <t>20230630 11:20:10</t>
  </si>
  <si>
    <t>11:20:10</t>
  </si>
  <si>
    <t>20230630 11:20:15</t>
  </si>
  <si>
    <t>11:20:15</t>
  </si>
  <si>
    <t>20230630 11:20:20</t>
  </si>
  <si>
    <t>11:20:20</t>
  </si>
  <si>
    <t>20230630 11:20:25</t>
  </si>
  <si>
    <t>11:20:25</t>
  </si>
  <si>
    <t>20230630 11:20:30</t>
  </si>
  <si>
    <t>11:20:30</t>
  </si>
  <si>
    <t>20230630 11:20:35</t>
  </si>
  <si>
    <t>11:20:35</t>
  </si>
  <si>
    <t>20230630 11:20:40</t>
  </si>
  <si>
    <t>11:20:40</t>
  </si>
  <si>
    <t>20230630 11:20:45</t>
  </si>
  <si>
    <t>11:20:45</t>
  </si>
  <si>
    <t>20230630 11:20:50</t>
  </si>
  <si>
    <t>11:20:50</t>
  </si>
  <si>
    <t>20230630 11:22:27</t>
  </si>
  <si>
    <t>11:22:27</t>
  </si>
  <si>
    <t>20230630 11:22:32</t>
  </si>
  <si>
    <t>11:22:32</t>
  </si>
  <si>
    <t>20230630 11:22:37</t>
  </si>
  <si>
    <t>11:22:37</t>
  </si>
  <si>
    <t>20230630 11:22:42</t>
  </si>
  <si>
    <t>11:22:42</t>
  </si>
  <si>
    <t>20230630 11:22:47</t>
  </si>
  <si>
    <t>11:22:47</t>
  </si>
  <si>
    <t>20230630 11:22:52</t>
  </si>
  <si>
    <t>11:22:52</t>
  </si>
  <si>
    <t>20230630 11:22:57</t>
  </si>
  <si>
    <t>11:22:57</t>
  </si>
  <si>
    <t>20230630 11:23:02</t>
  </si>
  <si>
    <t>11:23:02</t>
  </si>
  <si>
    <t>20230630 11:23:07</t>
  </si>
  <si>
    <t>11:23:07</t>
  </si>
  <si>
    <t>20230630 11:23:12</t>
  </si>
  <si>
    <t>11:23:12</t>
  </si>
  <si>
    <t>20230630 11:23:17</t>
  </si>
  <si>
    <t>11:23:17</t>
  </si>
  <si>
    <t>20230630 11:23:22</t>
  </si>
  <si>
    <t>11:23:22</t>
  </si>
  <si>
    <t>20230630 11:23:27</t>
  </si>
  <si>
    <t>11:23:27</t>
  </si>
  <si>
    <t>20230630 11:23:32</t>
  </si>
  <si>
    <t>11:23:32</t>
  </si>
  <si>
    <t>20230630 11:23:37</t>
  </si>
  <si>
    <t>11:23:37</t>
  </si>
  <si>
    <t>20230630 11:23:42</t>
  </si>
  <si>
    <t>11:23:42</t>
  </si>
  <si>
    <t>20230630 11:23:47</t>
  </si>
  <si>
    <t>11:23:47</t>
  </si>
  <si>
    <t>20230630 11:23:52</t>
  </si>
  <si>
    <t>11:23:52</t>
  </si>
  <si>
    <t>20230630 11:23:57</t>
  </si>
  <si>
    <t>11:23:57</t>
  </si>
  <si>
    <t>20230630 11:24:02</t>
  </si>
  <si>
    <t>11:24:02</t>
  </si>
  <si>
    <t>20230630 11:24:07</t>
  </si>
  <si>
    <t>11:24:07</t>
  </si>
  <si>
    <t>20230630 11:24:12</t>
  </si>
  <si>
    <t>11:24:12</t>
  </si>
  <si>
    <t>20230630 11:24:17</t>
  </si>
  <si>
    <t>11:24:17</t>
  </si>
  <si>
    <t>20230630 11:24:22</t>
  </si>
  <si>
    <t>11:24:22</t>
  </si>
  <si>
    <t>20230630 11:24:27</t>
  </si>
  <si>
    <t>11:24:27</t>
  </si>
  <si>
    <t>20230630 11:24:32</t>
  </si>
  <si>
    <t>11:24:32</t>
  </si>
  <si>
    <t>20230630 11:24:37</t>
  </si>
  <si>
    <t>11:24:37</t>
  </si>
  <si>
    <t>20230630 11:24:42</t>
  </si>
  <si>
    <t>11:24:42</t>
  </si>
  <si>
    <t>20230630 11:24:47</t>
  </si>
  <si>
    <t>11:24:47</t>
  </si>
  <si>
    <t>20230630 11:24:52</t>
  </si>
  <si>
    <t>11:24:52</t>
  </si>
  <si>
    <t>20230630 11:24:57</t>
  </si>
  <si>
    <t>11:24:57</t>
  </si>
  <si>
    <t>20230630 11:25:02</t>
  </si>
  <si>
    <t>11:25:02</t>
  </si>
  <si>
    <t>20230630 11:25:07</t>
  </si>
  <si>
    <t>11:25:07</t>
  </si>
  <si>
    <t>20230630 11:25:12</t>
  </si>
  <si>
    <t>11:25:12</t>
  </si>
  <si>
    <t>20230630 11:25:17</t>
  </si>
  <si>
    <t>11:25:17</t>
  </si>
  <si>
    <t>20230630 11:25:22</t>
  </si>
  <si>
    <t>11:25:22</t>
  </si>
  <si>
    <t>20230630 11:25:27</t>
  </si>
  <si>
    <t>11:25:27</t>
  </si>
  <si>
    <t>20230630 11:25:32</t>
  </si>
  <si>
    <t>11:25:32</t>
  </si>
  <si>
    <t>20230630 11:25:37</t>
  </si>
  <si>
    <t>11:25:37</t>
  </si>
  <si>
    <t>20230630 11:25:42</t>
  </si>
  <si>
    <t>11:25:42</t>
  </si>
  <si>
    <t>20230630 11:25:47</t>
  </si>
  <si>
    <t>11:25:47</t>
  </si>
  <si>
    <t>20230630 11:25:52</t>
  </si>
  <si>
    <t>11:25:52</t>
  </si>
  <si>
    <t>20230630 11:25:57</t>
  </si>
  <si>
    <t>11:25:57</t>
  </si>
  <si>
    <t>20230630 11:26:02</t>
  </si>
  <si>
    <t>11:26:02</t>
  </si>
  <si>
    <t>20230630 11:26:07</t>
  </si>
  <si>
    <t>11:26:07</t>
  </si>
  <si>
    <t>20230630 11:26:12</t>
  </si>
  <si>
    <t>11:26:12</t>
  </si>
  <si>
    <t>20230630 11:26:17</t>
  </si>
  <si>
    <t>11:26:17</t>
  </si>
  <si>
    <t>20230630 11:26:22</t>
  </si>
  <si>
    <t>11:26:22</t>
  </si>
  <si>
    <t>20230630 11:26:27</t>
  </si>
  <si>
    <t>11:26:27</t>
  </si>
  <si>
    <t>20230630 11:26:32</t>
  </si>
  <si>
    <t>11:26:32</t>
  </si>
  <si>
    <t>20230630 11:26:37</t>
  </si>
  <si>
    <t>11:26:37</t>
  </si>
  <si>
    <t>20230630 11:26:42</t>
  </si>
  <si>
    <t>11:26:42</t>
  </si>
  <si>
    <t>20230630 11:26:47</t>
  </si>
  <si>
    <t>11:26:47</t>
  </si>
  <si>
    <t>20230630 11:26:52</t>
  </si>
  <si>
    <t>11:26:52</t>
  </si>
  <si>
    <t>20230630 11:26:57</t>
  </si>
  <si>
    <t>11:26:57</t>
  </si>
  <si>
    <t>20230630 11:27:02</t>
  </si>
  <si>
    <t>11:27:02</t>
  </si>
  <si>
    <t>20230630 11:27:07</t>
  </si>
  <si>
    <t>11:27:07</t>
  </si>
  <si>
    <t>20230630 11:27:12</t>
  </si>
  <si>
    <t>11:27:12</t>
  </si>
  <si>
    <t>20230630 11:27:17</t>
  </si>
  <si>
    <t>11:27:17</t>
  </si>
  <si>
    <t>20230630 11:27:22</t>
  </si>
  <si>
    <t>11:27:22</t>
  </si>
  <si>
    <t>20230630 11:27:27</t>
  </si>
  <si>
    <t>11:27:27</t>
  </si>
  <si>
    <t>20230630 11:27:32</t>
  </si>
  <si>
    <t>11:27:32</t>
  </si>
  <si>
    <t>20230630 11:27:37</t>
  </si>
  <si>
    <t>11:27:37</t>
  </si>
  <si>
    <t>20230630 11:27:42</t>
  </si>
  <si>
    <t>11:27:42</t>
  </si>
  <si>
    <t>20230630 11:27:47</t>
  </si>
  <si>
    <t>11:27:47</t>
  </si>
  <si>
    <t>20230630 11:27:52</t>
  </si>
  <si>
    <t>11:27:52</t>
  </si>
  <si>
    <t>20230630 11:27:57</t>
  </si>
  <si>
    <t>11:27:57</t>
  </si>
  <si>
    <t>20230630 11:28:02</t>
  </si>
  <si>
    <t>11:28:02</t>
  </si>
  <si>
    <t>20230630 11:28:06</t>
  </si>
  <si>
    <t>11:28:06</t>
  </si>
  <si>
    <t>20230630 11:28:12</t>
  </si>
  <si>
    <t>11:28:12</t>
  </si>
  <si>
    <t>20230630 11:28:16</t>
  </si>
  <si>
    <t>11:28:16</t>
  </si>
  <si>
    <t>20230630 11:28:22</t>
  </si>
  <si>
    <t>11:28:22</t>
  </si>
  <si>
    <t>20230630 13:21:31</t>
  </si>
  <si>
    <t>13:21:31</t>
  </si>
  <si>
    <t>arch_18_pano_04</t>
  </si>
  <si>
    <t>12:50:36</t>
  </si>
  <si>
    <t>20230630 13:21:36</t>
  </si>
  <si>
    <t>13:21:36</t>
  </si>
  <si>
    <t>20230630 13:21:41</t>
  </si>
  <si>
    <t>13:21:41</t>
  </si>
  <si>
    <t>20230630 13:21:46</t>
  </si>
  <si>
    <t>13:21:46</t>
  </si>
  <si>
    <t>20230630 13:21:51</t>
  </si>
  <si>
    <t>13:21:51</t>
  </si>
  <si>
    <t>20230630 13:21:56</t>
  </si>
  <si>
    <t>13:21:56</t>
  </si>
  <si>
    <t>20230630 13:22:01</t>
  </si>
  <si>
    <t>13:22:01</t>
  </si>
  <si>
    <t>20230630 13:22:06</t>
  </si>
  <si>
    <t>13:22:06</t>
  </si>
  <si>
    <t>20230630 13:22:11</t>
  </si>
  <si>
    <t>13:22:11</t>
  </si>
  <si>
    <t>20230630 13:22:16</t>
  </si>
  <si>
    <t>13:22:16</t>
  </si>
  <si>
    <t>20230630 13:22:21</t>
  </si>
  <si>
    <t>13:22:21</t>
  </si>
  <si>
    <t>20230630 13:22:26</t>
  </si>
  <si>
    <t>13:22:26</t>
  </si>
  <si>
    <t>20230630 13:22:31</t>
  </si>
  <si>
    <t>13:22:31</t>
  </si>
  <si>
    <t>20230630 13:22:36</t>
  </si>
  <si>
    <t>13:22:36</t>
  </si>
  <si>
    <t>20230630 13:22:41</t>
  </si>
  <si>
    <t>13:22:41</t>
  </si>
  <si>
    <t>20230630 13:22:46</t>
  </si>
  <si>
    <t>13:22:46</t>
  </si>
  <si>
    <t>20230630 13:22:51</t>
  </si>
  <si>
    <t>13:22:51</t>
  </si>
  <si>
    <t>20230630 13:22:56</t>
  </si>
  <si>
    <t>13:22:56</t>
  </si>
  <si>
    <t>20230630 13:23:01</t>
  </si>
  <si>
    <t>13:23:01</t>
  </si>
  <si>
    <t>20230630 13:23:06</t>
  </si>
  <si>
    <t>13:23:06</t>
  </si>
  <si>
    <t>20230630 13:23:11</t>
  </si>
  <si>
    <t>13:23:11</t>
  </si>
  <si>
    <t>20230630 13:23:16</t>
  </si>
  <si>
    <t>13:23:16</t>
  </si>
  <si>
    <t>20230630 13:23:21</t>
  </si>
  <si>
    <t>13:23:21</t>
  </si>
  <si>
    <t>20230630 13:23:26</t>
  </si>
  <si>
    <t>13:23:26</t>
  </si>
  <si>
    <t>20230630 13:25:03</t>
  </si>
  <si>
    <t>13:25:03</t>
  </si>
  <si>
    <t>20230630 13:25:08</t>
  </si>
  <si>
    <t>13:25:08</t>
  </si>
  <si>
    <t>20230630 13:25:13</t>
  </si>
  <si>
    <t>13:25:13</t>
  </si>
  <si>
    <t>20230630 13:25:18</t>
  </si>
  <si>
    <t>13:25:18</t>
  </si>
  <si>
    <t>20230630 13:25:23</t>
  </si>
  <si>
    <t>13:25:23</t>
  </si>
  <si>
    <t>20230630 13:25:28</t>
  </si>
  <si>
    <t>13:25:28</t>
  </si>
  <si>
    <t>20230630 13:25:33</t>
  </si>
  <si>
    <t>13:25:33</t>
  </si>
  <si>
    <t>20230630 13:25:38</t>
  </si>
  <si>
    <t>13:25:38</t>
  </si>
  <si>
    <t>20230630 13:25:43</t>
  </si>
  <si>
    <t>13:25:43</t>
  </si>
  <si>
    <t>20230630 13:25:48</t>
  </si>
  <si>
    <t>13:25:48</t>
  </si>
  <si>
    <t>20230630 13:25:53</t>
  </si>
  <si>
    <t>13:25:53</t>
  </si>
  <si>
    <t>20230630 13:25:58</t>
  </si>
  <si>
    <t>13:25:58</t>
  </si>
  <si>
    <t>20230630 13:26:03</t>
  </si>
  <si>
    <t>13:26:03</t>
  </si>
  <si>
    <t>20230630 13:26:08</t>
  </si>
  <si>
    <t>13:26:08</t>
  </si>
  <si>
    <t>20230630 13:26:13</t>
  </si>
  <si>
    <t>13:26:13</t>
  </si>
  <si>
    <t>20230630 13:26:18</t>
  </si>
  <si>
    <t>13:26:18</t>
  </si>
  <si>
    <t>20230630 13:26:22</t>
  </si>
  <si>
    <t>13:26:22</t>
  </si>
  <si>
    <t>20230630 13:26:27</t>
  </si>
  <si>
    <t>13:26:27</t>
  </si>
  <si>
    <t>20230630 13:26:32</t>
  </si>
  <si>
    <t>13:26:32</t>
  </si>
  <si>
    <t>20230630 13:26:37</t>
  </si>
  <si>
    <t>13:26:37</t>
  </si>
  <si>
    <t>20230630 13:26:42</t>
  </si>
  <si>
    <t>13:26:42</t>
  </si>
  <si>
    <t>20230630 13:26:47</t>
  </si>
  <si>
    <t>13:26:47</t>
  </si>
  <si>
    <t>20230630 13:26:52</t>
  </si>
  <si>
    <t>13:26:52</t>
  </si>
  <si>
    <t>20230630 13:26:57</t>
  </si>
  <si>
    <t>13:26:57</t>
  </si>
  <si>
    <t>20230630 13:27:02</t>
  </si>
  <si>
    <t>13:27:02</t>
  </si>
  <si>
    <t>20230630 13:27:07</t>
  </si>
  <si>
    <t>13:27:07</t>
  </si>
  <si>
    <t>20230630 13:27:12</t>
  </si>
  <si>
    <t>13:27:12</t>
  </si>
  <si>
    <t>20230630 13:27:17</t>
  </si>
  <si>
    <t>13:27:17</t>
  </si>
  <si>
    <t>20230630 13:27:22</t>
  </si>
  <si>
    <t>13:27:22</t>
  </si>
  <si>
    <t>20230630 13:27:27</t>
  </si>
  <si>
    <t>13:27:27</t>
  </si>
  <si>
    <t>20230630 13:27:32</t>
  </si>
  <si>
    <t>13:27:32</t>
  </si>
  <si>
    <t>20230630 13:27:37</t>
  </si>
  <si>
    <t>13:27:37</t>
  </si>
  <si>
    <t>20230630 13:27:42</t>
  </si>
  <si>
    <t>13:27:42</t>
  </si>
  <si>
    <t>20230630 13:27:47</t>
  </si>
  <si>
    <t>13:27:47</t>
  </si>
  <si>
    <t>20230630 13:27:52</t>
  </si>
  <si>
    <t>13:27:52</t>
  </si>
  <si>
    <t>20230630 13:27:57</t>
  </si>
  <si>
    <t>13:27:57</t>
  </si>
  <si>
    <t>20230630 13:28:02</t>
  </si>
  <si>
    <t>13:28:02</t>
  </si>
  <si>
    <t>20230630 13:28:07</t>
  </si>
  <si>
    <t>13:28:07</t>
  </si>
  <si>
    <t>20230630 13:28:12</t>
  </si>
  <si>
    <t>13:28:12</t>
  </si>
  <si>
    <t>20230630 13:28:17</t>
  </si>
  <si>
    <t>13:28:17</t>
  </si>
  <si>
    <t>20230630 13:28:22</t>
  </si>
  <si>
    <t>13:28:22</t>
  </si>
  <si>
    <t>20230630 13:28:27</t>
  </si>
  <si>
    <t>13:28:27</t>
  </si>
  <si>
    <t>20230630 13:28:32</t>
  </si>
  <si>
    <t>13:28:32</t>
  </si>
  <si>
    <t>20230630 13:28:37</t>
  </si>
  <si>
    <t>13:28:37</t>
  </si>
  <si>
    <t>20230630 13:28:42</t>
  </si>
  <si>
    <t>13:28:42</t>
  </si>
  <si>
    <t>20230630 13:28:47</t>
  </si>
  <si>
    <t>13:28:47</t>
  </si>
  <si>
    <t>20230630 13:28:52</t>
  </si>
  <si>
    <t>13:28:52</t>
  </si>
  <si>
    <t>20230630 13:28:57</t>
  </si>
  <si>
    <t>13:28:57</t>
  </si>
  <si>
    <t>20230630 13:29:02</t>
  </si>
  <si>
    <t>13:29:02</t>
  </si>
  <si>
    <t>20230630 13:29:07</t>
  </si>
  <si>
    <t>13:29:07</t>
  </si>
  <si>
    <t>20230630 13:29:12</t>
  </si>
  <si>
    <t>13:29:12</t>
  </si>
  <si>
    <t>20230630 13:29:17</t>
  </si>
  <si>
    <t>13:29:17</t>
  </si>
  <si>
    <t>20230630 13:29:22</t>
  </si>
  <si>
    <t>13:29:22</t>
  </si>
  <si>
    <t>20230630 13:29:27</t>
  </si>
  <si>
    <t>13:29:27</t>
  </si>
  <si>
    <t>20230630 13:29:32</t>
  </si>
  <si>
    <t>13:29:32</t>
  </si>
  <si>
    <t>20230630 13:29:37</t>
  </si>
  <si>
    <t>13:29:37</t>
  </si>
  <si>
    <t>20230630 13:29:42</t>
  </si>
  <si>
    <t>13:29:42</t>
  </si>
  <si>
    <t>20230630 13:29:47</t>
  </si>
  <si>
    <t>13:29:47</t>
  </si>
  <si>
    <t>20230630 13:29:52</t>
  </si>
  <si>
    <t>13:29:52</t>
  </si>
  <si>
    <t>20230630 13:29:57</t>
  </si>
  <si>
    <t>13:29:57</t>
  </si>
  <si>
    <t>20230630 13:30:02</t>
  </si>
  <si>
    <t>13:30:02</t>
  </si>
  <si>
    <t>20230630 13:30:07</t>
  </si>
  <si>
    <t>13:30:07</t>
  </si>
  <si>
    <t>20230630 13:30:12</t>
  </si>
  <si>
    <t>13:30:12</t>
  </si>
  <si>
    <t>20230630 13:30:17</t>
  </si>
  <si>
    <t>13:30:17</t>
  </si>
  <si>
    <t>20230630 13:30:22</t>
  </si>
  <si>
    <t>13:30:22</t>
  </si>
  <si>
    <t>20230630 13:30:27</t>
  </si>
  <si>
    <t>13:30:27</t>
  </si>
  <si>
    <t>20230630 13:30:32</t>
  </si>
  <si>
    <t>13:30:32</t>
  </si>
  <si>
    <t>20230630 13:30:37</t>
  </si>
  <si>
    <t>13:30:37</t>
  </si>
  <si>
    <t>20230630 13:30:42</t>
  </si>
  <si>
    <t>13:30:42</t>
  </si>
  <si>
    <t>20230630 13:30:47</t>
  </si>
  <si>
    <t>13:30:47</t>
  </si>
  <si>
    <t>20230630 13:30:52</t>
  </si>
  <si>
    <t>13:30:52</t>
  </si>
  <si>
    <t>20230630 13:30:57</t>
  </si>
  <si>
    <t>13:30:57</t>
  </si>
  <si>
    <t>20230630 14:31:31</t>
  </si>
  <si>
    <t>14:31:31</t>
  </si>
  <si>
    <t>arch_18_dicha_04</t>
  </si>
  <si>
    <t>13:34:09</t>
  </si>
  <si>
    <t>20230630 14:31:36</t>
  </si>
  <si>
    <t>14:31:36</t>
  </si>
  <si>
    <t>20230630 14:31:41</t>
  </si>
  <si>
    <t>14:31:41</t>
  </si>
  <si>
    <t>20230630 14:31:46</t>
  </si>
  <si>
    <t>14:31:46</t>
  </si>
  <si>
    <t>20230630 14:31:51</t>
  </si>
  <si>
    <t>14:31:51</t>
  </si>
  <si>
    <t>20230630 14:31:56</t>
  </si>
  <si>
    <t>14:31:56</t>
  </si>
  <si>
    <t>20230630 14:32:01</t>
  </si>
  <si>
    <t>14:32:01</t>
  </si>
  <si>
    <t>20230630 14:32:06</t>
  </si>
  <si>
    <t>14:32:06</t>
  </si>
  <si>
    <t>20230630 14:32:11</t>
  </si>
  <si>
    <t>14:32:11</t>
  </si>
  <si>
    <t>20230630 14:32:16</t>
  </si>
  <si>
    <t>14:32:16</t>
  </si>
  <si>
    <t>20230630 14:32:21</t>
  </si>
  <si>
    <t>14:32:21</t>
  </si>
  <si>
    <t>20230630 14:32:26</t>
  </si>
  <si>
    <t>14:32:26</t>
  </si>
  <si>
    <t>20230630 14:32:31</t>
  </si>
  <si>
    <t>14:32:31</t>
  </si>
  <si>
    <t>20230630 14:32:36</t>
  </si>
  <si>
    <t>14:32:36</t>
  </si>
  <si>
    <t>20230630 14:32:41</t>
  </si>
  <si>
    <t>14:32:41</t>
  </si>
  <si>
    <t>20230630 14:32:46</t>
  </si>
  <si>
    <t>14:32:46</t>
  </si>
  <si>
    <t>20230630 14:32:51</t>
  </si>
  <si>
    <t>14:32:51</t>
  </si>
  <si>
    <t>20230630 14:32:56</t>
  </si>
  <si>
    <t>14:32:56</t>
  </si>
  <si>
    <t>20230630 14:33:01</t>
  </si>
  <si>
    <t>14:33:01</t>
  </si>
  <si>
    <t>20230630 14:33:06</t>
  </si>
  <si>
    <t>14:33:06</t>
  </si>
  <si>
    <t>20230630 14:33:11</t>
  </si>
  <si>
    <t>14:33:11</t>
  </si>
  <si>
    <t>20230630 14:33:16</t>
  </si>
  <si>
    <t>14:33:16</t>
  </si>
  <si>
    <t>20230630 14:33:21</t>
  </si>
  <si>
    <t>14:33:21</t>
  </si>
  <si>
    <t>20230630 14:33:26</t>
  </si>
  <si>
    <t>14:33:26</t>
  </si>
  <si>
    <t>20230630 14:35:03</t>
  </si>
  <si>
    <t>14:35:03</t>
  </si>
  <si>
    <t>20230630 14:35:08</t>
  </si>
  <si>
    <t>14:35:08</t>
  </si>
  <si>
    <t>20230630 14:35:13</t>
  </si>
  <si>
    <t>14:35:13</t>
  </si>
  <si>
    <t>20230630 14:35:18</t>
  </si>
  <si>
    <t>14:35:18</t>
  </si>
  <si>
    <t>20230630 14:35:23</t>
  </si>
  <si>
    <t>14:35:23</t>
  </si>
  <si>
    <t>20230630 14:35:28</t>
  </si>
  <si>
    <t>14:35:28</t>
  </si>
  <si>
    <t>20230630 14:35:33</t>
  </si>
  <si>
    <t>14:35:33</t>
  </si>
  <si>
    <t>20230630 14:35:38</t>
  </si>
  <si>
    <t>14:35:38</t>
  </si>
  <si>
    <t>20230630 14:35:43</t>
  </si>
  <si>
    <t>14:35:43</t>
  </si>
  <si>
    <t>20230630 14:35:48</t>
  </si>
  <si>
    <t>14:35:48</t>
  </si>
  <si>
    <t>20230630 14:35:53</t>
  </si>
  <si>
    <t>14:35:53</t>
  </si>
  <si>
    <t>20230630 14:35:58</t>
  </si>
  <si>
    <t>14:35:58</t>
  </si>
  <si>
    <t>20230630 14:36:03</t>
  </si>
  <si>
    <t>14:36:03</t>
  </si>
  <si>
    <t>20230630 14:36:08</t>
  </si>
  <si>
    <t>14:36:08</t>
  </si>
  <si>
    <t>20230630 14:36:13</t>
  </si>
  <si>
    <t>14:36:13</t>
  </si>
  <si>
    <t>20230630 14:36:18</t>
  </si>
  <si>
    <t>14:36:18</t>
  </si>
  <si>
    <t>20230630 14:36:23</t>
  </si>
  <si>
    <t>14:36:23</t>
  </si>
  <si>
    <t>20230630 14:36:28</t>
  </si>
  <si>
    <t>14:36:28</t>
  </si>
  <si>
    <t>20230630 14:36:33</t>
  </si>
  <si>
    <t>14:36:33</t>
  </si>
  <si>
    <t>20230630 14:36:38</t>
  </si>
  <si>
    <t>14:36:38</t>
  </si>
  <si>
    <t>20230630 14:36:43</t>
  </si>
  <si>
    <t>14:36:43</t>
  </si>
  <si>
    <t>20230630 14:36:48</t>
  </si>
  <si>
    <t>14:36:48</t>
  </si>
  <si>
    <t>20230630 14:36:53</t>
  </si>
  <si>
    <t>14:36:53</t>
  </si>
  <si>
    <t>20230630 14:36:58</t>
  </si>
  <si>
    <t>14:36:58</t>
  </si>
  <si>
    <t>20230630 14:37:03</t>
  </si>
  <si>
    <t>14:37:03</t>
  </si>
  <si>
    <t>20230630 14:37:07</t>
  </si>
  <si>
    <t>14:37:07</t>
  </si>
  <si>
    <t>20230630 14:37:13</t>
  </si>
  <si>
    <t>14:37:13</t>
  </si>
  <si>
    <t>20230630 14:37:17</t>
  </si>
  <si>
    <t>14:37:17</t>
  </si>
  <si>
    <t>20230630 14:37:23</t>
  </si>
  <si>
    <t>14:37:23</t>
  </si>
  <si>
    <t>20230630 14:37:27</t>
  </si>
  <si>
    <t>14:37:27</t>
  </si>
  <si>
    <t>20230630 14:37:33</t>
  </si>
  <si>
    <t>14:37:33</t>
  </si>
  <si>
    <t>20230630 14:37:37</t>
  </si>
  <si>
    <t>14:37:37</t>
  </si>
  <si>
    <t>20230630 14:37:42</t>
  </si>
  <si>
    <t>14:37:42</t>
  </si>
  <si>
    <t>20230630 14:37:47</t>
  </si>
  <si>
    <t>14:37:47</t>
  </si>
  <si>
    <t>20230630 14:37:52</t>
  </si>
  <si>
    <t>14:37:52</t>
  </si>
  <si>
    <t>20230630 14:37:57</t>
  </si>
  <si>
    <t>14:37:57</t>
  </si>
  <si>
    <t>20230630 14:38:02</t>
  </si>
  <si>
    <t>14:38:02</t>
  </si>
  <si>
    <t>20230630 14:38:07</t>
  </si>
  <si>
    <t>14:38:07</t>
  </si>
  <si>
    <t>20230630 14:38:12</t>
  </si>
  <si>
    <t>14:38:12</t>
  </si>
  <si>
    <t>20230630 14:38:17</t>
  </si>
  <si>
    <t>14:38:17</t>
  </si>
  <si>
    <t>20230630 14:38:22</t>
  </si>
  <si>
    <t>14:38:22</t>
  </si>
  <si>
    <t>20230630 14:38:27</t>
  </si>
  <si>
    <t>14:38:27</t>
  </si>
  <si>
    <t>20230630 14:38:32</t>
  </si>
  <si>
    <t>14:38:32</t>
  </si>
  <si>
    <t>20230630 14:38:37</t>
  </si>
  <si>
    <t>14:38:37</t>
  </si>
  <si>
    <t>20230630 14:38:42</t>
  </si>
  <si>
    <t>14:38:42</t>
  </si>
  <si>
    <t>20230630 14:38:47</t>
  </si>
  <si>
    <t>14:38:47</t>
  </si>
  <si>
    <t>20230630 14:38:52</t>
  </si>
  <si>
    <t>14:38:52</t>
  </si>
  <si>
    <t>20230630 14:38:57</t>
  </si>
  <si>
    <t>14:38:57</t>
  </si>
  <si>
    <t>20230630 14:39:02</t>
  </si>
  <si>
    <t>14:39:02</t>
  </si>
  <si>
    <t>20230630 14:39:07</t>
  </si>
  <si>
    <t>14:39:07</t>
  </si>
  <si>
    <t>20230630 14:39:12</t>
  </si>
  <si>
    <t>14:39:12</t>
  </si>
  <si>
    <t>20230630 14:39:17</t>
  </si>
  <si>
    <t>14:39:17</t>
  </si>
  <si>
    <t>20230630 14:39:22</t>
  </si>
  <si>
    <t>14:39:22</t>
  </si>
  <si>
    <t>20230630 14:39:27</t>
  </si>
  <si>
    <t>14:39:27</t>
  </si>
  <si>
    <t>20230630 14:39:32</t>
  </si>
  <si>
    <t>14:39:32</t>
  </si>
  <si>
    <t>20230630 14:39:37</t>
  </si>
  <si>
    <t>14:39:37</t>
  </si>
  <si>
    <t>20230630 14:39:42</t>
  </si>
  <si>
    <t>14:39:42</t>
  </si>
  <si>
    <t>20230630 14:39:47</t>
  </si>
  <si>
    <t>14:39:47</t>
  </si>
  <si>
    <t>20230630 14:39:52</t>
  </si>
  <si>
    <t>14:39:52</t>
  </si>
  <si>
    <t>20230630 14:39:57</t>
  </si>
  <si>
    <t>14:39:57</t>
  </si>
  <si>
    <t>20230630 14:40:02</t>
  </si>
  <si>
    <t>14:40:02</t>
  </si>
  <si>
    <t>20230630 14:40:07</t>
  </si>
  <si>
    <t>14:40:07</t>
  </si>
  <si>
    <t>20230630 14:40:12</t>
  </si>
  <si>
    <t>14:40:12</t>
  </si>
  <si>
    <t>20230630 14:40:17</t>
  </si>
  <si>
    <t>14:40:17</t>
  </si>
  <si>
    <t>20230630 14:40:22</t>
  </si>
  <si>
    <t>14:40:22</t>
  </si>
  <si>
    <t>20230630 14:40:27</t>
  </si>
  <si>
    <t>14:40:27</t>
  </si>
  <si>
    <t>20230630 14:40:32</t>
  </si>
  <si>
    <t>14:40:32</t>
  </si>
  <si>
    <t>20230630 14:40:37</t>
  </si>
  <si>
    <t>14:40:37</t>
  </si>
  <si>
    <t>20230630 14:40:42</t>
  </si>
  <si>
    <t>14:40:42</t>
  </si>
  <si>
    <t>20230630 14:40:47</t>
  </si>
  <si>
    <t>14:40:47</t>
  </si>
  <si>
    <t>20230630 14:40:52</t>
  </si>
  <si>
    <t>14:40:52</t>
  </si>
  <si>
    <t>20230630 14:40:57</t>
  </si>
  <si>
    <t>14:40:57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</si>
</sst>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402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1688134416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1688134408.25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428.101773252473</v>
      </c>
      <c r="AJ19">
        <v>424.8920242424243</v>
      </c>
      <c r="AK19">
        <v>7.694289947642239E-05</v>
      </c>
      <c r="AL19">
        <v>66.42754247735668</v>
      </c>
      <c r="AM19">
        <f>(AO19 - AN19 + DX19*1E3/(8.314*(DZ19+273.15)) * AQ19/DW19 * AP19) * DW19/(100*DK19) * 1000/(1000 - AO19)</f>
        <v>0</v>
      </c>
      <c r="AN19">
        <v>19.08855073772985</v>
      </c>
      <c r="AO19">
        <v>19.61887272727273</v>
      </c>
      <c r="AP19">
        <v>2.661022637276163E-05</v>
      </c>
      <c r="AQ19">
        <v>113.3259652511876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3.93</v>
      </c>
      <c r="DL19">
        <v>0.5</v>
      </c>
      <c r="DM19" t="s">
        <v>430</v>
      </c>
      <c r="DN19">
        <v>2</v>
      </c>
      <c r="DO19" t="b">
        <v>1</v>
      </c>
      <c r="DP19">
        <v>1688134408.25</v>
      </c>
      <c r="DQ19">
        <v>416.5277666666667</v>
      </c>
      <c r="DR19">
        <v>419.9191666666666</v>
      </c>
      <c r="DS19">
        <v>19.61228666666666</v>
      </c>
      <c r="DT19">
        <v>19.08042666666667</v>
      </c>
      <c r="DU19">
        <v>438.3593666666667</v>
      </c>
      <c r="DV19">
        <v>22.97775333333333</v>
      </c>
      <c r="DW19">
        <v>500.0178333333333</v>
      </c>
      <c r="DX19">
        <v>101.5875333333333</v>
      </c>
      <c r="DY19">
        <v>0.09999398333333333</v>
      </c>
      <c r="DZ19">
        <v>28.8291</v>
      </c>
      <c r="EA19">
        <v>30.01546666666666</v>
      </c>
      <c r="EB19">
        <v>999.9000000000002</v>
      </c>
      <c r="EC19">
        <v>0</v>
      </c>
      <c r="ED19">
        <v>0</v>
      </c>
      <c r="EE19">
        <v>10000.29266666667</v>
      </c>
      <c r="EF19">
        <v>0</v>
      </c>
      <c r="EG19">
        <v>97.56448666666667</v>
      </c>
      <c r="EH19">
        <v>-3.391497333333333</v>
      </c>
      <c r="EI19">
        <v>424.8602333333334</v>
      </c>
      <c r="EJ19">
        <v>428.0873</v>
      </c>
      <c r="EK19">
        <v>0.5318647</v>
      </c>
      <c r="EL19">
        <v>419.9191666666666</v>
      </c>
      <c r="EM19">
        <v>19.08042666666667</v>
      </c>
      <c r="EN19">
        <v>1.992366666666667</v>
      </c>
      <c r="EO19">
        <v>1.938336</v>
      </c>
      <c r="EP19">
        <v>17.38379</v>
      </c>
      <c r="EQ19">
        <v>16.94940666666667</v>
      </c>
      <c r="ER19">
        <v>1999.991333333333</v>
      </c>
      <c r="ES19">
        <v>0.9799925666666665</v>
      </c>
      <c r="ET19">
        <v>0.02000704666666667</v>
      </c>
      <c r="EU19">
        <v>0</v>
      </c>
      <c r="EV19">
        <v>450.9439333333333</v>
      </c>
      <c r="EW19">
        <v>5.00078</v>
      </c>
      <c r="EX19">
        <v>13293.18333333333</v>
      </c>
      <c r="EY19">
        <v>16379.52666666667</v>
      </c>
      <c r="EZ19">
        <v>46.03513333333332</v>
      </c>
      <c r="FA19">
        <v>47.2582</v>
      </c>
      <c r="FB19">
        <v>46.27896666666666</v>
      </c>
      <c r="FC19">
        <v>46.62673333333332</v>
      </c>
      <c r="FD19">
        <v>46.52476666666666</v>
      </c>
      <c r="FE19">
        <v>1955.072666666667</v>
      </c>
      <c r="FF19">
        <v>39.91233333333334</v>
      </c>
      <c r="FG19">
        <v>0</v>
      </c>
      <c r="FH19">
        <v>1688134410</v>
      </c>
      <c r="FI19">
        <v>0</v>
      </c>
      <c r="FJ19">
        <v>450.9412307692307</v>
      </c>
      <c r="FK19">
        <v>-0.8049914405270174</v>
      </c>
      <c r="FL19">
        <v>-39.60000046676506</v>
      </c>
      <c r="FM19">
        <v>13294.48846153846</v>
      </c>
      <c r="FN19">
        <v>15</v>
      </c>
      <c r="FO19">
        <v>1688131814</v>
      </c>
      <c r="FP19" t="s">
        <v>431</v>
      </c>
      <c r="FQ19">
        <v>1688131793.5</v>
      </c>
      <c r="FR19">
        <v>1688131814</v>
      </c>
      <c r="FS19">
        <v>2</v>
      </c>
      <c r="FT19">
        <v>-0.392</v>
      </c>
      <c r="FU19">
        <v>-0.044</v>
      </c>
      <c r="FV19">
        <v>-21.897</v>
      </c>
      <c r="FW19">
        <v>-3.212</v>
      </c>
      <c r="FX19">
        <v>421</v>
      </c>
      <c r="FY19">
        <v>16</v>
      </c>
      <c r="FZ19">
        <v>0.24</v>
      </c>
      <c r="GA19">
        <v>0.02</v>
      </c>
      <c r="GB19">
        <v>-3.409551219512196</v>
      </c>
      <c r="GC19">
        <v>0.2595418118466792</v>
      </c>
      <c r="GD19">
        <v>0.05200212843651135</v>
      </c>
      <c r="GE19">
        <v>0</v>
      </c>
      <c r="GF19">
        <v>0.5327015853658537</v>
      </c>
      <c r="GG19">
        <v>-0.02714345644599356</v>
      </c>
      <c r="GH19">
        <v>0.003450344599089886</v>
      </c>
      <c r="GI19">
        <v>1</v>
      </c>
      <c r="GJ19">
        <v>1</v>
      </c>
      <c r="GK19">
        <v>2</v>
      </c>
      <c r="GL19" t="s">
        <v>432</v>
      </c>
      <c r="GM19">
        <v>3.09902</v>
      </c>
      <c r="GN19">
        <v>2.75796</v>
      </c>
      <c r="GO19">
        <v>0.0998571</v>
      </c>
      <c r="GP19">
        <v>0.0967021</v>
      </c>
      <c r="GQ19">
        <v>0.116134</v>
      </c>
      <c r="GR19">
        <v>0.102326</v>
      </c>
      <c r="GS19">
        <v>22915.6</v>
      </c>
      <c r="GT19">
        <v>21854</v>
      </c>
      <c r="GU19">
        <v>26024.8</v>
      </c>
      <c r="GV19">
        <v>24547.7</v>
      </c>
      <c r="GW19">
        <v>36931</v>
      </c>
      <c r="GX19">
        <v>32020.5</v>
      </c>
      <c r="GY19">
        <v>45509.6</v>
      </c>
      <c r="GZ19">
        <v>38590.3</v>
      </c>
      <c r="HA19">
        <v>1.79755</v>
      </c>
      <c r="HB19">
        <v>1.82485</v>
      </c>
      <c r="HC19">
        <v>-0.179511</v>
      </c>
      <c r="HD19">
        <v>0</v>
      </c>
      <c r="HE19">
        <v>32.9326</v>
      </c>
      <c r="HF19">
        <v>999.9</v>
      </c>
      <c r="HG19">
        <v>46.8</v>
      </c>
      <c r="HH19">
        <v>40.8</v>
      </c>
      <c r="HI19">
        <v>35.6408</v>
      </c>
      <c r="HJ19">
        <v>62.6113</v>
      </c>
      <c r="HK19">
        <v>23.7179</v>
      </c>
      <c r="HL19">
        <v>1</v>
      </c>
      <c r="HM19">
        <v>0.818483</v>
      </c>
      <c r="HN19">
        <v>7.44583</v>
      </c>
      <c r="HO19">
        <v>20.142</v>
      </c>
      <c r="HP19">
        <v>5.21325</v>
      </c>
      <c r="HQ19">
        <v>11.986</v>
      </c>
      <c r="HR19">
        <v>4.96285</v>
      </c>
      <c r="HS19">
        <v>3.27483</v>
      </c>
      <c r="HT19">
        <v>9999</v>
      </c>
      <c r="HU19">
        <v>9999</v>
      </c>
      <c r="HV19">
        <v>9999</v>
      </c>
      <c r="HW19">
        <v>110.2</v>
      </c>
      <c r="HX19">
        <v>1.86388</v>
      </c>
      <c r="HY19">
        <v>1.8602</v>
      </c>
      <c r="HZ19">
        <v>1.8586</v>
      </c>
      <c r="IA19">
        <v>1.85988</v>
      </c>
      <c r="IB19">
        <v>1.85988</v>
      </c>
      <c r="IC19">
        <v>1.85852</v>
      </c>
      <c r="ID19">
        <v>1.8576</v>
      </c>
      <c r="IE19">
        <v>1.85242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-21.832</v>
      </c>
      <c r="IT19">
        <v>-3.3657</v>
      </c>
      <c r="IU19">
        <v>-13.86721085067401</v>
      </c>
      <c r="IV19">
        <v>-0.02083019699242301</v>
      </c>
      <c r="IW19">
        <v>6.53372239223948E-06</v>
      </c>
      <c r="IX19">
        <v>-1.0545266758139E-09</v>
      </c>
      <c r="IY19">
        <v>-1.642177746286333</v>
      </c>
      <c r="IZ19">
        <v>-0.1424232617567872</v>
      </c>
      <c r="JA19">
        <v>0.004060056505534989</v>
      </c>
      <c r="JB19">
        <v>-4.899104825809564E-05</v>
      </c>
      <c r="JC19">
        <v>3</v>
      </c>
      <c r="JD19">
        <v>1949</v>
      </c>
      <c r="JE19">
        <v>1</v>
      </c>
      <c r="JF19">
        <v>31</v>
      </c>
      <c r="JG19">
        <v>43.7</v>
      </c>
      <c r="JH19">
        <v>43.4</v>
      </c>
      <c r="JI19">
        <v>1.16699</v>
      </c>
      <c r="JJ19">
        <v>2.66479</v>
      </c>
      <c r="JK19">
        <v>1.49658</v>
      </c>
      <c r="JL19">
        <v>2.32666</v>
      </c>
      <c r="JM19">
        <v>1.54785</v>
      </c>
      <c r="JN19">
        <v>2.48169</v>
      </c>
      <c r="JO19">
        <v>45.5472</v>
      </c>
      <c r="JP19">
        <v>14.3334</v>
      </c>
      <c r="JQ19">
        <v>18</v>
      </c>
      <c r="JR19">
        <v>491.303</v>
      </c>
      <c r="JS19">
        <v>524.825</v>
      </c>
      <c r="JT19">
        <v>22.7367</v>
      </c>
      <c r="JU19">
        <v>36.6393</v>
      </c>
      <c r="JV19">
        <v>30.0011</v>
      </c>
      <c r="JW19">
        <v>36.4095</v>
      </c>
      <c r="JX19">
        <v>36.2813</v>
      </c>
      <c r="JY19">
        <v>23.4558</v>
      </c>
      <c r="JZ19">
        <v>36.5436</v>
      </c>
      <c r="KA19">
        <v>0</v>
      </c>
      <c r="KB19">
        <v>22.729</v>
      </c>
      <c r="KC19">
        <v>413.234</v>
      </c>
      <c r="KD19">
        <v>19.0261</v>
      </c>
      <c r="KE19">
        <v>99.4517</v>
      </c>
      <c r="KF19">
        <v>93.2958</v>
      </c>
    </row>
    <row r="20" spans="1:292">
      <c r="A20">
        <v>2</v>
      </c>
      <c r="B20">
        <v>1688134421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1688134413.155172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428.0707061550872</v>
      </c>
      <c r="AJ20">
        <v>424.8271151515151</v>
      </c>
      <c r="AK20">
        <v>-0.00193897074179075</v>
      </c>
      <c r="AL20">
        <v>66.42754247735668</v>
      </c>
      <c r="AM20">
        <f>(AO20 - AN20 + DX20*1E3/(8.314*(DZ20+273.15)) * AQ20/DW20 * AP20) * DW20/(100*DK20) * 1000/(1000 - AO20)</f>
        <v>0</v>
      </c>
      <c r="AN20">
        <v>19.09574531456397</v>
      </c>
      <c r="AO20">
        <v>19.62087878787879</v>
      </c>
      <c r="AP20">
        <v>4.207696049205284E-06</v>
      </c>
      <c r="AQ20">
        <v>113.3259652511876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3.93</v>
      </c>
      <c r="DL20">
        <v>0.5</v>
      </c>
      <c r="DM20" t="s">
        <v>430</v>
      </c>
      <c r="DN20">
        <v>2</v>
      </c>
      <c r="DO20" t="b">
        <v>1</v>
      </c>
      <c r="DP20">
        <v>1688134413.155172</v>
      </c>
      <c r="DQ20">
        <v>416.5313103448275</v>
      </c>
      <c r="DR20">
        <v>419.770103448276</v>
      </c>
      <c r="DS20">
        <v>19.61606896551724</v>
      </c>
      <c r="DT20">
        <v>19.08783448275862</v>
      </c>
      <c r="DU20">
        <v>438.3630344827586</v>
      </c>
      <c r="DV20">
        <v>22.98166206896552</v>
      </c>
      <c r="DW20">
        <v>499.9640689655172</v>
      </c>
      <c r="DX20">
        <v>101.5874137931034</v>
      </c>
      <c r="DY20">
        <v>0.09993934137931035</v>
      </c>
      <c r="DZ20">
        <v>28.82541724137931</v>
      </c>
      <c r="EA20">
        <v>30.01628275862069</v>
      </c>
      <c r="EB20">
        <v>999.9000000000002</v>
      </c>
      <c r="EC20">
        <v>0</v>
      </c>
      <c r="ED20">
        <v>0</v>
      </c>
      <c r="EE20">
        <v>9997.072068965517</v>
      </c>
      <c r="EF20">
        <v>0</v>
      </c>
      <c r="EG20">
        <v>97.48796896551724</v>
      </c>
      <c r="EH20">
        <v>-3.23888724137931</v>
      </c>
      <c r="EI20">
        <v>424.8653793103448</v>
      </c>
      <c r="EJ20">
        <v>427.9385517241379</v>
      </c>
      <c r="EK20">
        <v>0.5282324137931034</v>
      </c>
      <c r="EL20">
        <v>419.770103448276</v>
      </c>
      <c r="EM20">
        <v>19.08783448275862</v>
      </c>
      <c r="EN20">
        <v>1.992746551724138</v>
      </c>
      <c r="EO20">
        <v>1.939084827586207</v>
      </c>
      <c r="EP20">
        <v>17.38680344827586</v>
      </c>
      <c r="EQ20">
        <v>16.95550689655172</v>
      </c>
      <c r="ER20">
        <v>1999.999655172414</v>
      </c>
      <c r="ES20">
        <v>0.9799919999999998</v>
      </c>
      <c r="ET20">
        <v>0.0200076</v>
      </c>
      <c r="EU20">
        <v>0</v>
      </c>
      <c r="EV20">
        <v>450.892724137931</v>
      </c>
      <c r="EW20">
        <v>5.00078</v>
      </c>
      <c r="EX20">
        <v>13281.35862068966</v>
      </c>
      <c r="EY20">
        <v>16379.6</v>
      </c>
      <c r="EZ20">
        <v>46.05362068965517</v>
      </c>
      <c r="FA20">
        <v>47.2735172413793</v>
      </c>
      <c r="FB20">
        <v>46.25617241379309</v>
      </c>
      <c r="FC20">
        <v>46.65058620689655</v>
      </c>
      <c r="FD20">
        <v>46.57089655172413</v>
      </c>
      <c r="FE20">
        <v>1955.079655172413</v>
      </c>
      <c r="FF20">
        <v>39.91620689655173</v>
      </c>
      <c r="FG20">
        <v>0</v>
      </c>
      <c r="FH20">
        <v>1688134415.4</v>
      </c>
      <c r="FI20">
        <v>0</v>
      </c>
      <c r="FJ20">
        <v>450.8736</v>
      </c>
      <c r="FK20">
        <v>-0.06353847046988859</v>
      </c>
      <c r="FL20">
        <v>-268.1307693758088</v>
      </c>
      <c r="FM20">
        <v>13280.172</v>
      </c>
      <c r="FN20">
        <v>15</v>
      </c>
      <c r="FO20">
        <v>1688131814</v>
      </c>
      <c r="FP20" t="s">
        <v>431</v>
      </c>
      <c r="FQ20">
        <v>1688131793.5</v>
      </c>
      <c r="FR20">
        <v>1688131814</v>
      </c>
      <c r="FS20">
        <v>2</v>
      </c>
      <c r="FT20">
        <v>-0.392</v>
      </c>
      <c r="FU20">
        <v>-0.044</v>
      </c>
      <c r="FV20">
        <v>-21.897</v>
      </c>
      <c r="FW20">
        <v>-3.212</v>
      </c>
      <c r="FX20">
        <v>421</v>
      </c>
      <c r="FY20">
        <v>16</v>
      </c>
      <c r="FZ20">
        <v>0.24</v>
      </c>
      <c r="GA20">
        <v>0.02</v>
      </c>
      <c r="GB20">
        <v>-3.320582682926829</v>
      </c>
      <c r="GC20">
        <v>1.10359296167247</v>
      </c>
      <c r="GD20">
        <v>0.2248018085165555</v>
      </c>
      <c r="GE20">
        <v>0</v>
      </c>
      <c r="GF20">
        <v>0.5307191463414634</v>
      </c>
      <c r="GG20">
        <v>-0.04001571428571207</v>
      </c>
      <c r="GH20">
        <v>0.004255907237899872</v>
      </c>
      <c r="GI20">
        <v>1</v>
      </c>
      <c r="GJ20">
        <v>1</v>
      </c>
      <c r="GK20">
        <v>2</v>
      </c>
      <c r="GL20" t="s">
        <v>432</v>
      </c>
      <c r="GM20">
        <v>3.09919</v>
      </c>
      <c r="GN20">
        <v>2.75786</v>
      </c>
      <c r="GO20">
        <v>0.0998341</v>
      </c>
      <c r="GP20">
        <v>0.0962713</v>
      </c>
      <c r="GQ20">
        <v>0.116141</v>
      </c>
      <c r="GR20">
        <v>0.102356</v>
      </c>
      <c r="GS20">
        <v>22915.7</v>
      </c>
      <c r="GT20">
        <v>21863.9</v>
      </c>
      <c r="GU20">
        <v>26024.3</v>
      </c>
      <c r="GV20">
        <v>24547.1</v>
      </c>
      <c r="GW20">
        <v>36930.1</v>
      </c>
      <c r="GX20">
        <v>32018.8</v>
      </c>
      <c r="GY20">
        <v>45508.8</v>
      </c>
      <c r="GZ20">
        <v>38589.5</v>
      </c>
      <c r="HA20">
        <v>1.79832</v>
      </c>
      <c r="HB20">
        <v>1.82442</v>
      </c>
      <c r="HC20">
        <v>-0.180751</v>
      </c>
      <c r="HD20">
        <v>0</v>
      </c>
      <c r="HE20">
        <v>32.9539</v>
      </c>
      <c r="HF20">
        <v>999.9</v>
      </c>
      <c r="HG20">
        <v>46.7</v>
      </c>
      <c r="HH20">
        <v>40.8</v>
      </c>
      <c r="HI20">
        <v>35.5625</v>
      </c>
      <c r="HJ20">
        <v>62.6813</v>
      </c>
      <c r="HK20">
        <v>23.7059</v>
      </c>
      <c r="HL20">
        <v>1</v>
      </c>
      <c r="HM20">
        <v>0.819809</v>
      </c>
      <c r="HN20">
        <v>7.46604</v>
      </c>
      <c r="HO20">
        <v>20.1403</v>
      </c>
      <c r="HP20">
        <v>5.20905</v>
      </c>
      <c r="HQ20">
        <v>11.986</v>
      </c>
      <c r="HR20">
        <v>4.96175</v>
      </c>
      <c r="HS20">
        <v>3.274</v>
      </c>
      <c r="HT20">
        <v>9999</v>
      </c>
      <c r="HU20">
        <v>9999</v>
      </c>
      <c r="HV20">
        <v>9999</v>
      </c>
      <c r="HW20">
        <v>110.2</v>
      </c>
      <c r="HX20">
        <v>1.86388</v>
      </c>
      <c r="HY20">
        <v>1.8602</v>
      </c>
      <c r="HZ20">
        <v>1.85861</v>
      </c>
      <c r="IA20">
        <v>1.85986</v>
      </c>
      <c r="IB20">
        <v>1.85989</v>
      </c>
      <c r="IC20">
        <v>1.85852</v>
      </c>
      <c r="ID20">
        <v>1.8576</v>
      </c>
      <c r="IE20">
        <v>1.85242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-21.83</v>
      </c>
      <c r="IT20">
        <v>-3.3658</v>
      </c>
      <c r="IU20">
        <v>-13.86721085067401</v>
      </c>
      <c r="IV20">
        <v>-0.02083019699242301</v>
      </c>
      <c r="IW20">
        <v>6.53372239223948E-06</v>
      </c>
      <c r="IX20">
        <v>-1.0545266758139E-09</v>
      </c>
      <c r="IY20">
        <v>-1.642177746286333</v>
      </c>
      <c r="IZ20">
        <v>-0.1424232617567872</v>
      </c>
      <c r="JA20">
        <v>0.004060056505534989</v>
      </c>
      <c r="JB20">
        <v>-4.899104825809564E-05</v>
      </c>
      <c r="JC20">
        <v>3</v>
      </c>
      <c r="JD20">
        <v>1949</v>
      </c>
      <c r="JE20">
        <v>1</v>
      </c>
      <c r="JF20">
        <v>31</v>
      </c>
      <c r="JG20">
        <v>43.8</v>
      </c>
      <c r="JH20">
        <v>43.5</v>
      </c>
      <c r="JI20">
        <v>1.14014</v>
      </c>
      <c r="JJ20">
        <v>2.66968</v>
      </c>
      <c r="JK20">
        <v>1.49658</v>
      </c>
      <c r="JL20">
        <v>2.32666</v>
      </c>
      <c r="JM20">
        <v>1.54785</v>
      </c>
      <c r="JN20">
        <v>2.51953</v>
      </c>
      <c r="JO20">
        <v>45.5472</v>
      </c>
      <c r="JP20">
        <v>14.3422</v>
      </c>
      <c r="JQ20">
        <v>18</v>
      </c>
      <c r="JR20">
        <v>491.859</v>
      </c>
      <c r="JS20">
        <v>524.595</v>
      </c>
      <c r="JT20">
        <v>22.7195</v>
      </c>
      <c r="JU20">
        <v>36.6516</v>
      </c>
      <c r="JV20">
        <v>30.0012</v>
      </c>
      <c r="JW20">
        <v>36.4208</v>
      </c>
      <c r="JX20">
        <v>36.2909</v>
      </c>
      <c r="JY20">
        <v>22.9158</v>
      </c>
      <c r="JZ20">
        <v>36.5436</v>
      </c>
      <c r="KA20">
        <v>0</v>
      </c>
      <c r="KB20">
        <v>22.7138</v>
      </c>
      <c r="KC20">
        <v>399.851</v>
      </c>
      <c r="KD20">
        <v>19.0236</v>
      </c>
      <c r="KE20">
        <v>99.4499</v>
      </c>
      <c r="KF20">
        <v>93.29389999999999</v>
      </c>
    </row>
    <row r="21" spans="1:292">
      <c r="A21">
        <v>3</v>
      </c>
      <c r="B21">
        <v>1688134426</v>
      </c>
      <c r="C21">
        <v>10</v>
      </c>
      <c r="D21" t="s">
        <v>438</v>
      </c>
      <c r="E21" t="s">
        <v>439</v>
      </c>
      <c r="F21">
        <v>5</v>
      </c>
      <c r="G21" t="s">
        <v>428</v>
      </c>
      <c r="H21">
        <v>1688134418.232143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421.855501157353</v>
      </c>
      <c r="AJ21">
        <v>422.2609636363636</v>
      </c>
      <c r="AK21">
        <v>-0.5859094902157208</v>
      </c>
      <c r="AL21">
        <v>66.42754247735668</v>
      </c>
      <c r="AM21">
        <f>(AO21 - AN21 + DX21*1E3/(8.314*(DZ21+273.15)) * AQ21/DW21 * AP21) * DW21/(100*DK21) * 1000/(1000 - AO21)</f>
        <v>0</v>
      </c>
      <c r="AN21">
        <v>19.10136816257018</v>
      </c>
      <c r="AO21">
        <v>19.6234303030303</v>
      </c>
      <c r="AP21">
        <v>8.740144974638866E-06</v>
      </c>
      <c r="AQ21">
        <v>113.3259652511876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3.93</v>
      </c>
      <c r="DL21">
        <v>0.5</v>
      </c>
      <c r="DM21" t="s">
        <v>430</v>
      </c>
      <c r="DN21">
        <v>2</v>
      </c>
      <c r="DO21" t="b">
        <v>1</v>
      </c>
      <c r="DP21">
        <v>1688134418.232143</v>
      </c>
      <c r="DQ21">
        <v>416.1685357142857</v>
      </c>
      <c r="DR21">
        <v>417.19425</v>
      </c>
      <c r="DS21">
        <v>19.61947142857143</v>
      </c>
      <c r="DT21">
        <v>19.09456785714286</v>
      </c>
      <c r="DU21">
        <v>437.9945</v>
      </c>
      <c r="DV21">
        <v>22.98517857142857</v>
      </c>
      <c r="DW21">
        <v>499.9495</v>
      </c>
      <c r="DX21">
        <v>101.5878928571428</v>
      </c>
      <c r="DY21">
        <v>0.09990596428571427</v>
      </c>
      <c r="DZ21">
        <v>28.82353214285714</v>
      </c>
      <c r="EA21">
        <v>30.01563571428571</v>
      </c>
      <c r="EB21">
        <v>999.9000000000002</v>
      </c>
      <c r="EC21">
        <v>0</v>
      </c>
      <c r="ED21">
        <v>0</v>
      </c>
      <c r="EE21">
        <v>9994.796071428571</v>
      </c>
      <c r="EF21">
        <v>0</v>
      </c>
      <c r="EG21">
        <v>97.26661428571428</v>
      </c>
      <c r="EH21">
        <v>-1.025700964285714</v>
      </c>
      <c r="EI21">
        <v>424.4968214285714</v>
      </c>
      <c r="EJ21">
        <v>425.3153571428571</v>
      </c>
      <c r="EK21">
        <v>0.5248902857142858</v>
      </c>
      <c r="EL21">
        <v>417.19425</v>
      </c>
      <c r="EM21">
        <v>19.09456785714286</v>
      </c>
      <c r="EN21">
        <v>1.993100357142857</v>
      </c>
      <c r="EO21">
        <v>1.939778214285715</v>
      </c>
      <c r="EP21">
        <v>17.38961428571428</v>
      </c>
      <c r="EQ21">
        <v>16.96114642857143</v>
      </c>
      <c r="ER21">
        <v>2000.001428571428</v>
      </c>
      <c r="ES21">
        <v>0.9799919999999999</v>
      </c>
      <c r="ET21">
        <v>0.0200076</v>
      </c>
      <c r="EU21">
        <v>0</v>
      </c>
      <c r="EV21">
        <v>450.8221428571428</v>
      </c>
      <c r="EW21">
        <v>5.00078</v>
      </c>
      <c r="EX21">
        <v>13256.57857142857</v>
      </c>
      <c r="EY21">
        <v>16379.60357142857</v>
      </c>
      <c r="EZ21">
        <v>46.07335714285713</v>
      </c>
      <c r="FA21">
        <v>47.28321428571427</v>
      </c>
      <c r="FB21">
        <v>46.27642857142856</v>
      </c>
      <c r="FC21">
        <v>46.66725</v>
      </c>
      <c r="FD21">
        <v>46.56678571428571</v>
      </c>
      <c r="FE21">
        <v>1955.081428571428</v>
      </c>
      <c r="FF21">
        <v>39.91678571428572</v>
      </c>
      <c r="FG21">
        <v>0</v>
      </c>
      <c r="FH21">
        <v>1688134420.2</v>
      </c>
      <c r="FI21">
        <v>0</v>
      </c>
      <c r="FJ21">
        <v>450.81564</v>
      </c>
      <c r="FK21">
        <v>-1.189153846288291</v>
      </c>
      <c r="FL21">
        <v>-404.2923082999498</v>
      </c>
      <c r="FM21">
        <v>13254.844</v>
      </c>
      <c r="FN21">
        <v>15</v>
      </c>
      <c r="FO21">
        <v>1688131814</v>
      </c>
      <c r="FP21" t="s">
        <v>431</v>
      </c>
      <c r="FQ21">
        <v>1688131793.5</v>
      </c>
      <c r="FR21">
        <v>1688131814</v>
      </c>
      <c r="FS21">
        <v>2</v>
      </c>
      <c r="FT21">
        <v>-0.392</v>
      </c>
      <c r="FU21">
        <v>-0.044</v>
      </c>
      <c r="FV21">
        <v>-21.897</v>
      </c>
      <c r="FW21">
        <v>-3.212</v>
      </c>
      <c r="FX21">
        <v>421</v>
      </c>
      <c r="FY21">
        <v>16</v>
      </c>
      <c r="FZ21">
        <v>0.24</v>
      </c>
      <c r="GA21">
        <v>0.02</v>
      </c>
      <c r="GB21">
        <v>-1.682112675</v>
      </c>
      <c r="GC21">
        <v>24.24767445028144</v>
      </c>
      <c r="GD21">
        <v>3.036434456098348</v>
      </c>
      <c r="GE21">
        <v>0</v>
      </c>
      <c r="GF21">
        <v>0.5264942749999999</v>
      </c>
      <c r="GG21">
        <v>-0.03896353846154076</v>
      </c>
      <c r="GH21">
        <v>0.003941390351053176</v>
      </c>
      <c r="GI21">
        <v>1</v>
      </c>
      <c r="GJ21">
        <v>1</v>
      </c>
      <c r="GK21">
        <v>2</v>
      </c>
      <c r="GL21" t="s">
        <v>432</v>
      </c>
      <c r="GM21">
        <v>3.0991</v>
      </c>
      <c r="GN21">
        <v>2.7581</v>
      </c>
      <c r="GO21">
        <v>0.0993127</v>
      </c>
      <c r="GP21">
        <v>0.0941261</v>
      </c>
      <c r="GQ21">
        <v>0.116147</v>
      </c>
      <c r="GR21">
        <v>0.102376</v>
      </c>
      <c r="GS21">
        <v>22928.2</v>
      </c>
      <c r="GT21">
        <v>21915.2</v>
      </c>
      <c r="GU21">
        <v>26023.4</v>
      </c>
      <c r="GV21">
        <v>24546.6</v>
      </c>
      <c r="GW21">
        <v>36928.5</v>
      </c>
      <c r="GX21">
        <v>32017.2</v>
      </c>
      <c r="GY21">
        <v>45507.1</v>
      </c>
      <c r="GZ21">
        <v>38588.7</v>
      </c>
      <c r="HA21">
        <v>1.79788</v>
      </c>
      <c r="HB21">
        <v>1.82432</v>
      </c>
      <c r="HC21">
        <v>-0.182182</v>
      </c>
      <c r="HD21">
        <v>0</v>
      </c>
      <c r="HE21">
        <v>32.9666</v>
      </c>
      <c r="HF21">
        <v>999.9</v>
      </c>
      <c r="HG21">
        <v>46.7</v>
      </c>
      <c r="HH21">
        <v>40.8</v>
      </c>
      <c r="HI21">
        <v>35.5677</v>
      </c>
      <c r="HJ21">
        <v>62.7213</v>
      </c>
      <c r="HK21">
        <v>23.8822</v>
      </c>
      <c r="HL21">
        <v>1</v>
      </c>
      <c r="HM21">
        <v>0.820897</v>
      </c>
      <c r="HN21">
        <v>7.49923</v>
      </c>
      <c r="HO21">
        <v>20.139</v>
      </c>
      <c r="HP21">
        <v>5.2089</v>
      </c>
      <c r="HQ21">
        <v>11.986</v>
      </c>
      <c r="HR21">
        <v>4.96175</v>
      </c>
      <c r="HS21">
        <v>3.2739</v>
      </c>
      <c r="HT21">
        <v>9999</v>
      </c>
      <c r="HU21">
        <v>9999</v>
      </c>
      <c r="HV21">
        <v>9999</v>
      </c>
      <c r="HW21">
        <v>110.2</v>
      </c>
      <c r="HX21">
        <v>1.86387</v>
      </c>
      <c r="HY21">
        <v>1.8602</v>
      </c>
      <c r="HZ21">
        <v>1.8586</v>
      </c>
      <c r="IA21">
        <v>1.85989</v>
      </c>
      <c r="IB21">
        <v>1.85989</v>
      </c>
      <c r="IC21">
        <v>1.85852</v>
      </c>
      <c r="ID21">
        <v>1.8576</v>
      </c>
      <c r="IE21">
        <v>1.85242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-21.782</v>
      </c>
      <c r="IT21">
        <v>-3.3659</v>
      </c>
      <c r="IU21">
        <v>-13.86721085067401</v>
      </c>
      <c r="IV21">
        <v>-0.02083019699242301</v>
      </c>
      <c r="IW21">
        <v>6.53372239223948E-06</v>
      </c>
      <c r="IX21">
        <v>-1.0545266758139E-09</v>
      </c>
      <c r="IY21">
        <v>-1.642177746286333</v>
      </c>
      <c r="IZ21">
        <v>-0.1424232617567872</v>
      </c>
      <c r="JA21">
        <v>0.004060056505534989</v>
      </c>
      <c r="JB21">
        <v>-4.899104825809564E-05</v>
      </c>
      <c r="JC21">
        <v>3</v>
      </c>
      <c r="JD21">
        <v>1949</v>
      </c>
      <c r="JE21">
        <v>1</v>
      </c>
      <c r="JF21">
        <v>31</v>
      </c>
      <c r="JG21">
        <v>43.9</v>
      </c>
      <c r="JH21">
        <v>43.5</v>
      </c>
      <c r="JI21">
        <v>1.1084</v>
      </c>
      <c r="JJ21">
        <v>2.67822</v>
      </c>
      <c r="JK21">
        <v>1.49658</v>
      </c>
      <c r="JL21">
        <v>2.32666</v>
      </c>
      <c r="JM21">
        <v>1.54785</v>
      </c>
      <c r="JN21">
        <v>2.4707</v>
      </c>
      <c r="JO21">
        <v>45.5758</v>
      </c>
      <c r="JP21">
        <v>14.3247</v>
      </c>
      <c r="JQ21">
        <v>18</v>
      </c>
      <c r="JR21">
        <v>491.635</v>
      </c>
      <c r="JS21">
        <v>524.593</v>
      </c>
      <c r="JT21">
        <v>22.7026</v>
      </c>
      <c r="JU21">
        <v>36.6625</v>
      </c>
      <c r="JV21">
        <v>30.0012</v>
      </c>
      <c r="JW21">
        <v>36.4289</v>
      </c>
      <c r="JX21">
        <v>36.2998</v>
      </c>
      <c r="JY21">
        <v>22.276</v>
      </c>
      <c r="JZ21">
        <v>36.5436</v>
      </c>
      <c r="KA21">
        <v>0</v>
      </c>
      <c r="KB21">
        <v>22.6935</v>
      </c>
      <c r="KC21">
        <v>379.799</v>
      </c>
      <c r="KD21">
        <v>19.0237</v>
      </c>
      <c r="KE21">
        <v>99.4464</v>
      </c>
      <c r="KF21">
        <v>93.2919</v>
      </c>
    </row>
    <row r="22" spans="1:292">
      <c r="A22">
        <v>4</v>
      </c>
      <c r="B22">
        <v>1688134431</v>
      </c>
      <c r="C22">
        <v>15</v>
      </c>
      <c r="D22" t="s">
        <v>440</v>
      </c>
      <c r="E22" t="s">
        <v>441</v>
      </c>
      <c r="F22">
        <v>5</v>
      </c>
      <c r="G22" t="s">
        <v>428</v>
      </c>
      <c r="H22">
        <v>1688134423.5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407.7633202386605</v>
      </c>
      <c r="AJ22">
        <v>414.3525030303029</v>
      </c>
      <c r="AK22">
        <v>-1.683455836718213</v>
      </c>
      <c r="AL22">
        <v>66.42754247735668</v>
      </c>
      <c r="AM22">
        <f>(AO22 - AN22 + DX22*1E3/(8.314*(DZ22+273.15)) * AQ22/DW22 * AP22) * DW22/(100*DK22) * 1000/(1000 - AO22)</f>
        <v>0</v>
      </c>
      <c r="AN22">
        <v>19.10705297123711</v>
      </c>
      <c r="AO22">
        <v>19.63169696969697</v>
      </c>
      <c r="AP22">
        <v>3.182269079929114E-05</v>
      </c>
      <c r="AQ22">
        <v>113.3259652511876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3.93</v>
      </c>
      <c r="DL22">
        <v>0.5</v>
      </c>
      <c r="DM22" t="s">
        <v>430</v>
      </c>
      <c r="DN22">
        <v>2</v>
      </c>
      <c r="DO22" t="b">
        <v>1</v>
      </c>
      <c r="DP22">
        <v>1688134423.5</v>
      </c>
      <c r="DQ22">
        <v>413.8897777777777</v>
      </c>
      <c r="DR22">
        <v>409.7103703703704</v>
      </c>
      <c r="DS22">
        <v>19.62381481481481</v>
      </c>
      <c r="DT22">
        <v>19.10113703703703</v>
      </c>
      <c r="DU22">
        <v>435.6792962962962</v>
      </c>
      <c r="DV22">
        <v>22.98968148148148</v>
      </c>
      <c r="DW22">
        <v>499.9714444444443</v>
      </c>
      <c r="DX22">
        <v>101.5888148148148</v>
      </c>
      <c r="DY22">
        <v>0.09996014444444444</v>
      </c>
      <c r="DZ22">
        <v>28.8203</v>
      </c>
      <c r="EA22">
        <v>30.01732222222222</v>
      </c>
      <c r="EB22">
        <v>999.9000000000001</v>
      </c>
      <c r="EC22">
        <v>0</v>
      </c>
      <c r="ED22">
        <v>0</v>
      </c>
      <c r="EE22">
        <v>9992.241481481482</v>
      </c>
      <c r="EF22">
        <v>0</v>
      </c>
      <c r="EG22">
        <v>97.08119259259259</v>
      </c>
      <c r="EH22">
        <v>4.179510111111112</v>
      </c>
      <c r="EI22">
        <v>422.1744444444445</v>
      </c>
      <c r="EJ22">
        <v>417.6884814814815</v>
      </c>
      <c r="EK22">
        <v>0.5226665555555555</v>
      </c>
      <c r="EL22">
        <v>409.7103703703704</v>
      </c>
      <c r="EM22">
        <v>19.10113703703703</v>
      </c>
      <c r="EN22">
        <v>1.993559259259259</v>
      </c>
      <c r="EO22">
        <v>1.940461481481481</v>
      </c>
      <c r="EP22">
        <v>17.39326666666667</v>
      </c>
      <c r="EQ22">
        <v>16.96671111111111</v>
      </c>
      <c r="ER22">
        <v>1999.983333333333</v>
      </c>
      <c r="ES22">
        <v>0.9799919999999999</v>
      </c>
      <c r="ET22">
        <v>0.0200076</v>
      </c>
      <c r="EU22">
        <v>0</v>
      </c>
      <c r="EV22">
        <v>450.7723703703704</v>
      </c>
      <c r="EW22">
        <v>5.00078</v>
      </c>
      <c r="EX22">
        <v>13238.12592592593</v>
      </c>
      <c r="EY22">
        <v>16379.44444444445</v>
      </c>
      <c r="EZ22">
        <v>46.09462962962962</v>
      </c>
      <c r="FA22">
        <v>47.29362962962961</v>
      </c>
      <c r="FB22">
        <v>46.24266666666666</v>
      </c>
      <c r="FC22">
        <v>46.68507407407407</v>
      </c>
      <c r="FD22">
        <v>46.61322222222221</v>
      </c>
      <c r="FE22">
        <v>1955.063333333333</v>
      </c>
      <c r="FF22">
        <v>39.91518518518519</v>
      </c>
      <c r="FG22">
        <v>0</v>
      </c>
      <c r="FH22">
        <v>1688134425</v>
      </c>
      <c r="FI22">
        <v>0</v>
      </c>
      <c r="FJ22">
        <v>450.78372</v>
      </c>
      <c r="FK22">
        <v>-0.8220000033638623</v>
      </c>
      <c r="FL22">
        <v>-125.3999999792634</v>
      </c>
      <c r="FM22">
        <v>13238.168</v>
      </c>
      <c r="FN22">
        <v>15</v>
      </c>
      <c r="FO22">
        <v>1688131814</v>
      </c>
      <c r="FP22" t="s">
        <v>431</v>
      </c>
      <c r="FQ22">
        <v>1688131793.5</v>
      </c>
      <c r="FR22">
        <v>1688131814</v>
      </c>
      <c r="FS22">
        <v>2</v>
      </c>
      <c r="FT22">
        <v>-0.392</v>
      </c>
      <c r="FU22">
        <v>-0.044</v>
      </c>
      <c r="FV22">
        <v>-21.897</v>
      </c>
      <c r="FW22">
        <v>-3.212</v>
      </c>
      <c r="FX22">
        <v>421</v>
      </c>
      <c r="FY22">
        <v>16</v>
      </c>
      <c r="FZ22">
        <v>0.24</v>
      </c>
      <c r="GA22">
        <v>0.02</v>
      </c>
      <c r="GB22">
        <v>2.069642075</v>
      </c>
      <c r="GC22">
        <v>60.63555508818014</v>
      </c>
      <c r="GD22">
        <v>6.287228873513682</v>
      </c>
      <c r="GE22">
        <v>0</v>
      </c>
      <c r="GF22">
        <v>0.524033875</v>
      </c>
      <c r="GG22">
        <v>-0.02816083677298496</v>
      </c>
      <c r="GH22">
        <v>0.003141837234704408</v>
      </c>
      <c r="GI22">
        <v>1</v>
      </c>
      <c r="GJ22">
        <v>1</v>
      </c>
      <c r="GK22">
        <v>2</v>
      </c>
      <c r="GL22" t="s">
        <v>432</v>
      </c>
      <c r="GM22">
        <v>3.09927</v>
      </c>
      <c r="GN22">
        <v>2.7583</v>
      </c>
      <c r="GO22">
        <v>0.09786400000000001</v>
      </c>
      <c r="GP22">
        <v>0.09136560000000001</v>
      </c>
      <c r="GQ22">
        <v>0.116173</v>
      </c>
      <c r="GR22">
        <v>0.102394</v>
      </c>
      <c r="GS22">
        <v>22964.8</v>
      </c>
      <c r="GT22">
        <v>21981.5</v>
      </c>
      <c r="GU22">
        <v>26023.1</v>
      </c>
      <c r="GV22">
        <v>24546.1</v>
      </c>
      <c r="GW22">
        <v>36926.9</v>
      </c>
      <c r="GX22">
        <v>32015.8</v>
      </c>
      <c r="GY22">
        <v>45506.7</v>
      </c>
      <c r="GZ22">
        <v>38588.1</v>
      </c>
      <c r="HA22">
        <v>1.79827</v>
      </c>
      <c r="HB22">
        <v>1.8238</v>
      </c>
      <c r="HC22">
        <v>-0.182282</v>
      </c>
      <c r="HD22">
        <v>0</v>
      </c>
      <c r="HE22">
        <v>32.9773</v>
      </c>
      <c r="HF22">
        <v>999.9</v>
      </c>
      <c r="HG22">
        <v>46.7</v>
      </c>
      <c r="HH22">
        <v>40.8</v>
      </c>
      <c r="HI22">
        <v>35.5641</v>
      </c>
      <c r="HJ22">
        <v>62.6413</v>
      </c>
      <c r="HK22">
        <v>23.77</v>
      </c>
      <c r="HL22">
        <v>1</v>
      </c>
      <c r="HM22">
        <v>0.822076</v>
      </c>
      <c r="HN22">
        <v>7.50909</v>
      </c>
      <c r="HO22">
        <v>20.1383</v>
      </c>
      <c r="HP22">
        <v>5.2086</v>
      </c>
      <c r="HQ22">
        <v>11.986</v>
      </c>
      <c r="HR22">
        <v>4.9618</v>
      </c>
      <c r="HS22">
        <v>3.2738</v>
      </c>
      <c r="HT22">
        <v>9999</v>
      </c>
      <c r="HU22">
        <v>9999</v>
      </c>
      <c r="HV22">
        <v>9999</v>
      </c>
      <c r="HW22">
        <v>110.2</v>
      </c>
      <c r="HX22">
        <v>1.86387</v>
      </c>
      <c r="HY22">
        <v>1.8602</v>
      </c>
      <c r="HZ22">
        <v>1.8586</v>
      </c>
      <c r="IA22">
        <v>1.85987</v>
      </c>
      <c r="IB22">
        <v>1.85987</v>
      </c>
      <c r="IC22">
        <v>1.85852</v>
      </c>
      <c r="ID22">
        <v>1.8576</v>
      </c>
      <c r="IE22">
        <v>1.85242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-21.65</v>
      </c>
      <c r="IT22">
        <v>-3.3662</v>
      </c>
      <c r="IU22">
        <v>-13.86721085067401</v>
      </c>
      <c r="IV22">
        <v>-0.02083019699242301</v>
      </c>
      <c r="IW22">
        <v>6.53372239223948E-06</v>
      </c>
      <c r="IX22">
        <v>-1.0545266758139E-09</v>
      </c>
      <c r="IY22">
        <v>-1.642177746286333</v>
      </c>
      <c r="IZ22">
        <v>-0.1424232617567872</v>
      </c>
      <c r="JA22">
        <v>0.004060056505534989</v>
      </c>
      <c r="JB22">
        <v>-4.899104825809564E-05</v>
      </c>
      <c r="JC22">
        <v>3</v>
      </c>
      <c r="JD22">
        <v>1949</v>
      </c>
      <c r="JE22">
        <v>1</v>
      </c>
      <c r="JF22">
        <v>31</v>
      </c>
      <c r="JG22">
        <v>44</v>
      </c>
      <c r="JH22">
        <v>43.6</v>
      </c>
      <c r="JI22">
        <v>1.06934</v>
      </c>
      <c r="JJ22">
        <v>2.68555</v>
      </c>
      <c r="JK22">
        <v>1.49658</v>
      </c>
      <c r="JL22">
        <v>2.32666</v>
      </c>
      <c r="JM22">
        <v>1.54907</v>
      </c>
      <c r="JN22">
        <v>2.38281</v>
      </c>
      <c r="JO22">
        <v>45.5758</v>
      </c>
      <c r="JP22">
        <v>14.3247</v>
      </c>
      <c r="JQ22">
        <v>18</v>
      </c>
      <c r="JR22">
        <v>491.954</v>
      </c>
      <c r="JS22">
        <v>524.284</v>
      </c>
      <c r="JT22">
        <v>22.687</v>
      </c>
      <c r="JU22">
        <v>36.6741</v>
      </c>
      <c r="JV22">
        <v>30.0012</v>
      </c>
      <c r="JW22">
        <v>36.4394</v>
      </c>
      <c r="JX22">
        <v>36.3086</v>
      </c>
      <c r="JY22">
        <v>21.5115</v>
      </c>
      <c r="JZ22">
        <v>36.8223</v>
      </c>
      <c r="KA22">
        <v>0</v>
      </c>
      <c r="KB22">
        <v>22.6821</v>
      </c>
      <c r="KC22">
        <v>366.44</v>
      </c>
      <c r="KD22">
        <v>19.0151</v>
      </c>
      <c r="KE22">
        <v>99.44540000000001</v>
      </c>
      <c r="KF22">
        <v>93.29040000000001</v>
      </c>
    </row>
    <row r="23" spans="1:292">
      <c r="A23">
        <v>5</v>
      </c>
      <c r="B23">
        <v>1688134436</v>
      </c>
      <c r="C23">
        <v>20</v>
      </c>
      <c r="D23" t="s">
        <v>442</v>
      </c>
      <c r="E23" t="s">
        <v>443</v>
      </c>
      <c r="F23">
        <v>5</v>
      </c>
      <c r="G23" t="s">
        <v>428</v>
      </c>
      <c r="H23">
        <v>1688134428.214286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391.4941802276322</v>
      </c>
      <c r="AJ23">
        <v>402.4000242424242</v>
      </c>
      <c r="AK23">
        <v>-2.448236399646658</v>
      </c>
      <c r="AL23">
        <v>66.42754247735668</v>
      </c>
      <c r="AM23">
        <f>(AO23 - AN23 + DX23*1E3/(8.314*(DZ23+273.15)) * AQ23/DW23 * AP23) * DW23/(100*DK23) * 1000/(1000 - AO23)</f>
        <v>0</v>
      </c>
      <c r="AN23">
        <v>19.08464525905074</v>
      </c>
      <c r="AO23">
        <v>19.62999090909091</v>
      </c>
      <c r="AP23">
        <v>-6.424407262998907E-06</v>
      </c>
      <c r="AQ23">
        <v>113.3259652511876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3.93</v>
      </c>
      <c r="DL23">
        <v>0.5</v>
      </c>
      <c r="DM23" t="s">
        <v>430</v>
      </c>
      <c r="DN23">
        <v>2</v>
      </c>
      <c r="DO23" t="b">
        <v>1</v>
      </c>
      <c r="DP23">
        <v>1688134428.214286</v>
      </c>
      <c r="DQ23">
        <v>408.4941428571429</v>
      </c>
      <c r="DR23">
        <v>397.9048214285714</v>
      </c>
      <c r="DS23">
        <v>19.62720357142857</v>
      </c>
      <c r="DT23">
        <v>19.09820357142857</v>
      </c>
      <c r="DU23">
        <v>430.1969642857143</v>
      </c>
      <c r="DV23">
        <v>22.99319285714285</v>
      </c>
      <c r="DW23">
        <v>500.0209999999999</v>
      </c>
      <c r="DX23">
        <v>101.5897857142857</v>
      </c>
      <c r="DY23">
        <v>0.100038425</v>
      </c>
      <c r="DZ23">
        <v>28.81733571428571</v>
      </c>
      <c r="EA23">
        <v>30.01556071428572</v>
      </c>
      <c r="EB23">
        <v>999.9000000000002</v>
      </c>
      <c r="EC23">
        <v>0</v>
      </c>
      <c r="ED23">
        <v>0</v>
      </c>
      <c r="EE23">
        <v>9993.366071428571</v>
      </c>
      <c r="EF23">
        <v>0</v>
      </c>
      <c r="EG23">
        <v>96.76414642857142</v>
      </c>
      <c r="EH23">
        <v>10.58938546428571</v>
      </c>
      <c r="EI23">
        <v>416.67225</v>
      </c>
      <c r="EJ23">
        <v>405.6520357142857</v>
      </c>
      <c r="EK23">
        <v>0.528990142857143</v>
      </c>
      <c r="EL23">
        <v>397.9048214285714</v>
      </c>
      <c r="EM23">
        <v>19.09820357142857</v>
      </c>
      <c r="EN23">
        <v>1.993923928571429</v>
      </c>
      <c r="EO23">
        <v>1.940182857142857</v>
      </c>
      <c r="EP23">
        <v>17.39616071428571</v>
      </c>
      <c r="EQ23">
        <v>16.96443928571428</v>
      </c>
      <c r="ER23">
        <v>1999.987142857143</v>
      </c>
      <c r="ES23">
        <v>0.979992214285714</v>
      </c>
      <c r="ET23">
        <v>0.02000738571428572</v>
      </c>
      <c r="EU23">
        <v>0</v>
      </c>
      <c r="EV23">
        <v>450.7911785714287</v>
      </c>
      <c r="EW23">
        <v>5.00078</v>
      </c>
      <c r="EX23">
        <v>13218.33928571429</v>
      </c>
      <c r="EY23">
        <v>16379.46785714286</v>
      </c>
      <c r="EZ23">
        <v>46.09346428571428</v>
      </c>
      <c r="FA23">
        <v>47.30314285714284</v>
      </c>
      <c r="FB23">
        <v>46.26978571428571</v>
      </c>
      <c r="FC23">
        <v>46.68292857142858</v>
      </c>
      <c r="FD23">
        <v>46.58242857142857</v>
      </c>
      <c r="FE23">
        <v>1955.067142857143</v>
      </c>
      <c r="FF23">
        <v>39.91214285714285</v>
      </c>
      <c r="FG23">
        <v>0</v>
      </c>
      <c r="FH23">
        <v>1688134430.4</v>
      </c>
      <c r="FI23">
        <v>0</v>
      </c>
      <c r="FJ23">
        <v>450.7868076923078</v>
      </c>
      <c r="FK23">
        <v>0.8216410173953679</v>
      </c>
      <c r="FL23">
        <v>-196.9572657230756</v>
      </c>
      <c r="FM23">
        <v>13215.46153846154</v>
      </c>
      <c r="FN23">
        <v>15</v>
      </c>
      <c r="FO23">
        <v>1688131814</v>
      </c>
      <c r="FP23" t="s">
        <v>431</v>
      </c>
      <c r="FQ23">
        <v>1688131793.5</v>
      </c>
      <c r="FR23">
        <v>1688131814</v>
      </c>
      <c r="FS23">
        <v>2</v>
      </c>
      <c r="FT23">
        <v>-0.392</v>
      </c>
      <c r="FU23">
        <v>-0.044</v>
      </c>
      <c r="FV23">
        <v>-21.897</v>
      </c>
      <c r="FW23">
        <v>-3.212</v>
      </c>
      <c r="FX23">
        <v>421</v>
      </c>
      <c r="FY23">
        <v>16</v>
      </c>
      <c r="FZ23">
        <v>0.24</v>
      </c>
      <c r="GA23">
        <v>0.02</v>
      </c>
      <c r="GB23">
        <v>6.468039341463415</v>
      </c>
      <c r="GC23">
        <v>80.28526856445993</v>
      </c>
      <c r="GD23">
        <v>8.024645127730585</v>
      </c>
      <c r="GE23">
        <v>0</v>
      </c>
      <c r="GF23">
        <v>0.52684</v>
      </c>
      <c r="GG23">
        <v>0.04332524738675943</v>
      </c>
      <c r="GH23">
        <v>0.009925124561484144</v>
      </c>
      <c r="GI23">
        <v>1</v>
      </c>
      <c r="GJ23">
        <v>1</v>
      </c>
      <c r="GK23">
        <v>2</v>
      </c>
      <c r="GL23" t="s">
        <v>432</v>
      </c>
      <c r="GM23">
        <v>3.09911</v>
      </c>
      <c r="GN23">
        <v>2.75791</v>
      </c>
      <c r="GO23">
        <v>0.0957341</v>
      </c>
      <c r="GP23">
        <v>0.0883882</v>
      </c>
      <c r="GQ23">
        <v>0.116166</v>
      </c>
      <c r="GR23">
        <v>0.102206</v>
      </c>
      <c r="GS23">
        <v>23018.3</v>
      </c>
      <c r="GT23">
        <v>22053.2</v>
      </c>
      <c r="GU23">
        <v>26022.5</v>
      </c>
      <c r="GV23">
        <v>24545.8</v>
      </c>
      <c r="GW23">
        <v>36926.1</v>
      </c>
      <c r="GX23">
        <v>32021.9</v>
      </c>
      <c r="GY23">
        <v>45505.6</v>
      </c>
      <c r="GZ23">
        <v>38587.8</v>
      </c>
      <c r="HA23">
        <v>1.79802</v>
      </c>
      <c r="HB23">
        <v>1.82365</v>
      </c>
      <c r="HC23">
        <v>-0.182927</v>
      </c>
      <c r="HD23">
        <v>0</v>
      </c>
      <c r="HE23">
        <v>32.9865</v>
      </c>
      <c r="HF23">
        <v>999.9</v>
      </c>
      <c r="HG23">
        <v>46.7</v>
      </c>
      <c r="HH23">
        <v>40.8</v>
      </c>
      <c r="HI23">
        <v>35.5628</v>
      </c>
      <c r="HJ23">
        <v>62.5913</v>
      </c>
      <c r="HK23">
        <v>23.9583</v>
      </c>
      <c r="HL23">
        <v>1</v>
      </c>
      <c r="HM23">
        <v>0.823209</v>
      </c>
      <c r="HN23">
        <v>7.5512</v>
      </c>
      <c r="HO23">
        <v>20.1367</v>
      </c>
      <c r="HP23">
        <v>5.20995</v>
      </c>
      <c r="HQ23">
        <v>11.986</v>
      </c>
      <c r="HR23">
        <v>4.9618</v>
      </c>
      <c r="HS23">
        <v>3.2741</v>
      </c>
      <c r="HT23">
        <v>9999</v>
      </c>
      <c r="HU23">
        <v>9999</v>
      </c>
      <c r="HV23">
        <v>9999</v>
      </c>
      <c r="HW23">
        <v>110.2</v>
      </c>
      <c r="HX23">
        <v>1.86387</v>
      </c>
      <c r="HY23">
        <v>1.8602</v>
      </c>
      <c r="HZ23">
        <v>1.85861</v>
      </c>
      <c r="IA23">
        <v>1.85987</v>
      </c>
      <c r="IB23">
        <v>1.85987</v>
      </c>
      <c r="IC23">
        <v>1.85852</v>
      </c>
      <c r="ID23">
        <v>1.8576</v>
      </c>
      <c r="IE23">
        <v>1.85242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-21.456</v>
      </c>
      <c r="IT23">
        <v>-3.3661</v>
      </c>
      <c r="IU23">
        <v>-13.86721085067401</v>
      </c>
      <c r="IV23">
        <v>-0.02083019699242301</v>
      </c>
      <c r="IW23">
        <v>6.53372239223948E-06</v>
      </c>
      <c r="IX23">
        <v>-1.0545266758139E-09</v>
      </c>
      <c r="IY23">
        <v>-1.642177746286333</v>
      </c>
      <c r="IZ23">
        <v>-0.1424232617567872</v>
      </c>
      <c r="JA23">
        <v>0.004060056505534989</v>
      </c>
      <c r="JB23">
        <v>-4.899104825809564E-05</v>
      </c>
      <c r="JC23">
        <v>3</v>
      </c>
      <c r="JD23">
        <v>1949</v>
      </c>
      <c r="JE23">
        <v>1</v>
      </c>
      <c r="JF23">
        <v>31</v>
      </c>
      <c r="JG23">
        <v>44</v>
      </c>
      <c r="JH23">
        <v>43.7</v>
      </c>
      <c r="JI23">
        <v>1.03394</v>
      </c>
      <c r="JJ23">
        <v>2.67822</v>
      </c>
      <c r="JK23">
        <v>1.49658</v>
      </c>
      <c r="JL23">
        <v>2.32666</v>
      </c>
      <c r="JM23">
        <v>1.54785</v>
      </c>
      <c r="JN23">
        <v>2.39868</v>
      </c>
      <c r="JO23">
        <v>45.6045</v>
      </c>
      <c r="JP23">
        <v>14.3159</v>
      </c>
      <c r="JQ23">
        <v>18</v>
      </c>
      <c r="JR23">
        <v>491.859</v>
      </c>
      <c r="JS23">
        <v>524.252</v>
      </c>
      <c r="JT23">
        <v>22.6726</v>
      </c>
      <c r="JU23">
        <v>36.6856</v>
      </c>
      <c r="JV23">
        <v>30.0012</v>
      </c>
      <c r="JW23">
        <v>36.4484</v>
      </c>
      <c r="JX23">
        <v>36.3182</v>
      </c>
      <c r="JY23">
        <v>20.8108</v>
      </c>
      <c r="JZ23">
        <v>36.8223</v>
      </c>
      <c r="KA23">
        <v>0</v>
      </c>
      <c r="KB23">
        <v>22.6627</v>
      </c>
      <c r="KC23">
        <v>346.405</v>
      </c>
      <c r="KD23">
        <v>19.0152</v>
      </c>
      <c r="KE23">
        <v>99.44289999999999</v>
      </c>
      <c r="KF23">
        <v>93.2894</v>
      </c>
    </row>
    <row r="24" spans="1:292">
      <c r="A24">
        <v>6</v>
      </c>
      <c r="B24">
        <v>1688134441</v>
      </c>
      <c r="C24">
        <v>25</v>
      </c>
      <c r="D24" t="s">
        <v>444</v>
      </c>
      <c r="E24" t="s">
        <v>445</v>
      </c>
      <c r="F24">
        <v>5</v>
      </c>
      <c r="G24" t="s">
        <v>428</v>
      </c>
      <c r="H24">
        <v>1688134433.5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374.7649063323933</v>
      </c>
      <c r="AJ24">
        <v>388.1391696969695</v>
      </c>
      <c r="AK24">
        <v>-2.884784707505206</v>
      </c>
      <c r="AL24">
        <v>66.42754247735668</v>
      </c>
      <c r="AM24">
        <f>(AO24 - AN24 + DX24*1E3/(8.314*(DZ24+273.15)) * AQ24/DW24 * AP24) * DW24/(100*DK24) * 1000/(1000 - AO24)</f>
        <v>0</v>
      </c>
      <c r="AN24">
        <v>19.0589561013619</v>
      </c>
      <c r="AO24">
        <v>19.61567212121212</v>
      </c>
      <c r="AP24">
        <v>-5.575369373734094E-05</v>
      </c>
      <c r="AQ24">
        <v>113.3259652511876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3.93</v>
      </c>
      <c r="DL24">
        <v>0.5</v>
      </c>
      <c r="DM24" t="s">
        <v>430</v>
      </c>
      <c r="DN24">
        <v>2</v>
      </c>
      <c r="DO24" t="b">
        <v>1</v>
      </c>
      <c r="DP24">
        <v>1688134433.5</v>
      </c>
      <c r="DQ24">
        <v>398.4879629629629</v>
      </c>
      <c r="DR24">
        <v>381.6244074074074</v>
      </c>
      <c r="DS24">
        <v>19.62704444444444</v>
      </c>
      <c r="DT24">
        <v>19.08415925925926</v>
      </c>
      <c r="DU24">
        <v>420.0293333333333</v>
      </c>
      <c r="DV24">
        <v>22.99302962962963</v>
      </c>
      <c r="DW24">
        <v>499.9964444444444</v>
      </c>
      <c r="DX24">
        <v>101.5911481481482</v>
      </c>
      <c r="DY24">
        <v>0.09999755185185186</v>
      </c>
      <c r="DZ24">
        <v>28.8155074074074</v>
      </c>
      <c r="EA24">
        <v>30.01654814814815</v>
      </c>
      <c r="EB24">
        <v>999.9000000000001</v>
      </c>
      <c r="EC24">
        <v>0</v>
      </c>
      <c r="ED24">
        <v>0</v>
      </c>
      <c r="EE24">
        <v>9991.851851851852</v>
      </c>
      <c r="EF24">
        <v>0</v>
      </c>
      <c r="EG24">
        <v>96.40389259259258</v>
      </c>
      <c r="EH24">
        <v>16.86354518518518</v>
      </c>
      <c r="EI24">
        <v>406.4657037037037</v>
      </c>
      <c r="EJ24">
        <v>389.0493333333333</v>
      </c>
      <c r="EK24">
        <v>0.5428831481481481</v>
      </c>
      <c r="EL24">
        <v>381.6244074074074</v>
      </c>
      <c r="EM24">
        <v>19.08415925925926</v>
      </c>
      <c r="EN24">
        <v>1.993932592592592</v>
      </c>
      <c r="EO24">
        <v>1.93878037037037</v>
      </c>
      <c r="EP24">
        <v>17.39624444444444</v>
      </c>
      <c r="EQ24">
        <v>16.95302222222222</v>
      </c>
      <c r="ER24">
        <v>1999.982592592592</v>
      </c>
      <c r="ES24">
        <v>0.9799923333333331</v>
      </c>
      <c r="ET24">
        <v>0.02000726666666667</v>
      </c>
      <c r="EU24">
        <v>0</v>
      </c>
      <c r="EV24">
        <v>450.8678888888889</v>
      </c>
      <c r="EW24">
        <v>5.00078</v>
      </c>
      <c r="EX24">
        <v>13194.15185185185</v>
      </c>
      <c r="EY24">
        <v>16379.44814814815</v>
      </c>
      <c r="EZ24">
        <v>46.09925925925926</v>
      </c>
      <c r="FA24">
        <v>47.3028148148148</v>
      </c>
      <c r="FB24">
        <v>46.26359259259258</v>
      </c>
      <c r="FC24">
        <v>46.70351851851851</v>
      </c>
      <c r="FD24">
        <v>46.61555555555555</v>
      </c>
      <c r="FE24">
        <v>1955.062592592593</v>
      </c>
      <c r="FF24">
        <v>39.91</v>
      </c>
      <c r="FG24">
        <v>0</v>
      </c>
      <c r="FH24">
        <v>1688134435.2</v>
      </c>
      <c r="FI24">
        <v>0</v>
      </c>
      <c r="FJ24">
        <v>450.8472307692308</v>
      </c>
      <c r="FK24">
        <v>-0.1019487297556962</v>
      </c>
      <c r="FL24">
        <v>-459.2170949128227</v>
      </c>
      <c r="FM24">
        <v>13195.73461538461</v>
      </c>
      <c r="FN24">
        <v>15</v>
      </c>
      <c r="FO24">
        <v>1688131814</v>
      </c>
      <c r="FP24" t="s">
        <v>431</v>
      </c>
      <c r="FQ24">
        <v>1688131793.5</v>
      </c>
      <c r="FR24">
        <v>1688131814</v>
      </c>
      <c r="FS24">
        <v>2</v>
      </c>
      <c r="FT24">
        <v>-0.392</v>
      </c>
      <c r="FU24">
        <v>-0.044</v>
      </c>
      <c r="FV24">
        <v>-21.897</v>
      </c>
      <c r="FW24">
        <v>-3.212</v>
      </c>
      <c r="FX24">
        <v>421</v>
      </c>
      <c r="FY24">
        <v>16</v>
      </c>
      <c r="FZ24">
        <v>0.24</v>
      </c>
      <c r="GA24">
        <v>0.02</v>
      </c>
      <c r="GB24">
        <v>12.26192836585366</v>
      </c>
      <c r="GC24">
        <v>74.54430988850174</v>
      </c>
      <c r="GD24">
        <v>7.504713250675738</v>
      </c>
      <c r="GE24">
        <v>0</v>
      </c>
      <c r="GF24">
        <v>0.5358634146341463</v>
      </c>
      <c r="GG24">
        <v>0.1618669756097566</v>
      </c>
      <c r="GH24">
        <v>0.01882169556004209</v>
      </c>
      <c r="GI24">
        <v>1</v>
      </c>
      <c r="GJ24">
        <v>1</v>
      </c>
      <c r="GK24">
        <v>2</v>
      </c>
      <c r="GL24" t="s">
        <v>432</v>
      </c>
      <c r="GM24">
        <v>3.09918</v>
      </c>
      <c r="GN24">
        <v>2.75813</v>
      </c>
      <c r="GO24">
        <v>0.0931863</v>
      </c>
      <c r="GP24">
        <v>0.0853303</v>
      </c>
      <c r="GQ24">
        <v>0.116112</v>
      </c>
      <c r="GR24">
        <v>0.102202</v>
      </c>
      <c r="GS24">
        <v>23082.8</v>
      </c>
      <c r="GT24">
        <v>22126.7</v>
      </c>
      <c r="GU24">
        <v>26022.1</v>
      </c>
      <c r="GV24">
        <v>24545.4</v>
      </c>
      <c r="GW24">
        <v>36927.6</v>
      </c>
      <c r="GX24">
        <v>32021.2</v>
      </c>
      <c r="GY24">
        <v>45505</v>
      </c>
      <c r="GZ24">
        <v>38587.1</v>
      </c>
      <c r="HA24">
        <v>1.79788</v>
      </c>
      <c r="HB24">
        <v>1.82327</v>
      </c>
      <c r="HC24">
        <v>-0.183113</v>
      </c>
      <c r="HD24">
        <v>0</v>
      </c>
      <c r="HE24">
        <v>32.9911</v>
      </c>
      <c r="HF24">
        <v>999.9</v>
      </c>
      <c r="HG24">
        <v>46.7</v>
      </c>
      <c r="HH24">
        <v>40.8</v>
      </c>
      <c r="HI24">
        <v>35.5625</v>
      </c>
      <c r="HJ24">
        <v>62.7213</v>
      </c>
      <c r="HK24">
        <v>23.9704</v>
      </c>
      <c r="HL24">
        <v>1</v>
      </c>
      <c r="HM24">
        <v>0.824502</v>
      </c>
      <c r="HN24">
        <v>7.56972</v>
      </c>
      <c r="HO24">
        <v>20.1364</v>
      </c>
      <c r="HP24">
        <v>5.21025</v>
      </c>
      <c r="HQ24">
        <v>11.986</v>
      </c>
      <c r="HR24">
        <v>4.96195</v>
      </c>
      <c r="HS24">
        <v>3.27415</v>
      </c>
      <c r="HT24">
        <v>9999</v>
      </c>
      <c r="HU24">
        <v>9999</v>
      </c>
      <c r="HV24">
        <v>9999</v>
      </c>
      <c r="HW24">
        <v>110.2</v>
      </c>
      <c r="HX24">
        <v>1.86386</v>
      </c>
      <c r="HY24">
        <v>1.8602</v>
      </c>
      <c r="HZ24">
        <v>1.8586</v>
      </c>
      <c r="IA24">
        <v>1.85987</v>
      </c>
      <c r="IB24">
        <v>1.85988</v>
      </c>
      <c r="IC24">
        <v>1.85852</v>
      </c>
      <c r="ID24">
        <v>1.8576</v>
      </c>
      <c r="IE24">
        <v>1.85242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-21.225</v>
      </c>
      <c r="IT24">
        <v>-3.3656</v>
      </c>
      <c r="IU24">
        <v>-13.86721085067401</v>
      </c>
      <c r="IV24">
        <v>-0.02083019699242301</v>
      </c>
      <c r="IW24">
        <v>6.53372239223948E-06</v>
      </c>
      <c r="IX24">
        <v>-1.0545266758139E-09</v>
      </c>
      <c r="IY24">
        <v>-1.642177746286333</v>
      </c>
      <c r="IZ24">
        <v>-0.1424232617567872</v>
      </c>
      <c r="JA24">
        <v>0.004060056505534989</v>
      </c>
      <c r="JB24">
        <v>-4.899104825809564E-05</v>
      </c>
      <c r="JC24">
        <v>3</v>
      </c>
      <c r="JD24">
        <v>1949</v>
      </c>
      <c r="JE24">
        <v>1</v>
      </c>
      <c r="JF24">
        <v>31</v>
      </c>
      <c r="JG24">
        <v>44.1</v>
      </c>
      <c r="JH24">
        <v>43.8</v>
      </c>
      <c r="JI24">
        <v>0.994873</v>
      </c>
      <c r="JJ24">
        <v>2.67212</v>
      </c>
      <c r="JK24">
        <v>1.49658</v>
      </c>
      <c r="JL24">
        <v>2.32666</v>
      </c>
      <c r="JM24">
        <v>1.54785</v>
      </c>
      <c r="JN24">
        <v>2.46582</v>
      </c>
      <c r="JO24">
        <v>45.6045</v>
      </c>
      <c r="JP24">
        <v>14.3247</v>
      </c>
      <c r="JQ24">
        <v>18</v>
      </c>
      <c r="JR24">
        <v>491.834</v>
      </c>
      <c r="JS24">
        <v>524.057</v>
      </c>
      <c r="JT24">
        <v>22.6542</v>
      </c>
      <c r="JU24">
        <v>36.6973</v>
      </c>
      <c r="JV24">
        <v>30.0012</v>
      </c>
      <c r="JW24">
        <v>36.4582</v>
      </c>
      <c r="JX24">
        <v>36.3278</v>
      </c>
      <c r="JY24">
        <v>20.0232</v>
      </c>
      <c r="JZ24">
        <v>36.8223</v>
      </c>
      <c r="KA24">
        <v>0</v>
      </c>
      <c r="KB24">
        <v>22.6479</v>
      </c>
      <c r="KC24">
        <v>333.03</v>
      </c>
      <c r="KD24">
        <v>19.0188</v>
      </c>
      <c r="KE24">
        <v>99.44159999999999</v>
      </c>
      <c r="KF24">
        <v>93.2877</v>
      </c>
    </row>
    <row r="25" spans="1:292">
      <c r="A25">
        <v>7</v>
      </c>
      <c r="B25">
        <v>1688134446</v>
      </c>
      <c r="C25">
        <v>30</v>
      </c>
      <c r="D25" t="s">
        <v>446</v>
      </c>
      <c r="E25" t="s">
        <v>447</v>
      </c>
      <c r="F25">
        <v>5</v>
      </c>
      <c r="G25" t="s">
        <v>428</v>
      </c>
      <c r="H25">
        <v>1688134438.214286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357.8969999045271</v>
      </c>
      <c r="AJ25">
        <v>372.6637333333331</v>
      </c>
      <c r="AK25">
        <v>-3.113663930853125</v>
      </c>
      <c r="AL25">
        <v>66.42754247735668</v>
      </c>
      <c r="AM25">
        <f>(AO25 - AN25 + DX25*1E3/(8.314*(DZ25+273.15)) * AQ25/DW25 * AP25) * DW25/(100*DK25) * 1000/(1000 - AO25)</f>
        <v>0</v>
      </c>
      <c r="AN25">
        <v>19.0593339031883</v>
      </c>
      <c r="AO25">
        <v>19.60819393939393</v>
      </c>
      <c r="AP25">
        <v>-2.689883139871218E-05</v>
      </c>
      <c r="AQ25">
        <v>113.3259652511876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3.93</v>
      </c>
      <c r="DL25">
        <v>0.5</v>
      </c>
      <c r="DM25" t="s">
        <v>430</v>
      </c>
      <c r="DN25">
        <v>2</v>
      </c>
      <c r="DO25" t="b">
        <v>1</v>
      </c>
      <c r="DP25">
        <v>1688134438.214286</v>
      </c>
      <c r="DQ25">
        <v>386.4670357142857</v>
      </c>
      <c r="DR25">
        <v>366.227</v>
      </c>
      <c r="DS25">
        <v>19.62180357142857</v>
      </c>
      <c r="DT25">
        <v>19.06969642857143</v>
      </c>
      <c r="DU25">
        <v>407.8130357142856</v>
      </c>
      <c r="DV25">
        <v>22.98761071428572</v>
      </c>
      <c r="DW25">
        <v>500.0209642857143</v>
      </c>
      <c r="DX25">
        <v>101.5921428571429</v>
      </c>
      <c r="DY25">
        <v>0.1000583607142857</v>
      </c>
      <c r="DZ25">
        <v>28.81358928571428</v>
      </c>
      <c r="EA25">
        <v>30.01346071428571</v>
      </c>
      <c r="EB25">
        <v>999.9000000000002</v>
      </c>
      <c r="EC25">
        <v>0</v>
      </c>
      <c r="ED25">
        <v>0</v>
      </c>
      <c r="EE25">
        <v>9992.210357142858</v>
      </c>
      <c r="EF25">
        <v>0</v>
      </c>
      <c r="EG25">
        <v>96.13288571428572</v>
      </c>
      <c r="EH25">
        <v>20.23997857142857</v>
      </c>
      <c r="EI25">
        <v>394.2020357142857</v>
      </c>
      <c r="EJ25">
        <v>373.3468571428571</v>
      </c>
      <c r="EK25">
        <v>0.5521061785714286</v>
      </c>
      <c r="EL25">
        <v>366.227</v>
      </c>
      <c r="EM25">
        <v>19.06969642857143</v>
      </c>
      <c r="EN25">
        <v>1.99342</v>
      </c>
      <c r="EO25">
        <v>1.937330357142857</v>
      </c>
      <c r="EP25">
        <v>17.39216428571429</v>
      </c>
      <c r="EQ25">
        <v>16.94121785714286</v>
      </c>
      <c r="ER25">
        <v>2000.016785714286</v>
      </c>
      <c r="ES25">
        <v>0.9799926428571427</v>
      </c>
      <c r="ET25">
        <v>0.02000695714285715</v>
      </c>
      <c r="EU25">
        <v>0</v>
      </c>
      <c r="EV25">
        <v>450.8956428571428</v>
      </c>
      <c r="EW25">
        <v>5.00078</v>
      </c>
      <c r="EX25">
        <v>13172.11785714286</v>
      </c>
      <c r="EY25">
        <v>16379.75</v>
      </c>
      <c r="EZ25">
        <v>46.10464285714285</v>
      </c>
      <c r="FA25">
        <v>47.31657142857141</v>
      </c>
      <c r="FB25">
        <v>46.26753571428571</v>
      </c>
      <c r="FC25">
        <v>46.7117857142857</v>
      </c>
      <c r="FD25">
        <v>46.62696428571428</v>
      </c>
      <c r="FE25">
        <v>1955.097142857143</v>
      </c>
      <c r="FF25">
        <v>39.91</v>
      </c>
      <c r="FG25">
        <v>0</v>
      </c>
      <c r="FH25">
        <v>1688134440</v>
      </c>
      <c r="FI25">
        <v>0</v>
      </c>
      <c r="FJ25">
        <v>450.8573846153846</v>
      </c>
      <c r="FK25">
        <v>-0.1247179551818495</v>
      </c>
      <c r="FL25">
        <v>-308.4034176187272</v>
      </c>
      <c r="FM25">
        <v>13169.96153846154</v>
      </c>
      <c r="FN25">
        <v>15</v>
      </c>
      <c r="FO25">
        <v>1688131814</v>
      </c>
      <c r="FP25" t="s">
        <v>431</v>
      </c>
      <c r="FQ25">
        <v>1688131793.5</v>
      </c>
      <c r="FR25">
        <v>1688131814</v>
      </c>
      <c r="FS25">
        <v>2</v>
      </c>
      <c r="FT25">
        <v>-0.392</v>
      </c>
      <c r="FU25">
        <v>-0.044</v>
      </c>
      <c r="FV25">
        <v>-21.897</v>
      </c>
      <c r="FW25">
        <v>-3.212</v>
      </c>
      <c r="FX25">
        <v>421</v>
      </c>
      <c r="FY25">
        <v>16</v>
      </c>
      <c r="FZ25">
        <v>0.24</v>
      </c>
      <c r="GA25">
        <v>0.02</v>
      </c>
      <c r="GB25">
        <v>18.11899125</v>
      </c>
      <c r="GC25">
        <v>43.92238075046905</v>
      </c>
      <c r="GD25">
        <v>4.394018983977645</v>
      </c>
      <c r="GE25">
        <v>0</v>
      </c>
      <c r="GF25">
        <v>0.5449014249999999</v>
      </c>
      <c r="GG25">
        <v>0.1350329943714808</v>
      </c>
      <c r="GH25">
        <v>0.01743786154017674</v>
      </c>
      <c r="GI25">
        <v>1</v>
      </c>
      <c r="GJ25">
        <v>1</v>
      </c>
      <c r="GK25">
        <v>2</v>
      </c>
      <c r="GL25" t="s">
        <v>432</v>
      </c>
      <c r="GM25">
        <v>3.09948</v>
      </c>
      <c r="GN25">
        <v>2.75852</v>
      </c>
      <c r="GO25">
        <v>0.09038980000000001</v>
      </c>
      <c r="GP25">
        <v>0.0821795</v>
      </c>
      <c r="GQ25">
        <v>0.116077</v>
      </c>
      <c r="GR25">
        <v>0.102201</v>
      </c>
      <c r="GS25">
        <v>23153.4</v>
      </c>
      <c r="GT25">
        <v>22202.4</v>
      </c>
      <c r="GU25">
        <v>26021.6</v>
      </c>
      <c r="GV25">
        <v>24544.9</v>
      </c>
      <c r="GW25">
        <v>36928.1</v>
      </c>
      <c r="GX25">
        <v>32020.4</v>
      </c>
      <c r="GY25">
        <v>45504.3</v>
      </c>
      <c r="GZ25">
        <v>38586.4</v>
      </c>
      <c r="HA25">
        <v>1.79832</v>
      </c>
      <c r="HB25">
        <v>1.82262</v>
      </c>
      <c r="HC25">
        <v>-0.184394</v>
      </c>
      <c r="HD25">
        <v>0</v>
      </c>
      <c r="HE25">
        <v>32.9875</v>
      </c>
      <c r="HF25">
        <v>999.9</v>
      </c>
      <c r="HG25">
        <v>46.7</v>
      </c>
      <c r="HH25">
        <v>40.9</v>
      </c>
      <c r="HI25">
        <v>35.7518</v>
      </c>
      <c r="HJ25">
        <v>62.8213</v>
      </c>
      <c r="HK25">
        <v>23.5697</v>
      </c>
      <c r="HL25">
        <v>1</v>
      </c>
      <c r="HM25">
        <v>0.8257139999999999</v>
      </c>
      <c r="HN25">
        <v>7.59749</v>
      </c>
      <c r="HO25">
        <v>20.1351</v>
      </c>
      <c r="HP25">
        <v>5.2101</v>
      </c>
      <c r="HQ25">
        <v>11.986</v>
      </c>
      <c r="HR25">
        <v>4.9618</v>
      </c>
      <c r="HS25">
        <v>3.27413</v>
      </c>
      <c r="HT25">
        <v>9999</v>
      </c>
      <c r="HU25">
        <v>9999</v>
      </c>
      <c r="HV25">
        <v>9999</v>
      </c>
      <c r="HW25">
        <v>110.2</v>
      </c>
      <c r="HX25">
        <v>1.86388</v>
      </c>
      <c r="HY25">
        <v>1.8602</v>
      </c>
      <c r="HZ25">
        <v>1.85858</v>
      </c>
      <c r="IA25">
        <v>1.85987</v>
      </c>
      <c r="IB25">
        <v>1.85988</v>
      </c>
      <c r="IC25">
        <v>1.85852</v>
      </c>
      <c r="ID25">
        <v>1.8576</v>
      </c>
      <c r="IE25">
        <v>1.85242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-20.975</v>
      </c>
      <c r="IT25">
        <v>-3.3653</v>
      </c>
      <c r="IU25">
        <v>-13.86721085067401</v>
      </c>
      <c r="IV25">
        <v>-0.02083019699242301</v>
      </c>
      <c r="IW25">
        <v>6.53372239223948E-06</v>
      </c>
      <c r="IX25">
        <v>-1.0545266758139E-09</v>
      </c>
      <c r="IY25">
        <v>-1.642177746286333</v>
      </c>
      <c r="IZ25">
        <v>-0.1424232617567872</v>
      </c>
      <c r="JA25">
        <v>0.004060056505534989</v>
      </c>
      <c r="JB25">
        <v>-4.899104825809564E-05</v>
      </c>
      <c r="JC25">
        <v>3</v>
      </c>
      <c r="JD25">
        <v>1949</v>
      </c>
      <c r="JE25">
        <v>1</v>
      </c>
      <c r="JF25">
        <v>31</v>
      </c>
      <c r="JG25">
        <v>44.2</v>
      </c>
      <c r="JH25">
        <v>43.9</v>
      </c>
      <c r="JI25">
        <v>0.959473</v>
      </c>
      <c r="JJ25">
        <v>2.67822</v>
      </c>
      <c r="JK25">
        <v>1.49658</v>
      </c>
      <c r="JL25">
        <v>2.32666</v>
      </c>
      <c r="JM25">
        <v>1.54785</v>
      </c>
      <c r="JN25">
        <v>2.4939</v>
      </c>
      <c r="JO25">
        <v>45.6045</v>
      </c>
      <c r="JP25">
        <v>14.3247</v>
      </c>
      <c r="JQ25">
        <v>18</v>
      </c>
      <c r="JR25">
        <v>492.177</v>
      </c>
      <c r="JS25">
        <v>523.66</v>
      </c>
      <c r="JT25">
        <v>22.6392</v>
      </c>
      <c r="JU25">
        <v>36.708</v>
      </c>
      <c r="JV25">
        <v>30.0012</v>
      </c>
      <c r="JW25">
        <v>36.4678</v>
      </c>
      <c r="JX25">
        <v>36.3366</v>
      </c>
      <c r="JY25">
        <v>19.308</v>
      </c>
      <c r="JZ25">
        <v>36.8223</v>
      </c>
      <c r="KA25">
        <v>0</v>
      </c>
      <c r="KB25">
        <v>22.631</v>
      </c>
      <c r="KC25">
        <v>312.995</v>
      </c>
      <c r="KD25">
        <v>19.0188</v>
      </c>
      <c r="KE25">
        <v>99.43980000000001</v>
      </c>
      <c r="KF25">
        <v>93.2861</v>
      </c>
    </row>
    <row r="26" spans="1:292">
      <c r="A26">
        <v>8</v>
      </c>
      <c r="B26">
        <v>1688134451</v>
      </c>
      <c r="C26">
        <v>35</v>
      </c>
      <c r="D26" t="s">
        <v>448</v>
      </c>
      <c r="E26" t="s">
        <v>449</v>
      </c>
      <c r="F26">
        <v>5</v>
      </c>
      <c r="G26" t="s">
        <v>428</v>
      </c>
      <c r="H26">
        <v>1688134443.5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340.949728210021</v>
      </c>
      <c r="AJ26">
        <v>356.5374545454543</v>
      </c>
      <c r="AK26">
        <v>-3.233277946723625</v>
      </c>
      <c r="AL26">
        <v>66.42754247735668</v>
      </c>
      <c r="AM26">
        <f>(AO26 - AN26 + DX26*1E3/(8.314*(DZ26+273.15)) * AQ26/DW26 * AP26) * DW26/(100*DK26) * 1000/(1000 - AO26)</f>
        <v>0</v>
      </c>
      <c r="AN26">
        <v>19.06280684407082</v>
      </c>
      <c r="AO26">
        <v>19.60037999999999</v>
      </c>
      <c r="AP26">
        <v>-2.157850394149473E-05</v>
      </c>
      <c r="AQ26">
        <v>113.3259652511876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3.93</v>
      </c>
      <c r="DL26">
        <v>0.5</v>
      </c>
      <c r="DM26" t="s">
        <v>430</v>
      </c>
      <c r="DN26">
        <v>2</v>
      </c>
      <c r="DO26" t="b">
        <v>1</v>
      </c>
      <c r="DP26">
        <v>1688134443.5</v>
      </c>
      <c r="DQ26">
        <v>371.2218148148149</v>
      </c>
      <c r="DR26">
        <v>348.7594074074074</v>
      </c>
      <c r="DS26">
        <v>19.612</v>
      </c>
      <c r="DT26">
        <v>19.0603037037037</v>
      </c>
      <c r="DU26">
        <v>392.318074074074</v>
      </c>
      <c r="DV26">
        <v>22.97747407407407</v>
      </c>
      <c r="DW26">
        <v>499.9985925925926</v>
      </c>
      <c r="DX26">
        <v>101.5925555555556</v>
      </c>
      <c r="DY26">
        <v>0.09997552592592591</v>
      </c>
      <c r="DZ26">
        <v>28.81107407407407</v>
      </c>
      <c r="EA26">
        <v>30.00493703703703</v>
      </c>
      <c r="EB26">
        <v>999.9000000000001</v>
      </c>
      <c r="EC26">
        <v>0</v>
      </c>
      <c r="ED26">
        <v>0</v>
      </c>
      <c r="EE26">
        <v>9995.946296296295</v>
      </c>
      <c r="EF26">
        <v>0</v>
      </c>
      <c r="EG26">
        <v>95.91014444444446</v>
      </c>
      <c r="EH26">
        <v>22.46234444444444</v>
      </c>
      <c r="EI26">
        <v>378.647962962963</v>
      </c>
      <c r="EJ26">
        <v>355.5359999999999</v>
      </c>
      <c r="EK26">
        <v>0.5517047037037037</v>
      </c>
      <c r="EL26">
        <v>348.7594074074074</v>
      </c>
      <c r="EM26">
        <v>19.0603037037037</v>
      </c>
      <c r="EN26">
        <v>1.992432962962963</v>
      </c>
      <c r="EO26">
        <v>1.936384074074074</v>
      </c>
      <c r="EP26">
        <v>17.38433333333333</v>
      </c>
      <c r="EQ26">
        <v>16.93351851851852</v>
      </c>
      <c r="ER26">
        <v>2000.005555555556</v>
      </c>
      <c r="ES26">
        <v>0.9799924444444442</v>
      </c>
      <c r="ET26">
        <v>0.02000715555555556</v>
      </c>
      <c r="EU26">
        <v>0</v>
      </c>
      <c r="EV26">
        <v>450.9240740740741</v>
      </c>
      <c r="EW26">
        <v>5.00078</v>
      </c>
      <c r="EX26">
        <v>13156.67037037037</v>
      </c>
      <c r="EY26">
        <v>16379.66666666667</v>
      </c>
      <c r="EZ26">
        <v>46.12233333333332</v>
      </c>
      <c r="FA26">
        <v>47.3284074074074</v>
      </c>
      <c r="FB26">
        <v>46.26129629629629</v>
      </c>
      <c r="FC26">
        <v>46.73107407407406</v>
      </c>
      <c r="FD26">
        <v>46.68018518518517</v>
      </c>
      <c r="FE26">
        <v>1955.085925925926</v>
      </c>
      <c r="FF26">
        <v>39.91</v>
      </c>
      <c r="FG26">
        <v>0</v>
      </c>
      <c r="FH26">
        <v>1688134445.4</v>
      </c>
      <c r="FI26">
        <v>0</v>
      </c>
      <c r="FJ26">
        <v>450.90396</v>
      </c>
      <c r="FK26">
        <v>0.5859230663913841</v>
      </c>
      <c r="FL26">
        <v>72.33846282001375</v>
      </c>
      <c r="FM26">
        <v>13159.364</v>
      </c>
      <c r="FN26">
        <v>15</v>
      </c>
      <c r="FO26">
        <v>1688131814</v>
      </c>
      <c r="FP26" t="s">
        <v>431</v>
      </c>
      <c r="FQ26">
        <v>1688131793.5</v>
      </c>
      <c r="FR26">
        <v>1688131814</v>
      </c>
      <c r="FS26">
        <v>2</v>
      </c>
      <c r="FT26">
        <v>-0.392</v>
      </c>
      <c r="FU26">
        <v>-0.044</v>
      </c>
      <c r="FV26">
        <v>-21.897</v>
      </c>
      <c r="FW26">
        <v>-3.212</v>
      </c>
      <c r="FX26">
        <v>421</v>
      </c>
      <c r="FY26">
        <v>16</v>
      </c>
      <c r="FZ26">
        <v>0.24</v>
      </c>
      <c r="GA26">
        <v>0.02</v>
      </c>
      <c r="GB26">
        <v>21.14975</v>
      </c>
      <c r="GC26">
        <v>24.86436697936206</v>
      </c>
      <c r="GD26">
        <v>2.490832404538692</v>
      </c>
      <c r="GE26">
        <v>0</v>
      </c>
      <c r="GF26">
        <v>0.549841225</v>
      </c>
      <c r="GG26">
        <v>-0.01355197373358376</v>
      </c>
      <c r="GH26">
        <v>0.0121276756954651</v>
      </c>
      <c r="GI26">
        <v>1</v>
      </c>
      <c r="GJ26">
        <v>1</v>
      </c>
      <c r="GK26">
        <v>2</v>
      </c>
      <c r="GL26" t="s">
        <v>432</v>
      </c>
      <c r="GM26">
        <v>3.09902</v>
      </c>
      <c r="GN26">
        <v>2.7581</v>
      </c>
      <c r="GO26">
        <v>0.0874342</v>
      </c>
      <c r="GP26">
        <v>0.078972</v>
      </c>
      <c r="GQ26">
        <v>0.116046</v>
      </c>
      <c r="GR26">
        <v>0.102217</v>
      </c>
      <c r="GS26">
        <v>23228.1</v>
      </c>
      <c r="GT26">
        <v>22279.4</v>
      </c>
      <c r="GU26">
        <v>26021.1</v>
      </c>
      <c r="GV26">
        <v>24544.4</v>
      </c>
      <c r="GW26">
        <v>36928.1</v>
      </c>
      <c r="GX26">
        <v>32019</v>
      </c>
      <c r="GY26">
        <v>45503</v>
      </c>
      <c r="GZ26">
        <v>38585.9</v>
      </c>
      <c r="HA26">
        <v>1.79725</v>
      </c>
      <c r="HB26">
        <v>1.823</v>
      </c>
      <c r="HC26">
        <v>-0.183981</v>
      </c>
      <c r="HD26">
        <v>0</v>
      </c>
      <c r="HE26">
        <v>32.9775</v>
      </c>
      <c r="HF26">
        <v>999.9</v>
      </c>
      <c r="HG26">
        <v>46.7</v>
      </c>
      <c r="HH26">
        <v>40.9</v>
      </c>
      <c r="HI26">
        <v>35.7524</v>
      </c>
      <c r="HJ26">
        <v>62.6213</v>
      </c>
      <c r="HK26">
        <v>23.5617</v>
      </c>
      <c r="HL26">
        <v>1</v>
      </c>
      <c r="HM26">
        <v>0.826529</v>
      </c>
      <c r="HN26">
        <v>7.54892</v>
      </c>
      <c r="HO26">
        <v>20.1371</v>
      </c>
      <c r="HP26">
        <v>5.2095</v>
      </c>
      <c r="HQ26">
        <v>11.986</v>
      </c>
      <c r="HR26">
        <v>4.96185</v>
      </c>
      <c r="HS26">
        <v>3.27405</v>
      </c>
      <c r="HT26">
        <v>9999</v>
      </c>
      <c r="HU26">
        <v>9999</v>
      </c>
      <c r="HV26">
        <v>9999</v>
      </c>
      <c r="HW26">
        <v>110.2</v>
      </c>
      <c r="HX26">
        <v>1.86388</v>
      </c>
      <c r="HY26">
        <v>1.8602</v>
      </c>
      <c r="HZ26">
        <v>1.8586</v>
      </c>
      <c r="IA26">
        <v>1.85986</v>
      </c>
      <c r="IB26">
        <v>1.85988</v>
      </c>
      <c r="IC26">
        <v>1.85852</v>
      </c>
      <c r="ID26">
        <v>1.8576</v>
      </c>
      <c r="IE26">
        <v>1.85242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-20.711</v>
      </c>
      <c r="IT26">
        <v>-3.365</v>
      </c>
      <c r="IU26">
        <v>-13.86721085067401</v>
      </c>
      <c r="IV26">
        <v>-0.02083019699242301</v>
      </c>
      <c r="IW26">
        <v>6.53372239223948E-06</v>
      </c>
      <c r="IX26">
        <v>-1.0545266758139E-09</v>
      </c>
      <c r="IY26">
        <v>-1.642177746286333</v>
      </c>
      <c r="IZ26">
        <v>-0.1424232617567872</v>
      </c>
      <c r="JA26">
        <v>0.004060056505534989</v>
      </c>
      <c r="JB26">
        <v>-4.899104825809564E-05</v>
      </c>
      <c r="JC26">
        <v>3</v>
      </c>
      <c r="JD26">
        <v>1949</v>
      </c>
      <c r="JE26">
        <v>1</v>
      </c>
      <c r="JF26">
        <v>31</v>
      </c>
      <c r="JG26">
        <v>44.3</v>
      </c>
      <c r="JH26">
        <v>44</v>
      </c>
      <c r="JI26">
        <v>0.92041</v>
      </c>
      <c r="JJ26">
        <v>2.68555</v>
      </c>
      <c r="JK26">
        <v>1.49658</v>
      </c>
      <c r="JL26">
        <v>2.32666</v>
      </c>
      <c r="JM26">
        <v>1.54907</v>
      </c>
      <c r="JN26">
        <v>2.4707</v>
      </c>
      <c r="JO26">
        <v>45.6331</v>
      </c>
      <c r="JP26">
        <v>14.3159</v>
      </c>
      <c r="JQ26">
        <v>18</v>
      </c>
      <c r="JR26">
        <v>491.583</v>
      </c>
      <c r="JS26">
        <v>523.997</v>
      </c>
      <c r="JT26">
        <v>22.6249</v>
      </c>
      <c r="JU26">
        <v>36.7203</v>
      </c>
      <c r="JV26">
        <v>30.001</v>
      </c>
      <c r="JW26">
        <v>36.4783</v>
      </c>
      <c r="JX26">
        <v>36.3454</v>
      </c>
      <c r="JY26">
        <v>18.5137</v>
      </c>
      <c r="JZ26">
        <v>36.8223</v>
      </c>
      <c r="KA26">
        <v>0</v>
      </c>
      <c r="KB26">
        <v>22.6287</v>
      </c>
      <c r="KC26">
        <v>299.638</v>
      </c>
      <c r="KD26">
        <v>19.0188</v>
      </c>
      <c r="KE26">
        <v>99.43729999999999</v>
      </c>
      <c r="KF26">
        <v>93.2846</v>
      </c>
    </row>
    <row r="27" spans="1:292">
      <c r="A27">
        <v>9</v>
      </c>
      <c r="B27">
        <v>1688134456</v>
      </c>
      <c r="C27">
        <v>40</v>
      </c>
      <c r="D27" t="s">
        <v>450</v>
      </c>
      <c r="E27" t="s">
        <v>451</v>
      </c>
      <c r="F27">
        <v>5</v>
      </c>
      <c r="G27" t="s">
        <v>428</v>
      </c>
      <c r="H27">
        <v>1688134448.214286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324.1375796885558</v>
      </c>
      <c r="AJ27">
        <v>340.0917696969695</v>
      </c>
      <c r="AK27">
        <v>-3.289972168176861</v>
      </c>
      <c r="AL27">
        <v>66.42754247735668</v>
      </c>
      <c r="AM27">
        <f>(AO27 - AN27 + DX27*1E3/(8.314*(DZ27+273.15)) * AQ27/DW27 * AP27) * DW27/(100*DK27) * 1000/(1000 - AO27)</f>
        <v>0</v>
      </c>
      <c r="AN27">
        <v>19.0664105070029</v>
      </c>
      <c r="AO27">
        <v>19.59763818181818</v>
      </c>
      <c r="AP27">
        <v>-5.656489554955786E-06</v>
      </c>
      <c r="AQ27">
        <v>113.3259652511876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3.93</v>
      </c>
      <c r="DL27">
        <v>0.5</v>
      </c>
      <c r="DM27" t="s">
        <v>430</v>
      </c>
      <c r="DN27">
        <v>2</v>
      </c>
      <c r="DO27" t="b">
        <v>1</v>
      </c>
      <c r="DP27">
        <v>1688134448.214286</v>
      </c>
      <c r="DQ27">
        <v>356.6480357142856</v>
      </c>
      <c r="DR27">
        <v>333.13825</v>
      </c>
      <c r="DS27">
        <v>19.60461428571429</v>
      </c>
      <c r="DT27">
        <v>19.06273571428571</v>
      </c>
      <c r="DU27">
        <v>377.5031071428572</v>
      </c>
      <c r="DV27">
        <v>22.96983571428571</v>
      </c>
      <c r="DW27">
        <v>500.0320357142858</v>
      </c>
      <c r="DX27">
        <v>101.5923928571428</v>
      </c>
      <c r="DY27">
        <v>0.1000341357142857</v>
      </c>
      <c r="DZ27">
        <v>28.80431071428571</v>
      </c>
      <c r="EA27">
        <v>29.99720714285714</v>
      </c>
      <c r="EB27">
        <v>999.9000000000002</v>
      </c>
      <c r="EC27">
        <v>0</v>
      </c>
      <c r="ED27">
        <v>0</v>
      </c>
      <c r="EE27">
        <v>9999.237142857146</v>
      </c>
      <c r="EF27">
        <v>0</v>
      </c>
      <c r="EG27">
        <v>96.08751428571429</v>
      </c>
      <c r="EH27">
        <v>23.5097</v>
      </c>
      <c r="EI27">
        <v>363.7799285714286</v>
      </c>
      <c r="EJ27">
        <v>339.6122142857143</v>
      </c>
      <c r="EK27">
        <v>0.5418833214285714</v>
      </c>
      <c r="EL27">
        <v>333.13825</v>
      </c>
      <c r="EM27">
        <v>19.06273571428571</v>
      </c>
      <c r="EN27">
        <v>1.991681428571429</v>
      </c>
      <c r="EO27">
        <v>1.936630357142857</v>
      </c>
      <c r="EP27">
        <v>17.37835714285714</v>
      </c>
      <c r="EQ27">
        <v>16.93552142857143</v>
      </c>
      <c r="ER27">
        <v>2000.005714285715</v>
      </c>
      <c r="ES27">
        <v>0.9799923214285712</v>
      </c>
      <c r="ET27">
        <v>0.02000727857142857</v>
      </c>
      <c r="EU27">
        <v>0</v>
      </c>
      <c r="EV27">
        <v>450.956107142857</v>
      </c>
      <c r="EW27">
        <v>5.00078</v>
      </c>
      <c r="EX27">
        <v>13165.82142857143</v>
      </c>
      <c r="EY27">
        <v>16379.65714285714</v>
      </c>
      <c r="EZ27">
        <v>46.12017857142855</v>
      </c>
      <c r="FA27">
        <v>47.34125</v>
      </c>
      <c r="FB27">
        <v>46.27649999999999</v>
      </c>
      <c r="FC27">
        <v>46.73621428571427</v>
      </c>
      <c r="FD27">
        <v>46.68271428571428</v>
      </c>
      <c r="FE27">
        <v>1955.086071428572</v>
      </c>
      <c r="FF27">
        <v>39.91178571428571</v>
      </c>
      <c r="FG27">
        <v>0</v>
      </c>
      <c r="FH27">
        <v>1688134450.2</v>
      </c>
      <c r="FI27">
        <v>0</v>
      </c>
      <c r="FJ27">
        <v>450.9614</v>
      </c>
      <c r="FK27">
        <v>0.8106922914437317</v>
      </c>
      <c r="FL27">
        <v>107.623079721765</v>
      </c>
      <c r="FM27">
        <v>13164.536</v>
      </c>
      <c r="FN27">
        <v>15</v>
      </c>
      <c r="FO27">
        <v>1688131814</v>
      </c>
      <c r="FP27" t="s">
        <v>431</v>
      </c>
      <c r="FQ27">
        <v>1688131793.5</v>
      </c>
      <c r="FR27">
        <v>1688131814</v>
      </c>
      <c r="FS27">
        <v>2</v>
      </c>
      <c r="FT27">
        <v>-0.392</v>
      </c>
      <c r="FU27">
        <v>-0.044</v>
      </c>
      <c r="FV27">
        <v>-21.897</v>
      </c>
      <c r="FW27">
        <v>-3.212</v>
      </c>
      <c r="FX27">
        <v>421</v>
      </c>
      <c r="FY27">
        <v>16</v>
      </c>
      <c r="FZ27">
        <v>0.24</v>
      </c>
      <c r="GA27">
        <v>0.02</v>
      </c>
      <c r="GB27">
        <v>22.61916585365854</v>
      </c>
      <c r="GC27">
        <v>15.12000418118466</v>
      </c>
      <c r="GD27">
        <v>1.558837403653489</v>
      </c>
      <c r="GE27">
        <v>0</v>
      </c>
      <c r="GF27">
        <v>0.5483538780487804</v>
      </c>
      <c r="GG27">
        <v>-0.1249161742160271</v>
      </c>
      <c r="GH27">
        <v>0.01241461010300034</v>
      </c>
      <c r="GI27">
        <v>1</v>
      </c>
      <c r="GJ27">
        <v>1</v>
      </c>
      <c r="GK27">
        <v>2</v>
      </c>
      <c r="GL27" t="s">
        <v>432</v>
      </c>
      <c r="GM27">
        <v>3.09897</v>
      </c>
      <c r="GN27">
        <v>2.7577</v>
      </c>
      <c r="GO27">
        <v>0.0843696</v>
      </c>
      <c r="GP27">
        <v>0.0756984</v>
      </c>
      <c r="GQ27">
        <v>0.116042</v>
      </c>
      <c r="GR27">
        <v>0.102238</v>
      </c>
      <c r="GS27">
        <v>23305.6</v>
      </c>
      <c r="GT27">
        <v>22358.1</v>
      </c>
      <c r="GU27">
        <v>26020.6</v>
      </c>
      <c r="GV27">
        <v>24544</v>
      </c>
      <c r="GW27">
        <v>36927.5</v>
      </c>
      <c r="GX27">
        <v>32017.4</v>
      </c>
      <c r="GY27">
        <v>45502.4</v>
      </c>
      <c r="GZ27">
        <v>38585.2</v>
      </c>
      <c r="HA27">
        <v>1.79715</v>
      </c>
      <c r="HB27">
        <v>1.82255</v>
      </c>
      <c r="HC27">
        <v>-0.18293</v>
      </c>
      <c r="HD27">
        <v>0</v>
      </c>
      <c r="HE27">
        <v>32.9577</v>
      </c>
      <c r="HF27">
        <v>999.9</v>
      </c>
      <c r="HG27">
        <v>46.7</v>
      </c>
      <c r="HH27">
        <v>40.9</v>
      </c>
      <c r="HI27">
        <v>35.7477</v>
      </c>
      <c r="HJ27">
        <v>62.6613</v>
      </c>
      <c r="HK27">
        <v>23.9303</v>
      </c>
      <c r="HL27">
        <v>1</v>
      </c>
      <c r="HM27">
        <v>0.8260110000000001</v>
      </c>
      <c r="HN27">
        <v>7.12167</v>
      </c>
      <c r="HO27">
        <v>20.156</v>
      </c>
      <c r="HP27">
        <v>5.2092</v>
      </c>
      <c r="HQ27">
        <v>11.986</v>
      </c>
      <c r="HR27">
        <v>4.9621</v>
      </c>
      <c r="HS27">
        <v>3.27403</v>
      </c>
      <c r="HT27">
        <v>9999</v>
      </c>
      <c r="HU27">
        <v>9999</v>
      </c>
      <c r="HV27">
        <v>9999</v>
      </c>
      <c r="HW27">
        <v>110.2</v>
      </c>
      <c r="HX27">
        <v>1.86388</v>
      </c>
      <c r="HY27">
        <v>1.8602</v>
      </c>
      <c r="HZ27">
        <v>1.85863</v>
      </c>
      <c r="IA27">
        <v>1.85989</v>
      </c>
      <c r="IB27">
        <v>1.85989</v>
      </c>
      <c r="IC27">
        <v>1.85852</v>
      </c>
      <c r="ID27">
        <v>1.8576</v>
      </c>
      <c r="IE27">
        <v>1.85242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-20.439</v>
      </c>
      <c r="IT27">
        <v>-3.3649</v>
      </c>
      <c r="IU27">
        <v>-13.86721085067401</v>
      </c>
      <c r="IV27">
        <v>-0.02083019699242301</v>
      </c>
      <c r="IW27">
        <v>6.53372239223948E-06</v>
      </c>
      <c r="IX27">
        <v>-1.0545266758139E-09</v>
      </c>
      <c r="IY27">
        <v>-1.642177746286333</v>
      </c>
      <c r="IZ27">
        <v>-0.1424232617567872</v>
      </c>
      <c r="JA27">
        <v>0.004060056505534989</v>
      </c>
      <c r="JB27">
        <v>-4.899104825809564E-05</v>
      </c>
      <c r="JC27">
        <v>3</v>
      </c>
      <c r="JD27">
        <v>1949</v>
      </c>
      <c r="JE27">
        <v>1</v>
      </c>
      <c r="JF27">
        <v>31</v>
      </c>
      <c r="JG27">
        <v>44.4</v>
      </c>
      <c r="JH27">
        <v>44</v>
      </c>
      <c r="JI27">
        <v>0.88501</v>
      </c>
      <c r="JJ27">
        <v>2.69287</v>
      </c>
      <c r="JK27">
        <v>1.49658</v>
      </c>
      <c r="JL27">
        <v>2.32666</v>
      </c>
      <c r="JM27">
        <v>1.54785</v>
      </c>
      <c r="JN27">
        <v>2.40112</v>
      </c>
      <c r="JO27">
        <v>45.6331</v>
      </c>
      <c r="JP27">
        <v>14.3247</v>
      </c>
      <c r="JQ27">
        <v>18</v>
      </c>
      <c r="JR27">
        <v>491.576</v>
      </c>
      <c r="JS27">
        <v>523.737</v>
      </c>
      <c r="JT27">
        <v>22.6472</v>
      </c>
      <c r="JU27">
        <v>36.7302</v>
      </c>
      <c r="JV27">
        <v>29.9999</v>
      </c>
      <c r="JW27">
        <v>36.4864</v>
      </c>
      <c r="JX27">
        <v>36.3534</v>
      </c>
      <c r="JY27">
        <v>17.7921</v>
      </c>
      <c r="JZ27">
        <v>36.8223</v>
      </c>
      <c r="KA27">
        <v>0</v>
      </c>
      <c r="KB27">
        <v>22.716</v>
      </c>
      <c r="KC27">
        <v>279.602</v>
      </c>
      <c r="KD27">
        <v>19.0188</v>
      </c>
      <c r="KE27">
        <v>99.4358</v>
      </c>
      <c r="KF27">
        <v>93.283</v>
      </c>
    </row>
    <row r="28" spans="1:292">
      <c r="A28">
        <v>10</v>
      </c>
      <c r="B28">
        <v>1688134461</v>
      </c>
      <c r="C28">
        <v>45</v>
      </c>
      <c r="D28" t="s">
        <v>452</v>
      </c>
      <c r="E28" t="s">
        <v>453</v>
      </c>
      <c r="F28">
        <v>5</v>
      </c>
      <c r="G28" t="s">
        <v>428</v>
      </c>
      <c r="H28">
        <v>1688134453.5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307.2388684552647</v>
      </c>
      <c r="AJ28">
        <v>323.4815393939394</v>
      </c>
      <c r="AK28">
        <v>-3.322152318663616</v>
      </c>
      <c r="AL28">
        <v>66.42754247735668</v>
      </c>
      <c r="AM28">
        <f>(AO28 - AN28 + DX28*1E3/(8.314*(DZ28+273.15)) * AQ28/DW28 * AP28) * DW28/(100*DK28) * 1000/(1000 - AO28)</f>
        <v>0</v>
      </c>
      <c r="AN28">
        <v>19.07369981882876</v>
      </c>
      <c r="AO28">
        <v>19.60626666666666</v>
      </c>
      <c r="AP28">
        <v>3.005277696935264E-05</v>
      </c>
      <c r="AQ28">
        <v>113.3259652511876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3.93</v>
      </c>
      <c r="DL28">
        <v>0.5</v>
      </c>
      <c r="DM28" t="s">
        <v>430</v>
      </c>
      <c r="DN28">
        <v>2</v>
      </c>
      <c r="DO28" t="b">
        <v>1</v>
      </c>
      <c r="DP28">
        <v>1688134453.5</v>
      </c>
      <c r="DQ28">
        <v>339.8154814814815</v>
      </c>
      <c r="DR28">
        <v>315.6223333333333</v>
      </c>
      <c r="DS28">
        <v>19.60063703703704</v>
      </c>
      <c r="DT28">
        <v>19.06751481481481</v>
      </c>
      <c r="DU28">
        <v>360.3892962962963</v>
      </c>
      <c r="DV28">
        <v>22.96572222222223</v>
      </c>
      <c r="DW28">
        <v>499.9714444444444</v>
      </c>
      <c r="DX28">
        <v>101.5927407407407</v>
      </c>
      <c r="DY28">
        <v>0.09993579999999999</v>
      </c>
      <c r="DZ28">
        <v>28.79461851851852</v>
      </c>
      <c r="EA28">
        <v>29.98602222222222</v>
      </c>
      <c r="EB28">
        <v>999.9000000000001</v>
      </c>
      <c r="EC28">
        <v>0</v>
      </c>
      <c r="ED28">
        <v>0</v>
      </c>
      <c r="EE28">
        <v>10004.23222222222</v>
      </c>
      <c r="EF28">
        <v>0</v>
      </c>
      <c r="EG28">
        <v>96.35948148148147</v>
      </c>
      <c r="EH28">
        <v>24.19312962962963</v>
      </c>
      <c r="EI28">
        <v>346.6093333333333</v>
      </c>
      <c r="EJ28">
        <v>321.7574444444445</v>
      </c>
      <c r="EK28">
        <v>0.5331318518518519</v>
      </c>
      <c r="EL28">
        <v>315.6223333333333</v>
      </c>
      <c r="EM28">
        <v>19.06751481481481</v>
      </c>
      <c r="EN28">
        <v>1.991284814814815</v>
      </c>
      <c r="EO28">
        <v>1.937122592592593</v>
      </c>
      <c r="EP28">
        <v>17.37520740740741</v>
      </c>
      <c r="EQ28">
        <v>16.93952962962963</v>
      </c>
      <c r="ER28">
        <v>1999.990740740741</v>
      </c>
      <c r="ES28">
        <v>0.9799919999999999</v>
      </c>
      <c r="ET28">
        <v>0.0200076</v>
      </c>
      <c r="EU28">
        <v>0</v>
      </c>
      <c r="EV28">
        <v>451.0967407407407</v>
      </c>
      <c r="EW28">
        <v>5.00078</v>
      </c>
      <c r="EX28">
        <v>13157.3962962963</v>
      </c>
      <c r="EY28">
        <v>16379.52222222222</v>
      </c>
      <c r="EZ28">
        <v>46.1292222222222</v>
      </c>
      <c r="FA28">
        <v>47.34466666666667</v>
      </c>
      <c r="FB28">
        <v>46.29377777777777</v>
      </c>
      <c r="FC28">
        <v>46.74033333333332</v>
      </c>
      <c r="FD28">
        <v>46.69414814814814</v>
      </c>
      <c r="FE28">
        <v>1955.070740740741</v>
      </c>
      <c r="FF28">
        <v>39.91407407407408</v>
      </c>
      <c r="FG28">
        <v>0</v>
      </c>
      <c r="FH28">
        <v>1688134455</v>
      </c>
      <c r="FI28">
        <v>0</v>
      </c>
      <c r="FJ28">
        <v>451.08892</v>
      </c>
      <c r="FK28">
        <v>1.384538447150542</v>
      </c>
      <c r="FL28">
        <v>-96.58461664898957</v>
      </c>
      <c r="FM28">
        <v>13163.132</v>
      </c>
      <c r="FN28">
        <v>15</v>
      </c>
      <c r="FO28">
        <v>1688131814</v>
      </c>
      <c r="FP28" t="s">
        <v>431</v>
      </c>
      <c r="FQ28">
        <v>1688131793.5</v>
      </c>
      <c r="FR28">
        <v>1688131814</v>
      </c>
      <c r="FS28">
        <v>2</v>
      </c>
      <c r="FT28">
        <v>-0.392</v>
      </c>
      <c r="FU28">
        <v>-0.044</v>
      </c>
      <c r="FV28">
        <v>-21.897</v>
      </c>
      <c r="FW28">
        <v>-3.212</v>
      </c>
      <c r="FX28">
        <v>421</v>
      </c>
      <c r="FY28">
        <v>16</v>
      </c>
      <c r="FZ28">
        <v>0.24</v>
      </c>
      <c r="GA28">
        <v>0.02</v>
      </c>
      <c r="GB28">
        <v>23.66018048780488</v>
      </c>
      <c r="GC28">
        <v>8.429508710801397</v>
      </c>
      <c r="GD28">
        <v>0.8746870002462379</v>
      </c>
      <c r="GE28">
        <v>0</v>
      </c>
      <c r="GF28">
        <v>0.539375975609756</v>
      </c>
      <c r="GG28">
        <v>-0.1043043344947738</v>
      </c>
      <c r="GH28">
        <v>0.01055712620377022</v>
      </c>
      <c r="GI28">
        <v>1</v>
      </c>
      <c r="GJ28">
        <v>1</v>
      </c>
      <c r="GK28">
        <v>2</v>
      </c>
      <c r="GL28" t="s">
        <v>432</v>
      </c>
      <c r="GM28">
        <v>3.09915</v>
      </c>
      <c r="GN28">
        <v>2.75827</v>
      </c>
      <c r="GO28">
        <v>0.0812137</v>
      </c>
      <c r="GP28">
        <v>0.0723689</v>
      </c>
      <c r="GQ28">
        <v>0.116075</v>
      </c>
      <c r="GR28">
        <v>0.102262</v>
      </c>
      <c r="GS28">
        <v>23385.5</v>
      </c>
      <c r="GT28">
        <v>22438.2</v>
      </c>
      <c r="GU28">
        <v>26020.2</v>
      </c>
      <c r="GV28">
        <v>24543.8</v>
      </c>
      <c r="GW28">
        <v>36925.2</v>
      </c>
      <c r="GX28">
        <v>32016.1</v>
      </c>
      <c r="GY28">
        <v>45501.8</v>
      </c>
      <c r="GZ28">
        <v>38585.1</v>
      </c>
      <c r="HA28">
        <v>1.79735</v>
      </c>
      <c r="HB28">
        <v>1.82205</v>
      </c>
      <c r="HC28">
        <v>-0.181668</v>
      </c>
      <c r="HD28">
        <v>0</v>
      </c>
      <c r="HE28">
        <v>32.9303</v>
      </c>
      <c r="HF28">
        <v>999.9</v>
      </c>
      <c r="HG28">
        <v>46.7</v>
      </c>
      <c r="HH28">
        <v>40.9</v>
      </c>
      <c r="HI28">
        <v>35.7535</v>
      </c>
      <c r="HJ28">
        <v>62.6413</v>
      </c>
      <c r="HK28">
        <v>23.9383</v>
      </c>
      <c r="HL28">
        <v>1</v>
      </c>
      <c r="HM28">
        <v>0.82545</v>
      </c>
      <c r="HN28">
        <v>7.14301</v>
      </c>
      <c r="HO28">
        <v>20.1549</v>
      </c>
      <c r="HP28">
        <v>5.2095</v>
      </c>
      <c r="HQ28">
        <v>11.986</v>
      </c>
      <c r="HR28">
        <v>4.962</v>
      </c>
      <c r="HS28">
        <v>3.27403</v>
      </c>
      <c r="HT28">
        <v>9999</v>
      </c>
      <c r="HU28">
        <v>9999</v>
      </c>
      <c r="HV28">
        <v>9999</v>
      </c>
      <c r="HW28">
        <v>110.2</v>
      </c>
      <c r="HX28">
        <v>1.86386</v>
      </c>
      <c r="HY28">
        <v>1.8602</v>
      </c>
      <c r="HZ28">
        <v>1.85861</v>
      </c>
      <c r="IA28">
        <v>1.85987</v>
      </c>
      <c r="IB28">
        <v>1.85987</v>
      </c>
      <c r="IC28">
        <v>1.85852</v>
      </c>
      <c r="ID28">
        <v>1.8576</v>
      </c>
      <c r="IE28">
        <v>1.85242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-20.163</v>
      </c>
      <c r="IT28">
        <v>-3.3653</v>
      </c>
      <c r="IU28">
        <v>-13.86721085067401</v>
      </c>
      <c r="IV28">
        <v>-0.02083019699242301</v>
      </c>
      <c r="IW28">
        <v>6.53372239223948E-06</v>
      </c>
      <c r="IX28">
        <v>-1.0545266758139E-09</v>
      </c>
      <c r="IY28">
        <v>-1.642177746286333</v>
      </c>
      <c r="IZ28">
        <v>-0.1424232617567872</v>
      </c>
      <c r="JA28">
        <v>0.004060056505534989</v>
      </c>
      <c r="JB28">
        <v>-4.899104825809564E-05</v>
      </c>
      <c r="JC28">
        <v>3</v>
      </c>
      <c r="JD28">
        <v>1949</v>
      </c>
      <c r="JE28">
        <v>1</v>
      </c>
      <c r="JF28">
        <v>31</v>
      </c>
      <c r="JG28">
        <v>44.5</v>
      </c>
      <c r="JH28">
        <v>44.1</v>
      </c>
      <c r="JI28">
        <v>0.843506</v>
      </c>
      <c r="JJ28">
        <v>2.69165</v>
      </c>
      <c r="JK28">
        <v>1.49658</v>
      </c>
      <c r="JL28">
        <v>2.32666</v>
      </c>
      <c r="JM28">
        <v>1.54785</v>
      </c>
      <c r="JN28">
        <v>2.35962</v>
      </c>
      <c r="JO28">
        <v>45.6331</v>
      </c>
      <c r="JP28">
        <v>14.3159</v>
      </c>
      <c r="JQ28">
        <v>18</v>
      </c>
      <c r="JR28">
        <v>491.759</v>
      </c>
      <c r="JS28">
        <v>523.446</v>
      </c>
      <c r="JT28">
        <v>22.705</v>
      </c>
      <c r="JU28">
        <v>36.7418</v>
      </c>
      <c r="JV28">
        <v>29.9999</v>
      </c>
      <c r="JW28">
        <v>36.4952</v>
      </c>
      <c r="JX28">
        <v>36.3621</v>
      </c>
      <c r="JY28">
        <v>16.9837</v>
      </c>
      <c r="JZ28">
        <v>36.8223</v>
      </c>
      <c r="KA28">
        <v>0</v>
      </c>
      <c r="KB28">
        <v>22.7244</v>
      </c>
      <c r="KC28">
        <v>266.244</v>
      </c>
      <c r="KD28">
        <v>19.0188</v>
      </c>
      <c r="KE28">
        <v>99.4345</v>
      </c>
      <c r="KF28">
        <v>93.28230000000001</v>
      </c>
    </row>
    <row r="29" spans="1:292">
      <c r="A29">
        <v>11</v>
      </c>
      <c r="B29">
        <v>1688134466</v>
      </c>
      <c r="C29">
        <v>50</v>
      </c>
      <c r="D29" t="s">
        <v>454</v>
      </c>
      <c r="E29" t="s">
        <v>455</v>
      </c>
      <c r="F29">
        <v>5</v>
      </c>
      <c r="G29" t="s">
        <v>428</v>
      </c>
      <c r="H29">
        <v>1688134458.214286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290.3308696077032</v>
      </c>
      <c r="AJ29">
        <v>306.8166969696968</v>
      </c>
      <c r="AK29">
        <v>-3.335918612264829</v>
      </c>
      <c r="AL29">
        <v>66.42754247735668</v>
      </c>
      <c r="AM29">
        <f>(AO29 - AN29 + DX29*1E3/(8.314*(DZ29+273.15)) * AQ29/DW29 * AP29) * DW29/(100*DK29) * 1000/(1000 - AO29)</f>
        <v>0</v>
      </c>
      <c r="AN29">
        <v>19.07731518737956</v>
      </c>
      <c r="AO29">
        <v>19.61384727272727</v>
      </c>
      <c r="AP29">
        <v>1.886244126345286E-05</v>
      </c>
      <c r="AQ29">
        <v>113.3259652511876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3.93</v>
      </c>
      <c r="DL29">
        <v>0.5</v>
      </c>
      <c r="DM29" t="s">
        <v>430</v>
      </c>
      <c r="DN29">
        <v>2</v>
      </c>
      <c r="DO29" t="b">
        <v>1</v>
      </c>
      <c r="DP29">
        <v>1688134458.214286</v>
      </c>
      <c r="DQ29">
        <v>324.5509285714285</v>
      </c>
      <c r="DR29">
        <v>300.0149285714286</v>
      </c>
      <c r="DS29">
        <v>19.60333928571429</v>
      </c>
      <c r="DT29">
        <v>19.07229642857143</v>
      </c>
      <c r="DU29">
        <v>344.86675</v>
      </c>
      <c r="DV29">
        <v>22.96851071428572</v>
      </c>
      <c r="DW29">
        <v>499.9677142857142</v>
      </c>
      <c r="DX29">
        <v>101.5932142857143</v>
      </c>
      <c r="DY29">
        <v>0.09995591428571428</v>
      </c>
      <c r="DZ29">
        <v>28.78880357142858</v>
      </c>
      <c r="EA29">
        <v>29.98217142857143</v>
      </c>
      <c r="EB29">
        <v>999.9000000000002</v>
      </c>
      <c r="EC29">
        <v>0</v>
      </c>
      <c r="ED29">
        <v>0</v>
      </c>
      <c r="EE29">
        <v>10004.72928571429</v>
      </c>
      <c r="EF29">
        <v>0</v>
      </c>
      <c r="EG29">
        <v>96.59272857142858</v>
      </c>
      <c r="EH29">
        <v>24.53605714285714</v>
      </c>
      <c r="EI29">
        <v>331.0404642857143</v>
      </c>
      <c r="EJ29">
        <v>305.8482142857142</v>
      </c>
      <c r="EK29">
        <v>0.5310403571428571</v>
      </c>
      <c r="EL29">
        <v>300.0149285714286</v>
      </c>
      <c r="EM29">
        <v>19.07229642857143</v>
      </c>
      <c r="EN29">
        <v>1.991567142857143</v>
      </c>
      <c r="EO29">
        <v>1.937617142857143</v>
      </c>
      <c r="EP29">
        <v>17.37745</v>
      </c>
      <c r="EQ29">
        <v>16.94355714285714</v>
      </c>
      <c r="ER29">
        <v>2000.0025</v>
      </c>
      <c r="ES29">
        <v>0.9799919999999999</v>
      </c>
      <c r="ET29">
        <v>0.0200076</v>
      </c>
      <c r="EU29">
        <v>0</v>
      </c>
      <c r="EV29">
        <v>451.2330357142858</v>
      </c>
      <c r="EW29">
        <v>5.00078</v>
      </c>
      <c r="EX29">
        <v>13154.55</v>
      </c>
      <c r="EY29">
        <v>16379.61785714286</v>
      </c>
      <c r="EZ29">
        <v>46.11124999999999</v>
      </c>
      <c r="FA29">
        <v>47.348</v>
      </c>
      <c r="FB29">
        <v>46.3145</v>
      </c>
      <c r="FC29">
        <v>46.73628571428571</v>
      </c>
      <c r="FD29">
        <v>46.67389285714285</v>
      </c>
      <c r="FE29">
        <v>1955.0825</v>
      </c>
      <c r="FF29">
        <v>39.91714285714286</v>
      </c>
      <c r="FG29">
        <v>0</v>
      </c>
      <c r="FH29">
        <v>1688134460.4</v>
      </c>
      <c r="FI29">
        <v>0</v>
      </c>
      <c r="FJ29">
        <v>451.2287307692308</v>
      </c>
      <c r="FK29">
        <v>1.959008536578385</v>
      </c>
      <c r="FL29">
        <v>-98.7829062246151</v>
      </c>
      <c r="FM29">
        <v>13158.59230769231</v>
      </c>
      <c r="FN29">
        <v>15</v>
      </c>
      <c r="FO29">
        <v>1688131814</v>
      </c>
      <c r="FP29" t="s">
        <v>431</v>
      </c>
      <c r="FQ29">
        <v>1688131793.5</v>
      </c>
      <c r="FR29">
        <v>1688131814</v>
      </c>
      <c r="FS29">
        <v>2</v>
      </c>
      <c r="FT29">
        <v>-0.392</v>
      </c>
      <c r="FU29">
        <v>-0.044</v>
      </c>
      <c r="FV29">
        <v>-21.897</v>
      </c>
      <c r="FW29">
        <v>-3.212</v>
      </c>
      <c r="FX29">
        <v>421</v>
      </c>
      <c r="FY29">
        <v>16</v>
      </c>
      <c r="FZ29">
        <v>0.24</v>
      </c>
      <c r="GA29">
        <v>0.02</v>
      </c>
      <c r="GB29">
        <v>24.26338048780488</v>
      </c>
      <c r="GC29">
        <v>4.871239024390236</v>
      </c>
      <c r="GD29">
        <v>0.4956802392866536</v>
      </c>
      <c r="GE29">
        <v>0</v>
      </c>
      <c r="GF29">
        <v>0.5340963902439024</v>
      </c>
      <c r="GG29">
        <v>-0.0433279442508699</v>
      </c>
      <c r="GH29">
        <v>0.006268127583950835</v>
      </c>
      <c r="GI29">
        <v>1</v>
      </c>
      <c r="GJ29">
        <v>1</v>
      </c>
      <c r="GK29">
        <v>2</v>
      </c>
      <c r="GL29" t="s">
        <v>432</v>
      </c>
      <c r="GM29">
        <v>3.09893</v>
      </c>
      <c r="GN29">
        <v>2.75781</v>
      </c>
      <c r="GO29">
        <v>0.0779778</v>
      </c>
      <c r="GP29">
        <v>0.0689621</v>
      </c>
      <c r="GQ29">
        <v>0.116102</v>
      </c>
      <c r="GR29">
        <v>0.102265</v>
      </c>
      <c r="GS29">
        <v>23467.6</v>
      </c>
      <c r="GT29">
        <v>22520.6</v>
      </c>
      <c r="GU29">
        <v>26020.1</v>
      </c>
      <c r="GV29">
        <v>24543.9</v>
      </c>
      <c r="GW29">
        <v>36923.4</v>
      </c>
      <c r="GX29">
        <v>32015.5</v>
      </c>
      <c r="GY29">
        <v>45501.3</v>
      </c>
      <c r="GZ29">
        <v>38584.9</v>
      </c>
      <c r="HA29">
        <v>1.79665</v>
      </c>
      <c r="HB29">
        <v>1.8223</v>
      </c>
      <c r="HC29">
        <v>-0.180542</v>
      </c>
      <c r="HD29">
        <v>0</v>
      </c>
      <c r="HE29">
        <v>32.9051</v>
      </c>
      <c r="HF29">
        <v>999.9</v>
      </c>
      <c r="HG29">
        <v>46.7</v>
      </c>
      <c r="HH29">
        <v>40.9</v>
      </c>
      <c r="HI29">
        <v>35.7535</v>
      </c>
      <c r="HJ29">
        <v>62.6513</v>
      </c>
      <c r="HK29">
        <v>24.1026</v>
      </c>
      <c r="HL29">
        <v>1</v>
      </c>
      <c r="HM29">
        <v>0.825836</v>
      </c>
      <c r="HN29">
        <v>7.14808</v>
      </c>
      <c r="HO29">
        <v>20.1548</v>
      </c>
      <c r="HP29">
        <v>5.20965</v>
      </c>
      <c r="HQ29">
        <v>11.986</v>
      </c>
      <c r="HR29">
        <v>4.962</v>
      </c>
      <c r="HS29">
        <v>3.27405</v>
      </c>
      <c r="HT29">
        <v>9999</v>
      </c>
      <c r="HU29">
        <v>9999</v>
      </c>
      <c r="HV29">
        <v>9999</v>
      </c>
      <c r="HW29">
        <v>110.2</v>
      </c>
      <c r="HX29">
        <v>1.86388</v>
      </c>
      <c r="HY29">
        <v>1.8602</v>
      </c>
      <c r="HZ29">
        <v>1.85863</v>
      </c>
      <c r="IA29">
        <v>1.85989</v>
      </c>
      <c r="IB29">
        <v>1.85989</v>
      </c>
      <c r="IC29">
        <v>1.85852</v>
      </c>
      <c r="ID29">
        <v>1.8576</v>
      </c>
      <c r="IE29">
        <v>1.85242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-19.882</v>
      </c>
      <c r="IT29">
        <v>-3.3656</v>
      </c>
      <c r="IU29">
        <v>-13.86721085067401</v>
      </c>
      <c r="IV29">
        <v>-0.02083019699242301</v>
      </c>
      <c r="IW29">
        <v>6.53372239223948E-06</v>
      </c>
      <c r="IX29">
        <v>-1.0545266758139E-09</v>
      </c>
      <c r="IY29">
        <v>-1.642177746286333</v>
      </c>
      <c r="IZ29">
        <v>-0.1424232617567872</v>
      </c>
      <c r="JA29">
        <v>0.004060056505534989</v>
      </c>
      <c r="JB29">
        <v>-4.899104825809564E-05</v>
      </c>
      <c r="JC29">
        <v>3</v>
      </c>
      <c r="JD29">
        <v>1949</v>
      </c>
      <c r="JE29">
        <v>1</v>
      </c>
      <c r="JF29">
        <v>31</v>
      </c>
      <c r="JG29">
        <v>44.5</v>
      </c>
      <c r="JH29">
        <v>44.2</v>
      </c>
      <c r="JI29">
        <v>0.806885</v>
      </c>
      <c r="JJ29">
        <v>2.68188</v>
      </c>
      <c r="JK29">
        <v>1.49658</v>
      </c>
      <c r="JL29">
        <v>2.32666</v>
      </c>
      <c r="JM29">
        <v>1.54785</v>
      </c>
      <c r="JN29">
        <v>2.40845</v>
      </c>
      <c r="JO29">
        <v>45.6618</v>
      </c>
      <c r="JP29">
        <v>14.3247</v>
      </c>
      <c r="JQ29">
        <v>18</v>
      </c>
      <c r="JR29">
        <v>491.388</v>
      </c>
      <c r="JS29">
        <v>523.677</v>
      </c>
      <c r="JT29">
        <v>22.7311</v>
      </c>
      <c r="JU29">
        <v>36.7502</v>
      </c>
      <c r="JV29">
        <v>30.0004</v>
      </c>
      <c r="JW29">
        <v>36.5044</v>
      </c>
      <c r="JX29">
        <v>36.3687</v>
      </c>
      <c r="JY29">
        <v>16.249</v>
      </c>
      <c r="JZ29">
        <v>36.8223</v>
      </c>
      <c r="KA29">
        <v>0</v>
      </c>
      <c r="KB29">
        <v>22.7398</v>
      </c>
      <c r="KC29">
        <v>246.201</v>
      </c>
      <c r="KD29">
        <v>19.0188</v>
      </c>
      <c r="KE29">
        <v>99.4336</v>
      </c>
      <c r="KF29">
        <v>93.28230000000001</v>
      </c>
    </row>
    <row r="30" spans="1:292">
      <c r="A30">
        <v>12</v>
      </c>
      <c r="B30">
        <v>1688134471</v>
      </c>
      <c r="C30">
        <v>55</v>
      </c>
      <c r="D30" t="s">
        <v>456</v>
      </c>
      <c r="E30" t="s">
        <v>457</v>
      </c>
      <c r="F30">
        <v>5</v>
      </c>
      <c r="G30" t="s">
        <v>428</v>
      </c>
      <c r="H30">
        <v>1688134463.5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273.424774828106</v>
      </c>
      <c r="AJ30">
        <v>290.0418606060607</v>
      </c>
      <c r="AK30">
        <v>-3.354032144877745</v>
      </c>
      <c r="AL30">
        <v>66.42754247735668</v>
      </c>
      <c r="AM30">
        <f>(AO30 - AN30 + DX30*1E3/(8.314*(DZ30+273.15)) * AQ30/DW30 * AP30) * DW30/(100*DK30) * 1000/(1000 - AO30)</f>
        <v>0</v>
      </c>
      <c r="AN30">
        <v>19.08203853484548</v>
      </c>
      <c r="AO30">
        <v>19.62272181818181</v>
      </c>
      <c r="AP30">
        <v>2.418551380483885E-05</v>
      </c>
      <c r="AQ30">
        <v>113.3259652511876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3.93</v>
      </c>
      <c r="DL30">
        <v>0.5</v>
      </c>
      <c r="DM30" t="s">
        <v>430</v>
      </c>
      <c r="DN30">
        <v>2</v>
      </c>
      <c r="DO30" t="b">
        <v>1</v>
      </c>
      <c r="DP30">
        <v>1688134463.5</v>
      </c>
      <c r="DQ30">
        <v>307.3105925925926</v>
      </c>
      <c r="DR30">
        <v>282.488</v>
      </c>
      <c r="DS30">
        <v>19.61075185185186</v>
      </c>
      <c r="DT30">
        <v>19.07755925925926</v>
      </c>
      <c r="DU30">
        <v>327.3320740740741</v>
      </c>
      <c r="DV30">
        <v>22.97617407407408</v>
      </c>
      <c r="DW30">
        <v>499.9871481481481</v>
      </c>
      <c r="DX30">
        <v>101.5931851851852</v>
      </c>
      <c r="DY30">
        <v>0.1000002703703703</v>
      </c>
      <c r="DZ30">
        <v>28.78516666666667</v>
      </c>
      <c r="EA30">
        <v>29.97447407407408</v>
      </c>
      <c r="EB30">
        <v>999.9000000000001</v>
      </c>
      <c r="EC30">
        <v>0</v>
      </c>
      <c r="ED30">
        <v>0</v>
      </c>
      <c r="EE30">
        <v>10002.26592592593</v>
      </c>
      <c r="EF30">
        <v>0</v>
      </c>
      <c r="EG30">
        <v>96.84681851851853</v>
      </c>
      <c r="EH30">
        <v>24.82266666666667</v>
      </c>
      <c r="EI30">
        <v>313.4577777777778</v>
      </c>
      <c r="EJ30">
        <v>287.982074074074</v>
      </c>
      <c r="EK30">
        <v>0.5331872592592592</v>
      </c>
      <c r="EL30">
        <v>282.488</v>
      </c>
      <c r="EM30">
        <v>19.07755925925926</v>
      </c>
      <c r="EN30">
        <v>1.992319259259259</v>
      </c>
      <c r="EO30">
        <v>1.93815</v>
      </c>
      <c r="EP30">
        <v>17.38341851851852</v>
      </c>
      <c r="EQ30">
        <v>16.9479</v>
      </c>
      <c r="ER30">
        <v>2000.015925925926</v>
      </c>
      <c r="ES30">
        <v>0.9799919999999999</v>
      </c>
      <c r="ET30">
        <v>0.0200076</v>
      </c>
      <c r="EU30">
        <v>0</v>
      </c>
      <c r="EV30">
        <v>451.4077407407408</v>
      </c>
      <c r="EW30">
        <v>5.00078</v>
      </c>
      <c r="EX30">
        <v>13160.82592592592</v>
      </c>
      <c r="EY30">
        <v>16379.74444444445</v>
      </c>
      <c r="EZ30">
        <v>46.10381481481481</v>
      </c>
      <c r="FA30">
        <v>47.354</v>
      </c>
      <c r="FB30">
        <v>46.33088888888889</v>
      </c>
      <c r="FC30">
        <v>46.72196296296296</v>
      </c>
      <c r="FD30">
        <v>46.61551851851851</v>
      </c>
      <c r="FE30">
        <v>1955.095925925926</v>
      </c>
      <c r="FF30">
        <v>39.91888888888889</v>
      </c>
      <c r="FG30">
        <v>0</v>
      </c>
      <c r="FH30">
        <v>1688134465.2</v>
      </c>
      <c r="FI30">
        <v>0</v>
      </c>
      <c r="FJ30">
        <v>451.4268076923078</v>
      </c>
      <c r="FK30">
        <v>2.268068362518553</v>
      </c>
      <c r="FL30">
        <v>331.9829042658416</v>
      </c>
      <c r="FM30">
        <v>13167.58076923077</v>
      </c>
      <c r="FN30">
        <v>15</v>
      </c>
      <c r="FO30">
        <v>1688131814</v>
      </c>
      <c r="FP30" t="s">
        <v>431</v>
      </c>
      <c r="FQ30">
        <v>1688131793.5</v>
      </c>
      <c r="FR30">
        <v>1688131814</v>
      </c>
      <c r="FS30">
        <v>2</v>
      </c>
      <c r="FT30">
        <v>-0.392</v>
      </c>
      <c r="FU30">
        <v>-0.044</v>
      </c>
      <c r="FV30">
        <v>-21.897</v>
      </c>
      <c r="FW30">
        <v>-3.212</v>
      </c>
      <c r="FX30">
        <v>421</v>
      </c>
      <c r="FY30">
        <v>16</v>
      </c>
      <c r="FZ30">
        <v>0.24</v>
      </c>
      <c r="GA30">
        <v>0.02</v>
      </c>
      <c r="GB30">
        <v>24.6214487804878</v>
      </c>
      <c r="GC30">
        <v>3.353717770034829</v>
      </c>
      <c r="GD30">
        <v>0.3352190133163045</v>
      </c>
      <c r="GE30">
        <v>0</v>
      </c>
      <c r="GF30">
        <v>0.5325876341463415</v>
      </c>
      <c r="GG30">
        <v>0.02119521951219362</v>
      </c>
      <c r="GH30">
        <v>0.003816108423551069</v>
      </c>
      <c r="GI30">
        <v>1</v>
      </c>
      <c r="GJ30">
        <v>1</v>
      </c>
      <c r="GK30">
        <v>2</v>
      </c>
      <c r="GL30" t="s">
        <v>432</v>
      </c>
      <c r="GM30">
        <v>3.0993</v>
      </c>
      <c r="GN30">
        <v>2.75851</v>
      </c>
      <c r="GO30">
        <v>0.0746564</v>
      </c>
      <c r="GP30">
        <v>0.0654532</v>
      </c>
      <c r="GQ30">
        <v>0.116127</v>
      </c>
      <c r="GR30">
        <v>0.102282</v>
      </c>
      <c r="GS30">
        <v>23551.8</v>
      </c>
      <c r="GT30">
        <v>22605.2</v>
      </c>
      <c r="GU30">
        <v>26019.9</v>
      </c>
      <c r="GV30">
        <v>24543.7</v>
      </c>
      <c r="GW30">
        <v>36921.7</v>
      </c>
      <c r="GX30">
        <v>32014.5</v>
      </c>
      <c r="GY30">
        <v>45501</v>
      </c>
      <c r="GZ30">
        <v>38584.9</v>
      </c>
      <c r="HA30">
        <v>1.79732</v>
      </c>
      <c r="HB30">
        <v>1.82165</v>
      </c>
      <c r="HC30">
        <v>-0.179637</v>
      </c>
      <c r="HD30">
        <v>0</v>
      </c>
      <c r="HE30">
        <v>32.8774</v>
      </c>
      <c r="HF30">
        <v>999.9</v>
      </c>
      <c r="HG30">
        <v>46.6</v>
      </c>
      <c r="HH30">
        <v>40.9</v>
      </c>
      <c r="HI30">
        <v>35.6726</v>
      </c>
      <c r="HJ30">
        <v>62.5413</v>
      </c>
      <c r="HK30">
        <v>23.8862</v>
      </c>
      <c r="HL30">
        <v>1</v>
      </c>
      <c r="HM30">
        <v>0.826634</v>
      </c>
      <c r="HN30">
        <v>7.14311</v>
      </c>
      <c r="HO30">
        <v>20.1548</v>
      </c>
      <c r="HP30">
        <v>5.2095</v>
      </c>
      <c r="HQ30">
        <v>11.986</v>
      </c>
      <c r="HR30">
        <v>4.9618</v>
      </c>
      <c r="HS30">
        <v>3.2742</v>
      </c>
      <c r="HT30">
        <v>9999</v>
      </c>
      <c r="HU30">
        <v>9999</v>
      </c>
      <c r="HV30">
        <v>9999</v>
      </c>
      <c r="HW30">
        <v>110.2</v>
      </c>
      <c r="HX30">
        <v>1.86386</v>
      </c>
      <c r="HY30">
        <v>1.8602</v>
      </c>
      <c r="HZ30">
        <v>1.85864</v>
      </c>
      <c r="IA30">
        <v>1.85989</v>
      </c>
      <c r="IB30">
        <v>1.85989</v>
      </c>
      <c r="IC30">
        <v>1.85852</v>
      </c>
      <c r="ID30">
        <v>1.8576</v>
      </c>
      <c r="IE30">
        <v>1.85242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-19.596</v>
      </c>
      <c r="IT30">
        <v>-3.3659</v>
      </c>
      <c r="IU30">
        <v>-13.86721085067401</v>
      </c>
      <c r="IV30">
        <v>-0.02083019699242301</v>
      </c>
      <c r="IW30">
        <v>6.53372239223948E-06</v>
      </c>
      <c r="IX30">
        <v>-1.0545266758139E-09</v>
      </c>
      <c r="IY30">
        <v>-1.642177746286333</v>
      </c>
      <c r="IZ30">
        <v>-0.1424232617567872</v>
      </c>
      <c r="JA30">
        <v>0.004060056505534989</v>
      </c>
      <c r="JB30">
        <v>-4.899104825809564E-05</v>
      </c>
      <c r="JC30">
        <v>3</v>
      </c>
      <c r="JD30">
        <v>1949</v>
      </c>
      <c r="JE30">
        <v>1</v>
      </c>
      <c r="JF30">
        <v>31</v>
      </c>
      <c r="JG30">
        <v>44.6</v>
      </c>
      <c r="JH30">
        <v>44.3</v>
      </c>
      <c r="JI30">
        <v>0.766602</v>
      </c>
      <c r="JJ30">
        <v>2.68433</v>
      </c>
      <c r="JK30">
        <v>1.49658</v>
      </c>
      <c r="JL30">
        <v>2.32666</v>
      </c>
      <c r="JM30">
        <v>1.54785</v>
      </c>
      <c r="JN30">
        <v>2.48779</v>
      </c>
      <c r="JO30">
        <v>45.6618</v>
      </c>
      <c r="JP30">
        <v>14.3247</v>
      </c>
      <c r="JQ30">
        <v>18</v>
      </c>
      <c r="JR30">
        <v>491.858</v>
      </c>
      <c r="JS30">
        <v>523.27</v>
      </c>
      <c r="JT30">
        <v>22.7524</v>
      </c>
      <c r="JU30">
        <v>36.759</v>
      </c>
      <c r="JV30">
        <v>30.0006</v>
      </c>
      <c r="JW30">
        <v>36.5122</v>
      </c>
      <c r="JX30">
        <v>36.3763</v>
      </c>
      <c r="JY30">
        <v>15.435</v>
      </c>
      <c r="JZ30">
        <v>36.8223</v>
      </c>
      <c r="KA30">
        <v>0</v>
      </c>
      <c r="KB30">
        <v>22.7567</v>
      </c>
      <c r="KC30">
        <v>232.827</v>
      </c>
      <c r="KD30">
        <v>19.0165</v>
      </c>
      <c r="KE30">
        <v>99.4328</v>
      </c>
      <c r="KF30">
        <v>93.28189999999999</v>
      </c>
    </row>
    <row r="31" spans="1:292">
      <c r="A31">
        <v>13</v>
      </c>
      <c r="B31">
        <v>1688134476</v>
      </c>
      <c r="C31">
        <v>60</v>
      </c>
      <c r="D31" t="s">
        <v>458</v>
      </c>
      <c r="E31" t="s">
        <v>459</v>
      </c>
      <c r="F31">
        <v>5</v>
      </c>
      <c r="G31" t="s">
        <v>428</v>
      </c>
      <c r="H31">
        <v>1688134468.214286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256.4295149415687</v>
      </c>
      <c r="AJ31">
        <v>273.2385575757576</v>
      </c>
      <c r="AK31">
        <v>-3.353535779503726</v>
      </c>
      <c r="AL31">
        <v>66.42754247735668</v>
      </c>
      <c r="AM31">
        <f>(AO31 - AN31 + DX31*1E3/(8.314*(DZ31+273.15)) * AQ31/DW31 * AP31) * DW31/(100*DK31) * 1000/(1000 - AO31)</f>
        <v>0</v>
      </c>
      <c r="AN31">
        <v>19.08404031329075</v>
      </c>
      <c r="AO31">
        <v>19.62932969696969</v>
      </c>
      <c r="AP31">
        <v>1.912208287983846E-05</v>
      </c>
      <c r="AQ31">
        <v>113.3259652511876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3.93</v>
      </c>
      <c r="DL31">
        <v>0.5</v>
      </c>
      <c r="DM31" t="s">
        <v>430</v>
      </c>
      <c r="DN31">
        <v>2</v>
      </c>
      <c r="DO31" t="b">
        <v>1</v>
      </c>
      <c r="DP31">
        <v>1688134468.214286</v>
      </c>
      <c r="DQ31">
        <v>291.8423928571429</v>
      </c>
      <c r="DR31">
        <v>266.8202857142857</v>
      </c>
      <c r="DS31">
        <v>19.61880357142857</v>
      </c>
      <c r="DT31">
        <v>19.08106071428571</v>
      </c>
      <c r="DU31">
        <v>311.5966071428571</v>
      </c>
      <c r="DV31">
        <v>22.9845</v>
      </c>
      <c r="DW31">
        <v>500.0276071428572</v>
      </c>
      <c r="DX31">
        <v>101.5931428571429</v>
      </c>
      <c r="DY31">
        <v>0.1000185392857143</v>
      </c>
      <c r="DZ31">
        <v>28.78545714285714</v>
      </c>
      <c r="EA31">
        <v>29.973675</v>
      </c>
      <c r="EB31">
        <v>999.9000000000002</v>
      </c>
      <c r="EC31">
        <v>0</v>
      </c>
      <c r="ED31">
        <v>0</v>
      </c>
      <c r="EE31">
        <v>10001.38821428571</v>
      </c>
      <c r="EF31">
        <v>0</v>
      </c>
      <c r="EG31">
        <v>97.05546428571429</v>
      </c>
      <c r="EH31">
        <v>25.02213214285715</v>
      </c>
      <c r="EI31">
        <v>297.6825357142857</v>
      </c>
      <c r="EJ31">
        <v>272.0105714285714</v>
      </c>
      <c r="EK31">
        <v>0.5377319642857142</v>
      </c>
      <c r="EL31">
        <v>266.8202857142857</v>
      </c>
      <c r="EM31">
        <v>19.08106071428571</v>
      </c>
      <c r="EN31">
        <v>1.993135714285714</v>
      </c>
      <c r="EO31">
        <v>1.938505</v>
      </c>
      <c r="EP31">
        <v>17.38989642857143</v>
      </c>
      <c r="EQ31">
        <v>16.95079285714285</v>
      </c>
      <c r="ER31">
        <v>2000.018571428571</v>
      </c>
      <c r="ES31">
        <v>0.9799950357142855</v>
      </c>
      <c r="ET31">
        <v>0.02000463571428571</v>
      </c>
      <c r="EU31">
        <v>0</v>
      </c>
      <c r="EV31">
        <v>451.4605357142856</v>
      </c>
      <c r="EW31">
        <v>5.00078</v>
      </c>
      <c r="EX31">
        <v>13195.25714285714</v>
      </c>
      <c r="EY31">
        <v>16379.77857142857</v>
      </c>
      <c r="EZ31">
        <v>46.09117857142856</v>
      </c>
      <c r="FA31">
        <v>47.3525</v>
      </c>
      <c r="FB31">
        <v>46.34807142857142</v>
      </c>
      <c r="FC31">
        <v>46.72299999999999</v>
      </c>
      <c r="FD31">
        <v>46.55114285714285</v>
      </c>
      <c r="FE31">
        <v>1955.105714285714</v>
      </c>
      <c r="FF31">
        <v>39.91250000000001</v>
      </c>
      <c r="FG31">
        <v>0</v>
      </c>
      <c r="FH31">
        <v>1688134470</v>
      </c>
      <c r="FI31">
        <v>0</v>
      </c>
      <c r="FJ31">
        <v>451.4856153846154</v>
      </c>
      <c r="FK31">
        <v>0.2317948577987527</v>
      </c>
      <c r="FL31">
        <v>555.0803409368643</v>
      </c>
      <c r="FM31">
        <v>13194.54230769231</v>
      </c>
      <c r="FN31">
        <v>15</v>
      </c>
      <c r="FO31">
        <v>1688131814</v>
      </c>
      <c r="FP31" t="s">
        <v>431</v>
      </c>
      <c r="FQ31">
        <v>1688131793.5</v>
      </c>
      <c r="FR31">
        <v>1688131814</v>
      </c>
      <c r="FS31">
        <v>2</v>
      </c>
      <c r="FT31">
        <v>-0.392</v>
      </c>
      <c r="FU31">
        <v>-0.044</v>
      </c>
      <c r="FV31">
        <v>-21.897</v>
      </c>
      <c r="FW31">
        <v>-3.212</v>
      </c>
      <c r="FX31">
        <v>421</v>
      </c>
      <c r="FY31">
        <v>16</v>
      </c>
      <c r="FZ31">
        <v>0.24</v>
      </c>
      <c r="GA31">
        <v>0.02</v>
      </c>
      <c r="GB31">
        <v>24.90965</v>
      </c>
      <c r="GC31">
        <v>2.534503564727889</v>
      </c>
      <c r="GD31">
        <v>0.2455960545285693</v>
      </c>
      <c r="GE31">
        <v>0</v>
      </c>
      <c r="GF31">
        <v>0.535291875</v>
      </c>
      <c r="GG31">
        <v>0.05626891181988735</v>
      </c>
      <c r="GH31">
        <v>0.005489493788991382</v>
      </c>
      <c r="GI31">
        <v>1</v>
      </c>
      <c r="GJ31">
        <v>1</v>
      </c>
      <c r="GK31">
        <v>2</v>
      </c>
      <c r="GL31" t="s">
        <v>432</v>
      </c>
      <c r="GM31">
        <v>3.09908</v>
      </c>
      <c r="GN31">
        <v>2.75815</v>
      </c>
      <c r="GO31">
        <v>0.07126300000000001</v>
      </c>
      <c r="GP31">
        <v>0.061878</v>
      </c>
      <c r="GQ31">
        <v>0.116152</v>
      </c>
      <c r="GR31">
        <v>0.102297</v>
      </c>
      <c r="GS31">
        <v>23637.9</v>
      </c>
      <c r="GT31">
        <v>22691.2</v>
      </c>
      <c r="GU31">
        <v>26019.6</v>
      </c>
      <c r="GV31">
        <v>24543.3</v>
      </c>
      <c r="GW31">
        <v>36919.8</v>
      </c>
      <c r="GX31">
        <v>32013.3</v>
      </c>
      <c r="GY31">
        <v>45500.4</v>
      </c>
      <c r="GZ31">
        <v>38584.5</v>
      </c>
      <c r="HA31">
        <v>1.79673</v>
      </c>
      <c r="HB31">
        <v>1.82173</v>
      </c>
      <c r="HC31">
        <v>-0.176862</v>
      </c>
      <c r="HD31">
        <v>0</v>
      </c>
      <c r="HE31">
        <v>32.8553</v>
      </c>
      <c r="HF31">
        <v>999.9</v>
      </c>
      <c r="HG31">
        <v>46.6</v>
      </c>
      <c r="HH31">
        <v>40.9</v>
      </c>
      <c r="HI31">
        <v>35.6733</v>
      </c>
      <c r="HJ31">
        <v>62.7613</v>
      </c>
      <c r="HK31">
        <v>23.77</v>
      </c>
      <c r="HL31">
        <v>1</v>
      </c>
      <c r="HM31">
        <v>0.8271849999999999</v>
      </c>
      <c r="HN31">
        <v>7.10817</v>
      </c>
      <c r="HO31">
        <v>20.1567</v>
      </c>
      <c r="HP31">
        <v>5.2092</v>
      </c>
      <c r="HQ31">
        <v>11.986</v>
      </c>
      <c r="HR31">
        <v>4.9619</v>
      </c>
      <c r="HS31">
        <v>3.27408</v>
      </c>
      <c r="HT31">
        <v>9999</v>
      </c>
      <c r="HU31">
        <v>9999</v>
      </c>
      <c r="HV31">
        <v>9999</v>
      </c>
      <c r="HW31">
        <v>110.2</v>
      </c>
      <c r="HX31">
        <v>1.86387</v>
      </c>
      <c r="HY31">
        <v>1.8602</v>
      </c>
      <c r="HZ31">
        <v>1.85865</v>
      </c>
      <c r="IA31">
        <v>1.85989</v>
      </c>
      <c r="IB31">
        <v>1.85989</v>
      </c>
      <c r="IC31">
        <v>1.85852</v>
      </c>
      <c r="ID31">
        <v>1.8576</v>
      </c>
      <c r="IE31">
        <v>1.85242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-19.307</v>
      </c>
      <c r="IT31">
        <v>-3.3661</v>
      </c>
      <c r="IU31">
        <v>-13.86721085067401</v>
      </c>
      <c r="IV31">
        <v>-0.02083019699242301</v>
      </c>
      <c r="IW31">
        <v>6.53372239223948E-06</v>
      </c>
      <c r="IX31">
        <v>-1.0545266758139E-09</v>
      </c>
      <c r="IY31">
        <v>-1.642177746286333</v>
      </c>
      <c r="IZ31">
        <v>-0.1424232617567872</v>
      </c>
      <c r="JA31">
        <v>0.004060056505534989</v>
      </c>
      <c r="JB31">
        <v>-4.899104825809564E-05</v>
      </c>
      <c r="JC31">
        <v>3</v>
      </c>
      <c r="JD31">
        <v>1949</v>
      </c>
      <c r="JE31">
        <v>1</v>
      </c>
      <c r="JF31">
        <v>31</v>
      </c>
      <c r="JG31">
        <v>44.7</v>
      </c>
      <c r="JH31">
        <v>44.4</v>
      </c>
      <c r="JI31">
        <v>0.72998</v>
      </c>
      <c r="JJ31">
        <v>2.69043</v>
      </c>
      <c r="JK31">
        <v>1.49658</v>
      </c>
      <c r="JL31">
        <v>2.32544</v>
      </c>
      <c r="JM31">
        <v>1.54907</v>
      </c>
      <c r="JN31">
        <v>2.48169</v>
      </c>
      <c r="JO31">
        <v>45.6618</v>
      </c>
      <c r="JP31">
        <v>14.3247</v>
      </c>
      <c r="JQ31">
        <v>18</v>
      </c>
      <c r="JR31">
        <v>491.543</v>
      </c>
      <c r="JS31">
        <v>523.375</v>
      </c>
      <c r="JT31">
        <v>22.7711</v>
      </c>
      <c r="JU31">
        <v>36.7674</v>
      </c>
      <c r="JV31">
        <v>30.0006</v>
      </c>
      <c r="JW31">
        <v>36.5205</v>
      </c>
      <c r="JX31">
        <v>36.383</v>
      </c>
      <c r="JY31">
        <v>14.696</v>
      </c>
      <c r="JZ31">
        <v>36.8223</v>
      </c>
      <c r="KA31">
        <v>0</v>
      </c>
      <c r="KB31">
        <v>22.7805</v>
      </c>
      <c r="KC31">
        <v>212.792</v>
      </c>
      <c r="KD31">
        <v>19.0095</v>
      </c>
      <c r="KE31">
        <v>99.43170000000001</v>
      </c>
      <c r="KF31">
        <v>93.2809</v>
      </c>
    </row>
    <row r="32" spans="1:292">
      <c r="A32">
        <v>14</v>
      </c>
      <c r="B32">
        <v>1688134481</v>
      </c>
      <c r="C32">
        <v>65</v>
      </c>
      <c r="D32" t="s">
        <v>460</v>
      </c>
      <c r="E32" t="s">
        <v>461</v>
      </c>
      <c r="F32">
        <v>5</v>
      </c>
      <c r="G32" t="s">
        <v>428</v>
      </c>
      <c r="H32">
        <v>1688134473.5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239.5613466686393</v>
      </c>
      <c r="AJ32">
        <v>256.4454727272727</v>
      </c>
      <c r="AK32">
        <v>-3.363330381882344</v>
      </c>
      <c r="AL32">
        <v>66.42754247735668</v>
      </c>
      <c r="AM32">
        <f>(AO32 - AN32 + DX32*1E3/(8.314*(DZ32+273.15)) * AQ32/DW32 * AP32) * DW32/(100*DK32) * 1000/(1000 - AO32)</f>
        <v>0</v>
      </c>
      <c r="AN32">
        <v>19.08931909102422</v>
      </c>
      <c r="AO32">
        <v>19.63501393939394</v>
      </c>
      <c r="AP32">
        <v>1.503140986839146E-05</v>
      </c>
      <c r="AQ32">
        <v>113.3259652511876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3.93</v>
      </c>
      <c r="DL32">
        <v>0.5</v>
      </c>
      <c r="DM32" t="s">
        <v>430</v>
      </c>
      <c r="DN32">
        <v>2</v>
      </c>
      <c r="DO32" t="b">
        <v>1</v>
      </c>
      <c r="DP32">
        <v>1688134473.5</v>
      </c>
      <c r="DQ32">
        <v>274.4563333333333</v>
      </c>
      <c r="DR32">
        <v>249.2707407407407</v>
      </c>
      <c r="DS32">
        <v>19.62619259259259</v>
      </c>
      <c r="DT32">
        <v>19.08507777777778</v>
      </c>
      <c r="DU32">
        <v>293.907037037037</v>
      </c>
      <c r="DV32">
        <v>22.99214074074074</v>
      </c>
      <c r="DW32">
        <v>500.055037037037</v>
      </c>
      <c r="DX32">
        <v>101.5931481481481</v>
      </c>
      <c r="DY32">
        <v>0.1000804555555556</v>
      </c>
      <c r="DZ32">
        <v>28.78571111111111</v>
      </c>
      <c r="EA32">
        <v>29.97341481481481</v>
      </c>
      <c r="EB32">
        <v>999.9000000000001</v>
      </c>
      <c r="EC32">
        <v>0</v>
      </c>
      <c r="ED32">
        <v>0</v>
      </c>
      <c r="EE32">
        <v>10000.94666666667</v>
      </c>
      <c r="EF32">
        <v>0</v>
      </c>
      <c r="EG32">
        <v>97.26530740740739</v>
      </c>
      <c r="EH32">
        <v>25.18558148148148</v>
      </c>
      <c r="EI32">
        <v>279.9506666666667</v>
      </c>
      <c r="EJ32">
        <v>254.1206666666667</v>
      </c>
      <c r="EK32">
        <v>0.5411064444444443</v>
      </c>
      <c r="EL32">
        <v>249.2707407407407</v>
      </c>
      <c r="EM32">
        <v>19.08507777777778</v>
      </c>
      <c r="EN32">
        <v>1.993887407407408</v>
      </c>
      <c r="EO32">
        <v>1.938913703703704</v>
      </c>
      <c r="EP32">
        <v>17.39585925925926</v>
      </c>
      <c r="EQ32">
        <v>16.95412592592593</v>
      </c>
      <c r="ER32">
        <v>2000.017407407408</v>
      </c>
      <c r="ES32">
        <v>0.9800008148148147</v>
      </c>
      <c r="ET32">
        <v>0.01999899259259259</v>
      </c>
      <c r="EU32">
        <v>0</v>
      </c>
      <c r="EV32">
        <v>451.5482962962963</v>
      </c>
      <c r="EW32">
        <v>5.00078</v>
      </c>
      <c r="EX32">
        <v>13215.49259259259</v>
      </c>
      <c r="EY32">
        <v>16379.7962962963</v>
      </c>
      <c r="EZ32">
        <v>46.09922222222222</v>
      </c>
      <c r="FA32">
        <v>47.354</v>
      </c>
      <c r="FB32">
        <v>46.34011111111111</v>
      </c>
      <c r="FC32">
        <v>46.72662962962963</v>
      </c>
      <c r="FD32">
        <v>46.52988888888888</v>
      </c>
      <c r="FE32">
        <v>1955.118148148149</v>
      </c>
      <c r="FF32">
        <v>39.89925925925927</v>
      </c>
      <c r="FG32">
        <v>0</v>
      </c>
      <c r="FH32">
        <v>1688134475.4</v>
      </c>
      <c r="FI32">
        <v>0</v>
      </c>
      <c r="FJ32">
        <v>451.55744</v>
      </c>
      <c r="FK32">
        <v>-0.3174615422578267</v>
      </c>
      <c r="FL32">
        <v>-65.49999989759273</v>
      </c>
      <c r="FM32">
        <v>13214.14</v>
      </c>
      <c r="FN32">
        <v>15</v>
      </c>
      <c r="FO32">
        <v>1688131814</v>
      </c>
      <c r="FP32" t="s">
        <v>431</v>
      </c>
      <c r="FQ32">
        <v>1688131793.5</v>
      </c>
      <c r="FR32">
        <v>1688131814</v>
      </c>
      <c r="FS32">
        <v>2</v>
      </c>
      <c r="FT32">
        <v>-0.392</v>
      </c>
      <c r="FU32">
        <v>-0.044</v>
      </c>
      <c r="FV32">
        <v>-21.897</v>
      </c>
      <c r="FW32">
        <v>-3.212</v>
      </c>
      <c r="FX32">
        <v>421</v>
      </c>
      <c r="FY32">
        <v>16</v>
      </c>
      <c r="FZ32">
        <v>0.24</v>
      </c>
      <c r="GA32">
        <v>0.02</v>
      </c>
      <c r="GB32">
        <v>25.0607425</v>
      </c>
      <c r="GC32">
        <v>2.051343714821761</v>
      </c>
      <c r="GD32">
        <v>0.2016451733708248</v>
      </c>
      <c r="GE32">
        <v>0</v>
      </c>
      <c r="GF32">
        <v>0.5383466250000001</v>
      </c>
      <c r="GG32">
        <v>0.04371986116322611</v>
      </c>
      <c r="GH32">
        <v>0.004403535503930332</v>
      </c>
      <c r="GI32">
        <v>1</v>
      </c>
      <c r="GJ32">
        <v>1</v>
      </c>
      <c r="GK32">
        <v>2</v>
      </c>
      <c r="GL32" t="s">
        <v>432</v>
      </c>
      <c r="GM32">
        <v>3.09931</v>
      </c>
      <c r="GN32">
        <v>2.75838</v>
      </c>
      <c r="GO32">
        <v>0.0677936</v>
      </c>
      <c r="GP32">
        <v>0.0582502</v>
      </c>
      <c r="GQ32">
        <v>0.116167</v>
      </c>
      <c r="GR32">
        <v>0.102302</v>
      </c>
      <c r="GS32">
        <v>23725.4</v>
      </c>
      <c r="GT32">
        <v>22778.4</v>
      </c>
      <c r="GU32">
        <v>26019</v>
      </c>
      <c r="GV32">
        <v>24542.9</v>
      </c>
      <c r="GW32">
        <v>36918.1</v>
      </c>
      <c r="GX32">
        <v>32012</v>
      </c>
      <c r="GY32">
        <v>45499.6</v>
      </c>
      <c r="GZ32">
        <v>38583.5</v>
      </c>
      <c r="HA32">
        <v>1.79725</v>
      </c>
      <c r="HB32">
        <v>1.82108</v>
      </c>
      <c r="HC32">
        <v>-0.176292</v>
      </c>
      <c r="HD32">
        <v>0</v>
      </c>
      <c r="HE32">
        <v>32.8381</v>
      </c>
      <c r="HF32">
        <v>999.9</v>
      </c>
      <c r="HG32">
        <v>46.6</v>
      </c>
      <c r="HH32">
        <v>40.9</v>
      </c>
      <c r="HI32">
        <v>35.6738</v>
      </c>
      <c r="HJ32">
        <v>62.5313</v>
      </c>
      <c r="HK32">
        <v>23.5256</v>
      </c>
      <c r="HL32">
        <v>1</v>
      </c>
      <c r="HM32">
        <v>0.82765</v>
      </c>
      <c r="HN32">
        <v>7.09628</v>
      </c>
      <c r="HO32">
        <v>20.157</v>
      </c>
      <c r="HP32">
        <v>5.20995</v>
      </c>
      <c r="HQ32">
        <v>11.986</v>
      </c>
      <c r="HR32">
        <v>4.962</v>
      </c>
      <c r="HS32">
        <v>3.27405</v>
      </c>
      <c r="HT32">
        <v>9999</v>
      </c>
      <c r="HU32">
        <v>9999</v>
      </c>
      <c r="HV32">
        <v>9999</v>
      </c>
      <c r="HW32">
        <v>110.2</v>
      </c>
      <c r="HX32">
        <v>1.86388</v>
      </c>
      <c r="HY32">
        <v>1.8602</v>
      </c>
      <c r="HZ32">
        <v>1.85865</v>
      </c>
      <c r="IA32">
        <v>1.85989</v>
      </c>
      <c r="IB32">
        <v>1.85989</v>
      </c>
      <c r="IC32">
        <v>1.85852</v>
      </c>
      <c r="ID32">
        <v>1.8576</v>
      </c>
      <c r="IE32">
        <v>1.85242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-19.015</v>
      </c>
      <c r="IT32">
        <v>-3.3663</v>
      </c>
      <c r="IU32">
        <v>-13.86721085067401</v>
      </c>
      <c r="IV32">
        <v>-0.02083019699242301</v>
      </c>
      <c r="IW32">
        <v>6.53372239223948E-06</v>
      </c>
      <c r="IX32">
        <v>-1.0545266758139E-09</v>
      </c>
      <c r="IY32">
        <v>-1.642177746286333</v>
      </c>
      <c r="IZ32">
        <v>-0.1424232617567872</v>
      </c>
      <c r="JA32">
        <v>0.004060056505534989</v>
      </c>
      <c r="JB32">
        <v>-4.899104825809564E-05</v>
      </c>
      <c r="JC32">
        <v>3</v>
      </c>
      <c r="JD32">
        <v>1949</v>
      </c>
      <c r="JE32">
        <v>1</v>
      </c>
      <c r="JF32">
        <v>31</v>
      </c>
      <c r="JG32">
        <v>44.8</v>
      </c>
      <c r="JH32">
        <v>44.5</v>
      </c>
      <c r="JI32">
        <v>0.688477</v>
      </c>
      <c r="JJ32">
        <v>2.69897</v>
      </c>
      <c r="JK32">
        <v>1.49658</v>
      </c>
      <c r="JL32">
        <v>2.32666</v>
      </c>
      <c r="JM32">
        <v>1.54907</v>
      </c>
      <c r="JN32">
        <v>2.47681</v>
      </c>
      <c r="JO32">
        <v>45.6905</v>
      </c>
      <c r="JP32">
        <v>14.3159</v>
      </c>
      <c r="JQ32">
        <v>18</v>
      </c>
      <c r="JR32">
        <v>491.915</v>
      </c>
      <c r="JS32">
        <v>522.9690000000001</v>
      </c>
      <c r="JT32">
        <v>22.7908</v>
      </c>
      <c r="JU32">
        <v>36.7762</v>
      </c>
      <c r="JV32">
        <v>30.0006</v>
      </c>
      <c r="JW32">
        <v>36.5274</v>
      </c>
      <c r="JX32">
        <v>36.3906</v>
      </c>
      <c r="JY32">
        <v>13.8696</v>
      </c>
      <c r="JZ32">
        <v>37.0971</v>
      </c>
      <c r="KA32">
        <v>0</v>
      </c>
      <c r="KB32">
        <v>22.7959</v>
      </c>
      <c r="KC32">
        <v>199.418</v>
      </c>
      <c r="KD32">
        <v>18.999</v>
      </c>
      <c r="KE32">
        <v>99.42959999999999</v>
      </c>
      <c r="KF32">
        <v>93.27889999999999</v>
      </c>
    </row>
    <row r="33" spans="1:292">
      <c r="A33">
        <v>15</v>
      </c>
      <c r="B33">
        <v>1688134486</v>
      </c>
      <c r="C33">
        <v>70</v>
      </c>
      <c r="D33" t="s">
        <v>462</v>
      </c>
      <c r="E33" t="s">
        <v>463</v>
      </c>
      <c r="F33">
        <v>5</v>
      </c>
      <c r="G33" t="s">
        <v>428</v>
      </c>
      <c r="H33">
        <v>1688134478.214286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222.7563656578602</v>
      </c>
      <c r="AJ33">
        <v>239.7190121212121</v>
      </c>
      <c r="AK33">
        <v>-3.349715094134007</v>
      </c>
      <c r="AL33">
        <v>66.42754247735668</v>
      </c>
      <c r="AM33">
        <f>(AO33 - AN33 + DX33*1E3/(8.314*(DZ33+273.15)) * AQ33/DW33 * AP33) * DW33/(100*DK33) * 1000/(1000 - AO33)</f>
        <v>0</v>
      </c>
      <c r="AN33">
        <v>19.05485519665096</v>
      </c>
      <c r="AO33">
        <v>19.63256727272727</v>
      </c>
      <c r="AP33">
        <v>-6.284759964712058E-06</v>
      </c>
      <c r="AQ33">
        <v>113.3259652511876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3.93</v>
      </c>
      <c r="DL33">
        <v>0.5</v>
      </c>
      <c r="DM33" t="s">
        <v>430</v>
      </c>
      <c r="DN33">
        <v>2</v>
      </c>
      <c r="DO33" t="b">
        <v>1</v>
      </c>
      <c r="DP33">
        <v>1688134478.214286</v>
      </c>
      <c r="DQ33">
        <v>258.9428214285714</v>
      </c>
      <c r="DR33">
        <v>233.6551428571428</v>
      </c>
      <c r="DS33">
        <v>19.631125</v>
      </c>
      <c r="DT33">
        <v>19.07766428571429</v>
      </c>
      <c r="DU33">
        <v>278.1194285714286</v>
      </c>
      <c r="DV33">
        <v>22.99725</v>
      </c>
      <c r="DW33">
        <v>500.0508928571429</v>
      </c>
      <c r="DX33">
        <v>101.594</v>
      </c>
      <c r="DY33">
        <v>0.100070775</v>
      </c>
      <c r="DZ33">
        <v>28.78564642857143</v>
      </c>
      <c r="EA33">
        <v>29.97450357142858</v>
      </c>
      <c r="EB33">
        <v>999.9000000000002</v>
      </c>
      <c r="EC33">
        <v>0</v>
      </c>
      <c r="ED33">
        <v>0</v>
      </c>
      <c r="EE33">
        <v>10002.00035714286</v>
      </c>
      <c r="EF33">
        <v>0</v>
      </c>
      <c r="EG33">
        <v>96.79900714285715</v>
      </c>
      <c r="EH33">
        <v>25.28763571428572</v>
      </c>
      <c r="EI33">
        <v>264.1277857142857</v>
      </c>
      <c r="EJ33">
        <v>238.1995714285715</v>
      </c>
      <c r="EK33">
        <v>0.5534628928571428</v>
      </c>
      <c r="EL33">
        <v>233.6551428571428</v>
      </c>
      <c r="EM33">
        <v>19.07766428571429</v>
      </c>
      <c r="EN33">
        <v>1.994406428571428</v>
      </c>
      <c r="EO33">
        <v>1.938178214285714</v>
      </c>
      <c r="EP33">
        <v>17.39998214285714</v>
      </c>
      <c r="EQ33">
        <v>16.94812857142857</v>
      </c>
      <c r="ER33">
        <v>2000.009285714286</v>
      </c>
      <c r="ES33">
        <v>0.9800059642857141</v>
      </c>
      <c r="ET33">
        <v>0.01999396428571428</v>
      </c>
      <c r="EU33">
        <v>0</v>
      </c>
      <c r="EV33">
        <v>451.5372142857142</v>
      </c>
      <c r="EW33">
        <v>5.00078</v>
      </c>
      <c r="EX33">
        <v>13198.91428571429</v>
      </c>
      <c r="EY33">
        <v>16379.73571428571</v>
      </c>
      <c r="EZ33">
        <v>46.11124999999998</v>
      </c>
      <c r="FA33">
        <v>47.348</v>
      </c>
      <c r="FB33">
        <v>46.33907142857142</v>
      </c>
      <c r="FC33">
        <v>46.73857142857143</v>
      </c>
      <c r="FD33">
        <v>46.51542857142856</v>
      </c>
      <c r="FE33">
        <v>1955.122142857143</v>
      </c>
      <c r="FF33">
        <v>39.88714285714287</v>
      </c>
      <c r="FG33">
        <v>0</v>
      </c>
      <c r="FH33">
        <v>1688134480.2</v>
      </c>
      <c r="FI33">
        <v>0</v>
      </c>
      <c r="FJ33">
        <v>451.51976</v>
      </c>
      <c r="FK33">
        <v>1.124846151608768</v>
      </c>
      <c r="FL33">
        <v>-519.215383269858</v>
      </c>
      <c r="FM33">
        <v>13194.332</v>
      </c>
      <c r="FN33">
        <v>15</v>
      </c>
      <c r="FO33">
        <v>1688131814</v>
      </c>
      <c r="FP33" t="s">
        <v>431</v>
      </c>
      <c r="FQ33">
        <v>1688131793.5</v>
      </c>
      <c r="FR33">
        <v>1688131814</v>
      </c>
      <c r="FS33">
        <v>2</v>
      </c>
      <c r="FT33">
        <v>-0.392</v>
      </c>
      <c r="FU33">
        <v>-0.044</v>
      </c>
      <c r="FV33">
        <v>-21.897</v>
      </c>
      <c r="FW33">
        <v>-3.212</v>
      </c>
      <c r="FX33">
        <v>421</v>
      </c>
      <c r="FY33">
        <v>16</v>
      </c>
      <c r="FZ33">
        <v>0.24</v>
      </c>
      <c r="GA33">
        <v>0.02</v>
      </c>
      <c r="GB33">
        <v>25.2260775</v>
      </c>
      <c r="GC33">
        <v>1.32619699812378</v>
      </c>
      <c r="GD33">
        <v>0.1340664079616888</v>
      </c>
      <c r="GE33">
        <v>0</v>
      </c>
      <c r="GF33">
        <v>0.5490685</v>
      </c>
      <c r="GG33">
        <v>0.1341670694183854</v>
      </c>
      <c r="GH33">
        <v>0.01689417452999702</v>
      </c>
      <c r="GI33">
        <v>1</v>
      </c>
      <c r="GJ33">
        <v>1</v>
      </c>
      <c r="GK33">
        <v>2</v>
      </c>
      <c r="GL33" t="s">
        <v>432</v>
      </c>
      <c r="GM33">
        <v>3.09903</v>
      </c>
      <c r="GN33">
        <v>2.75787</v>
      </c>
      <c r="GO33">
        <v>0.0642602</v>
      </c>
      <c r="GP33">
        <v>0.054523</v>
      </c>
      <c r="GQ33">
        <v>0.116155</v>
      </c>
      <c r="GR33">
        <v>0.102089</v>
      </c>
      <c r="GS33">
        <v>23815.1</v>
      </c>
      <c r="GT33">
        <v>22868.1</v>
      </c>
      <c r="GU33">
        <v>26018.8</v>
      </c>
      <c r="GV33">
        <v>24542.7</v>
      </c>
      <c r="GW33">
        <v>36918</v>
      </c>
      <c r="GX33">
        <v>32018.8</v>
      </c>
      <c r="GY33">
        <v>45499.3</v>
      </c>
      <c r="GZ33">
        <v>38583.1</v>
      </c>
      <c r="HA33">
        <v>1.79692</v>
      </c>
      <c r="HB33">
        <v>1.8212</v>
      </c>
      <c r="HC33">
        <v>-0.174925</v>
      </c>
      <c r="HD33">
        <v>0</v>
      </c>
      <c r="HE33">
        <v>32.8216</v>
      </c>
      <c r="HF33">
        <v>999.9</v>
      </c>
      <c r="HG33">
        <v>46.6</v>
      </c>
      <c r="HH33">
        <v>40.9</v>
      </c>
      <c r="HI33">
        <v>35.6747</v>
      </c>
      <c r="HJ33">
        <v>62.6614</v>
      </c>
      <c r="HK33">
        <v>23.9183</v>
      </c>
      <c r="HL33">
        <v>1</v>
      </c>
      <c r="HM33">
        <v>0.8282040000000001</v>
      </c>
      <c r="HN33">
        <v>7.08428</v>
      </c>
      <c r="HO33">
        <v>20.1575</v>
      </c>
      <c r="HP33">
        <v>5.21025</v>
      </c>
      <c r="HQ33">
        <v>11.986</v>
      </c>
      <c r="HR33">
        <v>4.96205</v>
      </c>
      <c r="HS33">
        <v>3.2741</v>
      </c>
      <c r="HT33">
        <v>9999</v>
      </c>
      <c r="HU33">
        <v>9999</v>
      </c>
      <c r="HV33">
        <v>9999</v>
      </c>
      <c r="HW33">
        <v>110.2</v>
      </c>
      <c r="HX33">
        <v>1.86389</v>
      </c>
      <c r="HY33">
        <v>1.8602</v>
      </c>
      <c r="HZ33">
        <v>1.85864</v>
      </c>
      <c r="IA33">
        <v>1.85989</v>
      </c>
      <c r="IB33">
        <v>1.85989</v>
      </c>
      <c r="IC33">
        <v>1.85852</v>
      </c>
      <c r="ID33">
        <v>1.8576</v>
      </c>
      <c r="IE33">
        <v>1.85242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-18.721</v>
      </c>
      <c r="IT33">
        <v>-3.3661</v>
      </c>
      <c r="IU33">
        <v>-13.86721085067401</v>
      </c>
      <c r="IV33">
        <v>-0.02083019699242301</v>
      </c>
      <c r="IW33">
        <v>6.53372239223948E-06</v>
      </c>
      <c r="IX33">
        <v>-1.0545266758139E-09</v>
      </c>
      <c r="IY33">
        <v>-1.642177746286333</v>
      </c>
      <c r="IZ33">
        <v>-0.1424232617567872</v>
      </c>
      <c r="JA33">
        <v>0.004060056505534989</v>
      </c>
      <c r="JB33">
        <v>-4.899104825809564E-05</v>
      </c>
      <c r="JC33">
        <v>3</v>
      </c>
      <c r="JD33">
        <v>1949</v>
      </c>
      <c r="JE33">
        <v>1</v>
      </c>
      <c r="JF33">
        <v>31</v>
      </c>
      <c r="JG33">
        <v>44.9</v>
      </c>
      <c r="JH33">
        <v>44.5</v>
      </c>
      <c r="JI33">
        <v>0.650635</v>
      </c>
      <c r="JJ33">
        <v>2.7002</v>
      </c>
      <c r="JK33">
        <v>1.49658</v>
      </c>
      <c r="JL33">
        <v>2.32666</v>
      </c>
      <c r="JM33">
        <v>1.54907</v>
      </c>
      <c r="JN33">
        <v>2.43042</v>
      </c>
      <c r="JO33">
        <v>45.6905</v>
      </c>
      <c r="JP33">
        <v>14.3247</v>
      </c>
      <c r="JQ33">
        <v>18</v>
      </c>
      <c r="JR33">
        <v>491.77</v>
      </c>
      <c r="JS33">
        <v>523.11</v>
      </c>
      <c r="JT33">
        <v>22.807</v>
      </c>
      <c r="JU33">
        <v>36.7846</v>
      </c>
      <c r="JV33">
        <v>30.0006</v>
      </c>
      <c r="JW33">
        <v>36.5358</v>
      </c>
      <c r="JX33">
        <v>36.3972</v>
      </c>
      <c r="JY33">
        <v>13.1151</v>
      </c>
      <c r="JZ33">
        <v>37.0971</v>
      </c>
      <c r="KA33">
        <v>0</v>
      </c>
      <c r="KB33">
        <v>22.8129</v>
      </c>
      <c r="KC33">
        <v>179.379</v>
      </c>
      <c r="KD33">
        <v>19.004</v>
      </c>
      <c r="KE33">
        <v>99.429</v>
      </c>
      <c r="KF33">
        <v>93.2778</v>
      </c>
    </row>
    <row r="34" spans="1:292">
      <c r="A34">
        <v>16</v>
      </c>
      <c r="B34">
        <v>1688134491</v>
      </c>
      <c r="C34">
        <v>75</v>
      </c>
      <c r="D34" t="s">
        <v>464</v>
      </c>
      <c r="E34" t="s">
        <v>465</v>
      </c>
      <c r="F34">
        <v>5</v>
      </c>
      <c r="G34" t="s">
        <v>428</v>
      </c>
      <c r="H34">
        <v>1688134483.5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205.8159329901699</v>
      </c>
      <c r="AJ34">
        <v>222.9902303030303</v>
      </c>
      <c r="AK34">
        <v>-3.348634957810421</v>
      </c>
      <c r="AL34">
        <v>66.42754247735668</v>
      </c>
      <c r="AM34">
        <f>(AO34 - AN34 + DX34*1E3/(8.314*(DZ34+273.15)) * AQ34/DW34 * AP34) * DW34/(100*DK34) * 1000/(1000 - AO34)</f>
        <v>0</v>
      </c>
      <c r="AN34">
        <v>19.03348895714707</v>
      </c>
      <c r="AO34">
        <v>19.61714181818182</v>
      </c>
      <c r="AP34">
        <v>-3.820017591829055E-05</v>
      </c>
      <c r="AQ34">
        <v>113.3259652511876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3.93</v>
      </c>
      <c r="DL34">
        <v>0.5</v>
      </c>
      <c r="DM34" t="s">
        <v>430</v>
      </c>
      <c r="DN34">
        <v>2</v>
      </c>
      <c r="DO34" t="b">
        <v>1</v>
      </c>
      <c r="DP34">
        <v>1688134483.5</v>
      </c>
      <c r="DQ34">
        <v>241.5864074074074</v>
      </c>
      <c r="DR34">
        <v>216.1701481481481</v>
      </c>
      <c r="DS34">
        <v>19.63027777777778</v>
      </c>
      <c r="DT34">
        <v>19.06052962962963</v>
      </c>
      <c r="DU34">
        <v>260.4530740740741</v>
      </c>
      <c r="DV34">
        <v>22.99636666666667</v>
      </c>
      <c r="DW34">
        <v>500.0151851851852</v>
      </c>
      <c r="DX34">
        <v>101.5951851851852</v>
      </c>
      <c r="DY34">
        <v>0.1000032814814815</v>
      </c>
      <c r="DZ34">
        <v>28.78498888888889</v>
      </c>
      <c r="EA34">
        <v>29.98071481481481</v>
      </c>
      <c r="EB34">
        <v>999.9000000000001</v>
      </c>
      <c r="EC34">
        <v>0</v>
      </c>
      <c r="ED34">
        <v>0</v>
      </c>
      <c r="EE34">
        <v>10000.14481481482</v>
      </c>
      <c r="EF34">
        <v>0</v>
      </c>
      <c r="EG34">
        <v>96.64517777777776</v>
      </c>
      <c r="EH34">
        <v>25.41612962962964</v>
      </c>
      <c r="EI34">
        <v>246.4237037037037</v>
      </c>
      <c r="EJ34">
        <v>220.370962962963</v>
      </c>
      <c r="EK34">
        <v>0.569752925925926</v>
      </c>
      <c r="EL34">
        <v>216.1701481481481</v>
      </c>
      <c r="EM34">
        <v>19.06052962962963</v>
      </c>
      <c r="EN34">
        <v>1.994343703703704</v>
      </c>
      <c r="EO34">
        <v>1.93646</v>
      </c>
      <c r="EP34">
        <v>17.39949259259259</v>
      </c>
      <c r="EQ34">
        <v>16.93412592592593</v>
      </c>
      <c r="ER34">
        <v>1999.987777777778</v>
      </c>
      <c r="ES34">
        <v>0.9800087777777777</v>
      </c>
      <c r="ET34">
        <v>0.01999122962962963</v>
      </c>
      <c r="EU34">
        <v>0</v>
      </c>
      <c r="EV34">
        <v>451.6537037037036</v>
      </c>
      <c r="EW34">
        <v>5.00078</v>
      </c>
      <c r="EX34">
        <v>13171.12222222222</v>
      </c>
      <c r="EY34">
        <v>16379.57407407408</v>
      </c>
      <c r="EZ34">
        <v>46.09459259259258</v>
      </c>
      <c r="FA34">
        <v>47.34933333333333</v>
      </c>
      <c r="FB34">
        <v>46.32848148148148</v>
      </c>
      <c r="FC34">
        <v>46.7381111111111</v>
      </c>
      <c r="FD34">
        <v>46.5924074074074</v>
      </c>
      <c r="FE34">
        <v>1955.107777777778</v>
      </c>
      <c r="FF34">
        <v>39.88000000000001</v>
      </c>
      <c r="FG34">
        <v>0</v>
      </c>
      <c r="FH34">
        <v>1688134485</v>
      </c>
      <c r="FI34">
        <v>0</v>
      </c>
      <c r="FJ34">
        <v>451.64436</v>
      </c>
      <c r="FK34">
        <v>1.336153842900857</v>
      </c>
      <c r="FL34">
        <v>-122.3307675156723</v>
      </c>
      <c r="FM34">
        <v>13172.188</v>
      </c>
      <c r="FN34">
        <v>15</v>
      </c>
      <c r="FO34">
        <v>1688131814</v>
      </c>
      <c r="FP34" t="s">
        <v>431</v>
      </c>
      <c r="FQ34">
        <v>1688131793.5</v>
      </c>
      <c r="FR34">
        <v>1688131814</v>
      </c>
      <c r="FS34">
        <v>2</v>
      </c>
      <c r="FT34">
        <v>-0.392</v>
      </c>
      <c r="FU34">
        <v>-0.044</v>
      </c>
      <c r="FV34">
        <v>-21.897</v>
      </c>
      <c r="FW34">
        <v>-3.212</v>
      </c>
      <c r="FX34">
        <v>421</v>
      </c>
      <c r="FY34">
        <v>16</v>
      </c>
      <c r="FZ34">
        <v>0.24</v>
      </c>
      <c r="GA34">
        <v>0.02</v>
      </c>
      <c r="GB34">
        <v>25.336205</v>
      </c>
      <c r="GC34">
        <v>1.354928330206334</v>
      </c>
      <c r="GD34">
        <v>0.137305112705245</v>
      </c>
      <c r="GE34">
        <v>0</v>
      </c>
      <c r="GF34">
        <v>0.5600592499999999</v>
      </c>
      <c r="GG34">
        <v>0.2067613283302068</v>
      </c>
      <c r="GH34">
        <v>0.02271551360386773</v>
      </c>
      <c r="GI34">
        <v>1</v>
      </c>
      <c r="GJ34">
        <v>1</v>
      </c>
      <c r="GK34">
        <v>2</v>
      </c>
      <c r="GL34" t="s">
        <v>432</v>
      </c>
      <c r="GM34">
        <v>3.09899</v>
      </c>
      <c r="GN34">
        <v>2.75808</v>
      </c>
      <c r="GO34">
        <v>0.0606432</v>
      </c>
      <c r="GP34">
        <v>0.0507124</v>
      </c>
      <c r="GQ34">
        <v>0.116095</v>
      </c>
      <c r="GR34">
        <v>0.102091</v>
      </c>
      <c r="GS34">
        <v>23906.7</v>
      </c>
      <c r="GT34">
        <v>22959.8</v>
      </c>
      <c r="GU34">
        <v>26018.6</v>
      </c>
      <c r="GV34">
        <v>24542.4</v>
      </c>
      <c r="GW34">
        <v>36919.5</v>
      </c>
      <c r="GX34">
        <v>32018.1</v>
      </c>
      <c r="GY34">
        <v>45498.6</v>
      </c>
      <c r="GZ34">
        <v>38582.8</v>
      </c>
      <c r="HA34">
        <v>1.79635</v>
      </c>
      <c r="HB34">
        <v>1.82097</v>
      </c>
      <c r="HC34">
        <v>-0.173222</v>
      </c>
      <c r="HD34">
        <v>0</v>
      </c>
      <c r="HE34">
        <v>32.8014</v>
      </c>
      <c r="HF34">
        <v>999.9</v>
      </c>
      <c r="HG34">
        <v>46.6</v>
      </c>
      <c r="HH34">
        <v>40.9</v>
      </c>
      <c r="HI34">
        <v>35.6719</v>
      </c>
      <c r="HJ34">
        <v>62.7614</v>
      </c>
      <c r="HK34">
        <v>23.8902</v>
      </c>
      <c r="HL34">
        <v>1</v>
      </c>
      <c r="HM34">
        <v>0.828613</v>
      </c>
      <c r="HN34">
        <v>7.05516</v>
      </c>
      <c r="HO34">
        <v>20.1588</v>
      </c>
      <c r="HP34">
        <v>5.2101</v>
      </c>
      <c r="HQ34">
        <v>11.986</v>
      </c>
      <c r="HR34">
        <v>4.96205</v>
      </c>
      <c r="HS34">
        <v>3.27423</v>
      </c>
      <c r="HT34">
        <v>9999</v>
      </c>
      <c r="HU34">
        <v>9999</v>
      </c>
      <c r="HV34">
        <v>9999</v>
      </c>
      <c r="HW34">
        <v>110.2</v>
      </c>
      <c r="HX34">
        <v>1.86388</v>
      </c>
      <c r="HY34">
        <v>1.8602</v>
      </c>
      <c r="HZ34">
        <v>1.85865</v>
      </c>
      <c r="IA34">
        <v>1.85989</v>
      </c>
      <c r="IB34">
        <v>1.85989</v>
      </c>
      <c r="IC34">
        <v>1.85852</v>
      </c>
      <c r="ID34">
        <v>1.8576</v>
      </c>
      <c r="IE34">
        <v>1.85242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-18.422</v>
      </c>
      <c r="IT34">
        <v>-3.3656</v>
      </c>
      <c r="IU34">
        <v>-13.86721085067401</v>
      </c>
      <c r="IV34">
        <v>-0.02083019699242301</v>
      </c>
      <c r="IW34">
        <v>6.53372239223948E-06</v>
      </c>
      <c r="IX34">
        <v>-1.0545266758139E-09</v>
      </c>
      <c r="IY34">
        <v>-1.642177746286333</v>
      </c>
      <c r="IZ34">
        <v>-0.1424232617567872</v>
      </c>
      <c r="JA34">
        <v>0.004060056505534989</v>
      </c>
      <c r="JB34">
        <v>-4.899104825809564E-05</v>
      </c>
      <c r="JC34">
        <v>3</v>
      </c>
      <c r="JD34">
        <v>1949</v>
      </c>
      <c r="JE34">
        <v>1</v>
      </c>
      <c r="JF34">
        <v>31</v>
      </c>
      <c r="JG34">
        <v>45</v>
      </c>
      <c r="JH34">
        <v>44.6</v>
      </c>
      <c r="JI34">
        <v>0.609131</v>
      </c>
      <c r="JJ34">
        <v>2.7063</v>
      </c>
      <c r="JK34">
        <v>1.49658</v>
      </c>
      <c r="JL34">
        <v>2.32666</v>
      </c>
      <c r="JM34">
        <v>1.54785</v>
      </c>
      <c r="JN34">
        <v>2.34985</v>
      </c>
      <c r="JO34">
        <v>45.6905</v>
      </c>
      <c r="JP34">
        <v>14.3159</v>
      </c>
      <c r="JQ34">
        <v>18</v>
      </c>
      <c r="JR34">
        <v>491.461</v>
      </c>
      <c r="JS34">
        <v>522.995</v>
      </c>
      <c r="JT34">
        <v>22.822</v>
      </c>
      <c r="JU34">
        <v>36.7917</v>
      </c>
      <c r="JV34">
        <v>30.0005</v>
      </c>
      <c r="JW34">
        <v>36.5427</v>
      </c>
      <c r="JX34">
        <v>36.4032</v>
      </c>
      <c r="JY34">
        <v>12.2754</v>
      </c>
      <c r="JZ34">
        <v>37.0971</v>
      </c>
      <c r="KA34">
        <v>0</v>
      </c>
      <c r="KB34">
        <v>22.8287</v>
      </c>
      <c r="KC34">
        <v>166.003</v>
      </c>
      <c r="KD34">
        <v>19.007</v>
      </c>
      <c r="KE34">
        <v>99.4277</v>
      </c>
      <c r="KF34">
        <v>93.277</v>
      </c>
    </row>
    <row r="35" spans="1:292">
      <c r="A35">
        <v>17</v>
      </c>
      <c r="B35">
        <v>1688134496</v>
      </c>
      <c r="C35">
        <v>80</v>
      </c>
      <c r="D35" t="s">
        <v>466</v>
      </c>
      <c r="E35" t="s">
        <v>467</v>
      </c>
      <c r="F35">
        <v>5</v>
      </c>
      <c r="G35" t="s">
        <v>428</v>
      </c>
      <c r="H35">
        <v>1688134488.214286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188.9221452554467</v>
      </c>
      <c r="AJ35">
        <v>206.2421757575758</v>
      </c>
      <c r="AK35">
        <v>-3.346801907816948</v>
      </c>
      <c r="AL35">
        <v>66.42754247735668</v>
      </c>
      <c r="AM35">
        <f>(AO35 - AN35 + DX35*1E3/(8.314*(DZ35+273.15)) * AQ35/DW35 * AP35) * DW35/(100*DK35) * 1000/(1000 - AO35)</f>
        <v>0</v>
      </c>
      <c r="AN35">
        <v>19.03606869965214</v>
      </c>
      <c r="AO35">
        <v>19.60881151515151</v>
      </c>
      <c r="AP35">
        <v>-1.775734574254019E-05</v>
      </c>
      <c r="AQ35">
        <v>113.3259652511876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3.93</v>
      </c>
      <c r="DL35">
        <v>0.5</v>
      </c>
      <c r="DM35" t="s">
        <v>430</v>
      </c>
      <c r="DN35">
        <v>2</v>
      </c>
      <c r="DO35" t="b">
        <v>1</v>
      </c>
      <c r="DP35">
        <v>1688134488.214286</v>
      </c>
      <c r="DQ35">
        <v>226.1146428571429</v>
      </c>
      <c r="DR35">
        <v>200.5593214285714</v>
      </c>
      <c r="DS35">
        <v>19.62373214285714</v>
      </c>
      <c r="DT35">
        <v>19.04443571428572</v>
      </c>
      <c r="DU35">
        <v>244.7019285714286</v>
      </c>
      <c r="DV35">
        <v>22.9896</v>
      </c>
      <c r="DW35">
        <v>499.9944642857143</v>
      </c>
      <c r="DX35">
        <v>101.5964642857143</v>
      </c>
      <c r="DY35">
        <v>0.09999168214285714</v>
      </c>
      <c r="DZ35">
        <v>28.7841</v>
      </c>
      <c r="EA35">
        <v>29.98289642857143</v>
      </c>
      <c r="EB35">
        <v>999.9000000000002</v>
      </c>
      <c r="EC35">
        <v>0</v>
      </c>
      <c r="ED35">
        <v>0</v>
      </c>
      <c r="EE35">
        <v>9999.409285714284</v>
      </c>
      <c r="EF35">
        <v>0</v>
      </c>
      <c r="EG35">
        <v>96.37443571428571</v>
      </c>
      <c r="EH35">
        <v>25.55522857142857</v>
      </c>
      <c r="EI35">
        <v>230.6406785714285</v>
      </c>
      <c r="EJ35">
        <v>204.45325</v>
      </c>
      <c r="EK35">
        <v>0.5792981071428571</v>
      </c>
      <c r="EL35">
        <v>200.5593214285714</v>
      </c>
      <c r="EM35">
        <v>19.04443571428572</v>
      </c>
      <c r="EN35">
        <v>1.9937025</v>
      </c>
      <c r="EO35">
        <v>1.934848571428571</v>
      </c>
      <c r="EP35">
        <v>17.39441071428572</v>
      </c>
      <c r="EQ35">
        <v>16.921</v>
      </c>
      <c r="ER35">
        <v>1999.99</v>
      </c>
      <c r="ES35">
        <v>0.9800080714285713</v>
      </c>
      <c r="ET35">
        <v>0.01999192142857142</v>
      </c>
      <c r="EU35">
        <v>0</v>
      </c>
      <c r="EV35">
        <v>451.7520357142857</v>
      </c>
      <c r="EW35">
        <v>5.00078</v>
      </c>
      <c r="EX35">
        <v>13166.70357142857</v>
      </c>
      <c r="EY35">
        <v>16379.58571428571</v>
      </c>
      <c r="EZ35">
        <v>46.07560714285713</v>
      </c>
      <c r="FA35">
        <v>47.3435</v>
      </c>
      <c r="FB35">
        <v>46.33678571428571</v>
      </c>
      <c r="FC35">
        <v>46.74292857142856</v>
      </c>
      <c r="FD35">
        <v>46.62925</v>
      </c>
      <c r="FE35">
        <v>1955.108571428571</v>
      </c>
      <c r="FF35">
        <v>39.88142857142858</v>
      </c>
      <c r="FG35">
        <v>0</v>
      </c>
      <c r="FH35">
        <v>1688134490.4</v>
      </c>
      <c r="FI35">
        <v>0</v>
      </c>
      <c r="FJ35">
        <v>451.7627307692308</v>
      </c>
      <c r="FK35">
        <v>2.290290591773986</v>
      </c>
      <c r="FL35">
        <v>171.0427369601096</v>
      </c>
      <c r="FM35">
        <v>13167.67692307692</v>
      </c>
      <c r="FN35">
        <v>15</v>
      </c>
      <c r="FO35">
        <v>1688131814</v>
      </c>
      <c r="FP35" t="s">
        <v>431</v>
      </c>
      <c r="FQ35">
        <v>1688131793.5</v>
      </c>
      <c r="FR35">
        <v>1688131814</v>
      </c>
      <c r="FS35">
        <v>2</v>
      </c>
      <c r="FT35">
        <v>-0.392</v>
      </c>
      <c r="FU35">
        <v>-0.044</v>
      </c>
      <c r="FV35">
        <v>-21.897</v>
      </c>
      <c r="FW35">
        <v>-3.212</v>
      </c>
      <c r="FX35">
        <v>421</v>
      </c>
      <c r="FY35">
        <v>16</v>
      </c>
      <c r="FZ35">
        <v>0.24</v>
      </c>
      <c r="GA35">
        <v>0.02</v>
      </c>
      <c r="GB35">
        <v>25.47394390243903</v>
      </c>
      <c r="GC35">
        <v>1.670494076654974</v>
      </c>
      <c r="GD35">
        <v>0.1722562315043729</v>
      </c>
      <c r="GE35">
        <v>0</v>
      </c>
      <c r="GF35">
        <v>0.5693286829268293</v>
      </c>
      <c r="GG35">
        <v>0.1510135818815343</v>
      </c>
      <c r="GH35">
        <v>0.02051114509466954</v>
      </c>
      <c r="GI35">
        <v>1</v>
      </c>
      <c r="GJ35">
        <v>1</v>
      </c>
      <c r="GK35">
        <v>2</v>
      </c>
      <c r="GL35" t="s">
        <v>432</v>
      </c>
      <c r="GM35">
        <v>3.09919</v>
      </c>
      <c r="GN35">
        <v>2.75841</v>
      </c>
      <c r="GO35">
        <v>0.0569362</v>
      </c>
      <c r="GP35">
        <v>0.0467896</v>
      </c>
      <c r="GQ35">
        <v>0.116066</v>
      </c>
      <c r="GR35">
        <v>0.102101</v>
      </c>
      <c r="GS35">
        <v>24000.6</v>
      </c>
      <c r="GT35">
        <v>23054.4</v>
      </c>
      <c r="GU35">
        <v>26018.3</v>
      </c>
      <c r="GV35">
        <v>24542.3</v>
      </c>
      <c r="GW35">
        <v>36919.9</v>
      </c>
      <c r="GX35">
        <v>32017.3</v>
      </c>
      <c r="GY35">
        <v>45498.1</v>
      </c>
      <c r="GZ35">
        <v>38582.7</v>
      </c>
      <c r="HA35">
        <v>1.79643</v>
      </c>
      <c r="HB35">
        <v>1.82055</v>
      </c>
      <c r="HC35">
        <v>-0.172496</v>
      </c>
      <c r="HD35">
        <v>0</v>
      </c>
      <c r="HE35">
        <v>32.78</v>
      </c>
      <c r="HF35">
        <v>999.9</v>
      </c>
      <c r="HG35">
        <v>46.6</v>
      </c>
      <c r="HH35">
        <v>40.9</v>
      </c>
      <c r="HI35">
        <v>35.6756</v>
      </c>
      <c r="HJ35">
        <v>62.5914</v>
      </c>
      <c r="HK35">
        <v>23.6899</v>
      </c>
      <c r="HL35">
        <v>1</v>
      </c>
      <c r="HM35">
        <v>0.8293469999999999</v>
      </c>
      <c r="HN35">
        <v>7.06788</v>
      </c>
      <c r="HO35">
        <v>20.1577</v>
      </c>
      <c r="HP35">
        <v>5.2101</v>
      </c>
      <c r="HQ35">
        <v>11.986</v>
      </c>
      <c r="HR35">
        <v>4.96205</v>
      </c>
      <c r="HS35">
        <v>3.27408</v>
      </c>
      <c r="HT35">
        <v>9999</v>
      </c>
      <c r="HU35">
        <v>9999</v>
      </c>
      <c r="HV35">
        <v>9999</v>
      </c>
      <c r="HW35">
        <v>110.2</v>
      </c>
      <c r="HX35">
        <v>1.86388</v>
      </c>
      <c r="HY35">
        <v>1.8602</v>
      </c>
      <c r="HZ35">
        <v>1.85865</v>
      </c>
      <c r="IA35">
        <v>1.85988</v>
      </c>
      <c r="IB35">
        <v>1.85988</v>
      </c>
      <c r="IC35">
        <v>1.85852</v>
      </c>
      <c r="ID35">
        <v>1.8576</v>
      </c>
      <c r="IE35">
        <v>1.85242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-18.121</v>
      </c>
      <c r="IT35">
        <v>-3.3653</v>
      </c>
      <c r="IU35">
        <v>-13.86721085067401</v>
      </c>
      <c r="IV35">
        <v>-0.02083019699242301</v>
      </c>
      <c r="IW35">
        <v>6.53372239223948E-06</v>
      </c>
      <c r="IX35">
        <v>-1.0545266758139E-09</v>
      </c>
      <c r="IY35">
        <v>-1.642177746286333</v>
      </c>
      <c r="IZ35">
        <v>-0.1424232617567872</v>
      </c>
      <c r="JA35">
        <v>0.004060056505534989</v>
      </c>
      <c r="JB35">
        <v>-4.899104825809564E-05</v>
      </c>
      <c r="JC35">
        <v>3</v>
      </c>
      <c r="JD35">
        <v>1949</v>
      </c>
      <c r="JE35">
        <v>1</v>
      </c>
      <c r="JF35">
        <v>31</v>
      </c>
      <c r="JG35">
        <v>45</v>
      </c>
      <c r="JH35">
        <v>44.7</v>
      </c>
      <c r="JI35">
        <v>0.570068</v>
      </c>
      <c r="JJ35">
        <v>2.7002</v>
      </c>
      <c r="JK35">
        <v>1.49658</v>
      </c>
      <c r="JL35">
        <v>2.32666</v>
      </c>
      <c r="JM35">
        <v>1.54907</v>
      </c>
      <c r="JN35">
        <v>2.39746</v>
      </c>
      <c r="JO35">
        <v>45.6905</v>
      </c>
      <c r="JP35">
        <v>14.3247</v>
      </c>
      <c r="JQ35">
        <v>18</v>
      </c>
      <c r="JR35">
        <v>491.557</v>
      </c>
      <c r="JS35">
        <v>522.741</v>
      </c>
      <c r="JT35">
        <v>22.8334</v>
      </c>
      <c r="JU35">
        <v>36.7985</v>
      </c>
      <c r="JV35">
        <v>30.0007</v>
      </c>
      <c r="JW35">
        <v>36.55</v>
      </c>
      <c r="JX35">
        <v>36.4098</v>
      </c>
      <c r="JY35">
        <v>11.5119</v>
      </c>
      <c r="JZ35">
        <v>37.0971</v>
      </c>
      <c r="KA35">
        <v>0</v>
      </c>
      <c r="KB35">
        <v>22.8352</v>
      </c>
      <c r="KC35">
        <v>145.966</v>
      </c>
      <c r="KD35">
        <v>19.007</v>
      </c>
      <c r="KE35">
        <v>99.42659999999999</v>
      </c>
      <c r="KF35">
        <v>93.27670000000001</v>
      </c>
    </row>
    <row r="36" spans="1:292">
      <c r="A36">
        <v>18</v>
      </c>
      <c r="B36">
        <v>1688134501</v>
      </c>
      <c r="C36">
        <v>85</v>
      </c>
      <c r="D36" t="s">
        <v>468</v>
      </c>
      <c r="E36" t="s">
        <v>469</v>
      </c>
      <c r="F36">
        <v>5</v>
      </c>
      <c r="G36" t="s">
        <v>428</v>
      </c>
      <c r="H36">
        <v>1688134493.5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171.9836401596937</v>
      </c>
      <c r="AJ36">
        <v>189.4087636363636</v>
      </c>
      <c r="AK36">
        <v>-3.366952159678859</v>
      </c>
      <c r="AL36">
        <v>66.42754247735668</v>
      </c>
      <c r="AM36">
        <f>(AO36 - AN36 + DX36*1E3/(8.314*(DZ36+273.15)) * AQ36/DW36 * AP36) * DW36/(100*DK36) * 1000/(1000 - AO36)</f>
        <v>0</v>
      </c>
      <c r="AN36">
        <v>19.0377238701087</v>
      </c>
      <c r="AO36">
        <v>19.60018666666666</v>
      </c>
      <c r="AP36">
        <v>-2.290737210922836E-05</v>
      </c>
      <c r="AQ36">
        <v>113.3259652511876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3.93</v>
      </c>
      <c r="DL36">
        <v>0.5</v>
      </c>
      <c r="DM36" t="s">
        <v>430</v>
      </c>
      <c r="DN36">
        <v>2</v>
      </c>
      <c r="DO36" t="b">
        <v>1</v>
      </c>
      <c r="DP36">
        <v>1688134493.5</v>
      </c>
      <c r="DQ36">
        <v>208.7514814814815</v>
      </c>
      <c r="DR36">
        <v>183.0115185185185</v>
      </c>
      <c r="DS36">
        <v>19.6127962962963</v>
      </c>
      <c r="DT36">
        <v>19.03564814814815</v>
      </c>
      <c r="DU36">
        <v>227.0218518518518</v>
      </c>
      <c r="DV36">
        <v>22.97828888888889</v>
      </c>
      <c r="DW36">
        <v>499.9952222222223</v>
      </c>
      <c r="DX36">
        <v>101.5971851851852</v>
      </c>
      <c r="DY36">
        <v>0.09995951111111114</v>
      </c>
      <c r="DZ36">
        <v>28.78282592592592</v>
      </c>
      <c r="EA36">
        <v>29.98393333333333</v>
      </c>
      <c r="EB36">
        <v>999.9000000000001</v>
      </c>
      <c r="EC36">
        <v>0</v>
      </c>
      <c r="ED36">
        <v>0</v>
      </c>
      <c r="EE36">
        <v>10004.32666666666</v>
      </c>
      <c r="EF36">
        <v>0</v>
      </c>
      <c r="EG36">
        <v>96.57490740740742</v>
      </c>
      <c r="EH36">
        <v>25.73978888888889</v>
      </c>
      <c r="EI36">
        <v>212.9275925925926</v>
      </c>
      <c r="EJ36">
        <v>186.562962962963</v>
      </c>
      <c r="EK36">
        <v>0.5771440740740741</v>
      </c>
      <c r="EL36">
        <v>183.0115185185185</v>
      </c>
      <c r="EM36">
        <v>19.03564814814815</v>
      </c>
      <c r="EN36">
        <v>1.992606296296296</v>
      </c>
      <c r="EO36">
        <v>1.93397</v>
      </c>
      <c r="EP36">
        <v>17.3857037037037</v>
      </c>
      <c r="EQ36">
        <v>16.91384444444445</v>
      </c>
      <c r="ER36">
        <v>1999.98</v>
      </c>
      <c r="ES36">
        <v>0.9800065555555555</v>
      </c>
      <c r="ET36">
        <v>0.01999341851851852</v>
      </c>
      <c r="EU36">
        <v>0</v>
      </c>
      <c r="EV36">
        <v>451.9694444444444</v>
      </c>
      <c r="EW36">
        <v>5.00078</v>
      </c>
      <c r="EX36">
        <v>13183.67777777778</v>
      </c>
      <c r="EY36">
        <v>16379.4962962963</v>
      </c>
      <c r="EZ36">
        <v>46.06233333333333</v>
      </c>
      <c r="FA36">
        <v>47.34233333333333</v>
      </c>
      <c r="FB36">
        <v>46.33077777777778</v>
      </c>
      <c r="FC36">
        <v>46.73574074074073</v>
      </c>
      <c r="FD36">
        <v>46.7127037037037</v>
      </c>
      <c r="FE36">
        <v>1955.095555555556</v>
      </c>
      <c r="FF36">
        <v>39.88444444444445</v>
      </c>
      <c r="FG36">
        <v>0</v>
      </c>
      <c r="FH36">
        <v>1688134495.2</v>
      </c>
      <c r="FI36">
        <v>0</v>
      </c>
      <c r="FJ36">
        <v>451.9643076923077</v>
      </c>
      <c r="FK36">
        <v>1.903521364263955</v>
      </c>
      <c r="FL36">
        <v>141.9453010051492</v>
      </c>
      <c r="FM36">
        <v>13186.12692307692</v>
      </c>
      <c r="FN36">
        <v>15</v>
      </c>
      <c r="FO36">
        <v>1688131814</v>
      </c>
      <c r="FP36" t="s">
        <v>431</v>
      </c>
      <c r="FQ36">
        <v>1688131793.5</v>
      </c>
      <c r="FR36">
        <v>1688131814</v>
      </c>
      <c r="FS36">
        <v>2</v>
      </c>
      <c r="FT36">
        <v>-0.392</v>
      </c>
      <c r="FU36">
        <v>-0.044</v>
      </c>
      <c r="FV36">
        <v>-21.897</v>
      </c>
      <c r="FW36">
        <v>-3.212</v>
      </c>
      <c r="FX36">
        <v>421</v>
      </c>
      <c r="FY36">
        <v>16</v>
      </c>
      <c r="FZ36">
        <v>0.24</v>
      </c>
      <c r="GA36">
        <v>0.02</v>
      </c>
      <c r="GB36">
        <v>25.61465853658536</v>
      </c>
      <c r="GC36">
        <v>2.050298257839657</v>
      </c>
      <c r="GD36">
        <v>0.2040465477449666</v>
      </c>
      <c r="GE36">
        <v>0</v>
      </c>
      <c r="GF36">
        <v>0.5753825365853659</v>
      </c>
      <c r="GG36">
        <v>0.001012160278746958</v>
      </c>
      <c r="GH36">
        <v>0.01461592245046237</v>
      </c>
      <c r="GI36">
        <v>1</v>
      </c>
      <c r="GJ36">
        <v>1</v>
      </c>
      <c r="GK36">
        <v>2</v>
      </c>
      <c r="GL36" t="s">
        <v>432</v>
      </c>
      <c r="GM36">
        <v>3.09901</v>
      </c>
      <c r="GN36">
        <v>2.75797</v>
      </c>
      <c r="GO36">
        <v>0.0531204</v>
      </c>
      <c r="GP36">
        <v>0.0427689</v>
      </c>
      <c r="GQ36">
        <v>0.116034</v>
      </c>
      <c r="GR36">
        <v>0.102102</v>
      </c>
      <c r="GS36">
        <v>24097.2</v>
      </c>
      <c r="GT36">
        <v>23151.4</v>
      </c>
      <c r="GU36">
        <v>26017.8</v>
      </c>
      <c r="GV36">
        <v>24542.3</v>
      </c>
      <c r="GW36">
        <v>36920.3</v>
      </c>
      <c r="GX36">
        <v>32016.6</v>
      </c>
      <c r="GY36">
        <v>45497.6</v>
      </c>
      <c r="GZ36">
        <v>38582.4</v>
      </c>
      <c r="HA36">
        <v>1.79597</v>
      </c>
      <c r="HB36">
        <v>1.82057</v>
      </c>
      <c r="HC36">
        <v>-0.171531</v>
      </c>
      <c r="HD36">
        <v>0</v>
      </c>
      <c r="HE36">
        <v>32.7592</v>
      </c>
      <c r="HF36">
        <v>999.9</v>
      </c>
      <c r="HG36">
        <v>46.6</v>
      </c>
      <c r="HH36">
        <v>41</v>
      </c>
      <c r="HI36">
        <v>35.8628</v>
      </c>
      <c r="HJ36">
        <v>62.6014</v>
      </c>
      <c r="HK36">
        <v>23.9623</v>
      </c>
      <c r="HL36">
        <v>1</v>
      </c>
      <c r="HM36">
        <v>0.829639</v>
      </c>
      <c r="HN36">
        <v>7.04054</v>
      </c>
      <c r="HO36">
        <v>20.1594</v>
      </c>
      <c r="HP36">
        <v>5.20965</v>
      </c>
      <c r="HQ36">
        <v>11.986</v>
      </c>
      <c r="HR36">
        <v>4.96215</v>
      </c>
      <c r="HS36">
        <v>3.274</v>
      </c>
      <c r="HT36">
        <v>9999</v>
      </c>
      <c r="HU36">
        <v>9999</v>
      </c>
      <c r="HV36">
        <v>9999</v>
      </c>
      <c r="HW36">
        <v>110.2</v>
      </c>
      <c r="HX36">
        <v>1.8639</v>
      </c>
      <c r="HY36">
        <v>1.8602</v>
      </c>
      <c r="HZ36">
        <v>1.85864</v>
      </c>
      <c r="IA36">
        <v>1.85989</v>
      </c>
      <c r="IB36">
        <v>1.85989</v>
      </c>
      <c r="IC36">
        <v>1.85852</v>
      </c>
      <c r="ID36">
        <v>1.8576</v>
      </c>
      <c r="IE36">
        <v>1.85242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-17.814</v>
      </c>
      <c r="IT36">
        <v>-3.3651</v>
      </c>
      <c r="IU36">
        <v>-13.86721085067401</v>
      </c>
      <c r="IV36">
        <v>-0.02083019699242301</v>
      </c>
      <c r="IW36">
        <v>6.53372239223948E-06</v>
      </c>
      <c r="IX36">
        <v>-1.0545266758139E-09</v>
      </c>
      <c r="IY36">
        <v>-1.642177746286333</v>
      </c>
      <c r="IZ36">
        <v>-0.1424232617567872</v>
      </c>
      <c r="JA36">
        <v>0.004060056505534989</v>
      </c>
      <c r="JB36">
        <v>-4.899104825809564E-05</v>
      </c>
      <c r="JC36">
        <v>3</v>
      </c>
      <c r="JD36">
        <v>1949</v>
      </c>
      <c r="JE36">
        <v>1</v>
      </c>
      <c r="JF36">
        <v>31</v>
      </c>
      <c r="JG36">
        <v>45.1</v>
      </c>
      <c r="JH36">
        <v>44.8</v>
      </c>
      <c r="JI36">
        <v>0.528564</v>
      </c>
      <c r="JJ36">
        <v>2.69775</v>
      </c>
      <c r="JK36">
        <v>1.49658</v>
      </c>
      <c r="JL36">
        <v>2.32666</v>
      </c>
      <c r="JM36">
        <v>1.54785</v>
      </c>
      <c r="JN36">
        <v>2.47681</v>
      </c>
      <c r="JO36">
        <v>45.6905</v>
      </c>
      <c r="JP36">
        <v>14.3247</v>
      </c>
      <c r="JQ36">
        <v>18</v>
      </c>
      <c r="JR36">
        <v>491.325</v>
      </c>
      <c r="JS36">
        <v>522.8</v>
      </c>
      <c r="JT36">
        <v>22.8429</v>
      </c>
      <c r="JU36">
        <v>36.8053</v>
      </c>
      <c r="JV36">
        <v>30.0004</v>
      </c>
      <c r="JW36">
        <v>36.5569</v>
      </c>
      <c r="JX36">
        <v>36.415</v>
      </c>
      <c r="JY36">
        <v>10.6666</v>
      </c>
      <c r="JZ36">
        <v>37.0971</v>
      </c>
      <c r="KA36">
        <v>0</v>
      </c>
      <c r="KB36">
        <v>22.8477</v>
      </c>
      <c r="KC36">
        <v>132.61</v>
      </c>
      <c r="KD36">
        <v>19.007</v>
      </c>
      <c r="KE36">
        <v>99.42529999999999</v>
      </c>
      <c r="KF36">
        <v>93.2761</v>
      </c>
    </row>
    <row r="37" spans="1:292">
      <c r="A37">
        <v>19</v>
      </c>
      <c r="B37">
        <v>1688134506</v>
      </c>
      <c r="C37">
        <v>90</v>
      </c>
      <c r="D37" t="s">
        <v>470</v>
      </c>
      <c r="E37" t="s">
        <v>471</v>
      </c>
      <c r="F37">
        <v>5</v>
      </c>
      <c r="G37" t="s">
        <v>428</v>
      </c>
      <c r="H37">
        <v>1688134498.214286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155.0412537769468</v>
      </c>
      <c r="AJ37">
        <v>172.4854303030303</v>
      </c>
      <c r="AK37">
        <v>-3.380564067814761</v>
      </c>
      <c r="AL37">
        <v>66.42754247735668</v>
      </c>
      <c r="AM37">
        <f>(AO37 - AN37 + DX37*1E3/(8.314*(DZ37+273.15)) * AQ37/DW37 * AP37) * DW37/(100*DK37) * 1000/(1000 - AO37)</f>
        <v>0</v>
      </c>
      <c r="AN37">
        <v>19.0396718339456</v>
      </c>
      <c r="AO37">
        <v>19.59739939393939</v>
      </c>
      <c r="AP37">
        <v>-4.886114704939131E-06</v>
      </c>
      <c r="AQ37">
        <v>113.3259652511876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3.93</v>
      </c>
      <c r="DL37">
        <v>0.5</v>
      </c>
      <c r="DM37" t="s">
        <v>430</v>
      </c>
      <c r="DN37">
        <v>2</v>
      </c>
      <c r="DO37" t="b">
        <v>1</v>
      </c>
      <c r="DP37">
        <v>1688134498.214286</v>
      </c>
      <c r="DQ37">
        <v>193.20475</v>
      </c>
      <c r="DR37">
        <v>167.3548214285715</v>
      </c>
      <c r="DS37">
        <v>19.60493928571428</v>
      </c>
      <c r="DT37">
        <v>19.03755</v>
      </c>
      <c r="DU37">
        <v>211.1882142857143</v>
      </c>
      <c r="DV37">
        <v>22.97016071428571</v>
      </c>
      <c r="DW37">
        <v>499.9811785714286</v>
      </c>
      <c r="DX37">
        <v>101.59725</v>
      </c>
      <c r="DY37">
        <v>0.09992610714285712</v>
      </c>
      <c r="DZ37">
        <v>28.78228214285714</v>
      </c>
      <c r="EA37">
        <v>29.97706071428571</v>
      </c>
      <c r="EB37">
        <v>999.9000000000002</v>
      </c>
      <c r="EC37">
        <v>0</v>
      </c>
      <c r="ED37">
        <v>0</v>
      </c>
      <c r="EE37">
        <v>10003.90321428571</v>
      </c>
      <c r="EF37">
        <v>0</v>
      </c>
      <c r="EG37">
        <v>96.75878214285714</v>
      </c>
      <c r="EH37">
        <v>25.84982857142856</v>
      </c>
      <c r="EI37">
        <v>197.0682857142857</v>
      </c>
      <c r="EJ37">
        <v>170.6026785714286</v>
      </c>
      <c r="EK37">
        <v>0.5673864642857144</v>
      </c>
      <c r="EL37">
        <v>167.3548214285715</v>
      </c>
      <c r="EM37">
        <v>19.03755</v>
      </c>
      <c r="EN37">
        <v>1.991808571428571</v>
      </c>
      <c r="EO37">
        <v>1.934163928571429</v>
      </c>
      <c r="EP37">
        <v>17.37936785714286</v>
      </c>
      <c r="EQ37">
        <v>16.91542857142857</v>
      </c>
      <c r="ER37">
        <v>2000.000357142857</v>
      </c>
      <c r="ES37">
        <v>0.9800049285714285</v>
      </c>
      <c r="ET37">
        <v>0.01999501428571428</v>
      </c>
      <c r="EU37">
        <v>0</v>
      </c>
      <c r="EV37">
        <v>452.0717857142857</v>
      </c>
      <c r="EW37">
        <v>5.00078</v>
      </c>
      <c r="EX37">
        <v>13199.35714285714</v>
      </c>
      <c r="EY37">
        <v>16379.65357142857</v>
      </c>
      <c r="EZ37">
        <v>46.05778571428571</v>
      </c>
      <c r="FA37">
        <v>47.33674999999999</v>
      </c>
      <c r="FB37">
        <v>46.35025</v>
      </c>
      <c r="FC37">
        <v>46.72292857142856</v>
      </c>
      <c r="FD37">
        <v>46.64035714285713</v>
      </c>
      <c r="FE37">
        <v>1955.111785714286</v>
      </c>
      <c r="FF37">
        <v>39.88857142857144</v>
      </c>
      <c r="FG37">
        <v>0</v>
      </c>
      <c r="FH37">
        <v>1688134500</v>
      </c>
      <c r="FI37">
        <v>0</v>
      </c>
      <c r="FJ37">
        <v>452.0902692307692</v>
      </c>
      <c r="FK37">
        <v>1.259247856062199</v>
      </c>
      <c r="FL37">
        <v>167.2649587477628</v>
      </c>
      <c r="FM37">
        <v>13199.95769230769</v>
      </c>
      <c r="FN37">
        <v>15</v>
      </c>
      <c r="FO37">
        <v>1688131814</v>
      </c>
      <c r="FP37" t="s">
        <v>431</v>
      </c>
      <c r="FQ37">
        <v>1688131793.5</v>
      </c>
      <c r="FR37">
        <v>1688131814</v>
      </c>
      <c r="FS37">
        <v>2</v>
      </c>
      <c r="FT37">
        <v>-0.392</v>
      </c>
      <c r="FU37">
        <v>-0.044</v>
      </c>
      <c r="FV37">
        <v>-21.897</v>
      </c>
      <c r="FW37">
        <v>-3.212</v>
      </c>
      <c r="FX37">
        <v>421</v>
      </c>
      <c r="FY37">
        <v>16</v>
      </c>
      <c r="FZ37">
        <v>0.24</v>
      </c>
      <c r="GA37">
        <v>0.02</v>
      </c>
      <c r="GB37">
        <v>25.75972439024391</v>
      </c>
      <c r="GC37">
        <v>1.611012543553977</v>
      </c>
      <c r="GD37">
        <v>0.1646024772069877</v>
      </c>
      <c r="GE37">
        <v>0</v>
      </c>
      <c r="GF37">
        <v>0.5746479268292684</v>
      </c>
      <c r="GG37">
        <v>-0.1282327735191641</v>
      </c>
      <c r="GH37">
        <v>0.01282803047330004</v>
      </c>
      <c r="GI37">
        <v>1</v>
      </c>
      <c r="GJ37">
        <v>1</v>
      </c>
      <c r="GK37">
        <v>2</v>
      </c>
      <c r="GL37" t="s">
        <v>432</v>
      </c>
      <c r="GM37">
        <v>3.09898</v>
      </c>
      <c r="GN37">
        <v>2.75806</v>
      </c>
      <c r="GO37">
        <v>0.049202</v>
      </c>
      <c r="GP37">
        <v>0.0386574</v>
      </c>
      <c r="GQ37">
        <v>0.116027</v>
      </c>
      <c r="GR37">
        <v>0.102111</v>
      </c>
      <c r="GS37">
        <v>24196.5</v>
      </c>
      <c r="GT37">
        <v>23250.2</v>
      </c>
      <c r="GU37">
        <v>26017.6</v>
      </c>
      <c r="GV37">
        <v>24541.8</v>
      </c>
      <c r="GW37">
        <v>36919.9</v>
      </c>
      <c r="GX37">
        <v>32015.7</v>
      </c>
      <c r="GY37">
        <v>45497.3</v>
      </c>
      <c r="GZ37">
        <v>38582.2</v>
      </c>
      <c r="HA37">
        <v>1.79605</v>
      </c>
      <c r="HB37">
        <v>1.8206</v>
      </c>
      <c r="HC37">
        <v>-0.170302</v>
      </c>
      <c r="HD37">
        <v>0</v>
      </c>
      <c r="HE37">
        <v>32.7378</v>
      </c>
      <c r="HF37">
        <v>999.9</v>
      </c>
      <c r="HG37">
        <v>46.6</v>
      </c>
      <c r="HH37">
        <v>40.9</v>
      </c>
      <c r="HI37">
        <v>35.6759</v>
      </c>
      <c r="HJ37">
        <v>62.5814</v>
      </c>
      <c r="HK37">
        <v>23.6178</v>
      </c>
      <c r="HL37">
        <v>1</v>
      </c>
      <c r="HM37">
        <v>0.829863</v>
      </c>
      <c r="HN37">
        <v>6.99322</v>
      </c>
      <c r="HO37">
        <v>20.1617</v>
      </c>
      <c r="HP37">
        <v>5.20995</v>
      </c>
      <c r="HQ37">
        <v>11.986</v>
      </c>
      <c r="HR37">
        <v>4.9622</v>
      </c>
      <c r="HS37">
        <v>3.27403</v>
      </c>
      <c r="HT37">
        <v>9999</v>
      </c>
      <c r="HU37">
        <v>9999</v>
      </c>
      <c r="HV37">
        <v>9999</v>
      </c>
      <c r="HW37">
        <v>110.2</v>
      </c>
      <c r="HX37">
        <v>1.8639</v>
      </c>
      <c r="HY37">
        <v>1.8602</v>
      </c>
      <c r="HZ37">
        <v>1.85864</v>
      </c>
      <c r="IA37">
        <v>1.85989</v>
      </c>
      <c r="IB37">
        <v>1.85989</v>
      </c>
      <c r="IC37">
        <v>1.85852</v>
      </c>
      <c r="ID37">
        <v>1.8576</v>
      </c>
      <c r="IE37">
        <v>1.85242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-17.503</v>
      </c>
      <c r="IT37">
        <v>-3.3649</v>
      </c>
      <c r="IU37">
        <v>-13.86721085067401</v>
      </c>
      <c r="IV37">
        <v>-0.02083019699242301</v>
      </c>
      <c r="IW37">
        <v>6.53372239223948E-06</v>
      </c>
      <c r="IX37">
        <v>-1.0545266758139E-09</v>
      </c>
      <c r="IY37">
        <v>-1.642177746286333</v>
      </c>
      <c r="IZ37">
        <v>-0.1424232617567872</v>
      </c>
      <c r="JA37">
        <v>0.004060056505534989</v>
      </c>
      <c r="JB37">
        <v>-4.899104825809564E-05</v>
      </c>
      <c r="JC37">
        <v>3</v>
      </c>
      <c r="JD37">
        <v>1949</v>
      </c>
      <c r="JE37">
        <v>1</v>
      </c>
      <c r="JF37">
        <v>31</v>
      </c>
      <c r="JG37">
        <v>45.2</v>
      </c>
      <c r="JH37">
        <v>44.9</v>
      </c>
      <c r="JI37">
        <v>0.490723</v>
      </c>
      <c r="JJ37">
        <v>2.70142</v>
      </c>
      <c r="JK37">
        <v>1.49658</v>
      </c>
      <c r="JL37">
        <v>2.32666</v>
      </c>
      <c r="JM37">
        <v>1.54907</v>
      </c>
      <c r="JN37">
        <v>2.50488</v>
      </c>
      <c r="JO37">
        <v>45.7193</v>
      </c>
      <c r="JP37">
        <v>14.3247</v>
      </c>
      <c r="JQ37">
        <v>18</v>
      </c>
      <c r="JR37">
        <v>491.415</v>
      </c>
      <c r="JS37">
        <v>522.873</v>
      </c>
      <c r="JT37">
        <v>22.8548</v>
      </c>
      <c r="JU37">
        <v>36.8115</v>
      </c>
      <c r="JV37">
        <v>30.0004</v>
      </c>
      <c r="JW37">
        <v>36.5634</v>
      </c>
      <c r="JX37">
        <v>36.4221</v>
      </c>
      <c r="JY37">
        <v>9.898</v>
      </c>
      <c r="JZ37">
        <v>37.0971</v>
      </c>
      <c r="KA37">
        <v>0</v>
      </c>
      <c r="KB37">
        <v>22.8653</v>
      </c>
      <c r="KC37">
        <v>112.576</v>
      </c>
      <c r="KD37">
        <v>19.007</v>
      </c>
      <c r="KE37">
        <v>99.42449999999999</v>
      </c>
      <c r="KF37">
        <v>93.2753</v>
      </c>
    </row>
    <row r="38" spans="1:292">
      <c r="A38">
        <v>20</v>
      </c>
      <c r="B38">
        <v>1688134511</v>
      </c>
      <c r="C38">
        <v>95</v>
      </c>
      <c r="D38" t="s">
        <v>472</v>
      </c>
      <c r="E38" t="s">
        <v>473</v>
      </c>
      <c r="F38">
        <v>5</v>
      </c>
      <c r="G38" t="s">
        <v>428</v>
      </c>
      <c r="H38">
        <v>1688134503.5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138.0785367944333</v>
      </c>
      <c r="AJ38">
        <v>155.7604606060605</v>
      </c>
      <c r="AK38">
        <v>-3.341335559119813</v>
      </c>
      <c r="AL38">
        <v>66.42754247735668</v>
      </c>
      <c r="AM38">
        <f>(AO38 - AN38 + DX38*1E3/(8.314*(DZ38+273.15)) * AQ38/DW38 * AP38) * DW38/(100*DK38) * 1000/(1000 - AO38)</f>
        <v>0</v>
      </c>
      <c r="AN38">
        <v>19.04350452793204</v>
      </c>
      <c r="AO38">
        <v>19.59885878787878</v>
      </c>
      <c r="AP38">
        <v>1.985984467820859E-06</v>
      </c>
      <c r="AQ38">
        <v>113.3259652511876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3.93</v>
      </c>
      <c r="DL38">
        <v>0.5</v>
      </c>
      <c r="DM38" t="s">
        <v>430</v>
      </c>
      <c r="DN38">
        <v>2</v>
      </c>
      <c r="DO38" t="b">
        <v>1</v>
      </c>
      <c r="DP38">
        <v>1688134503.5</v>
      </c>
      <c r="DQ38">
        <v>175.7639259259259</v>
      </c>
      <c r="DR38">
        <v>149.7837407407407</v>
      </c>
      <c r="DS38">
        <v>19.60024444444444</v>
      </c>
      <c r="DT38">
        <v>19.04007407407407</v>
      </c>
      <c r="DU38">
        <v>193.4220370370371</v>
      </c>
      <c r="DV38">
        <v>22.96530370370371</v>
      </c>
      <c r="DW38">
        <v>499.9907777777778</v>
      </c>
      <c r="DX38">
        <v>101.5970740740741</v>
      </c>
      <c r="DY38">
        <v>0.09994731481481481</v>
      </c>
      <c r="DZ38">
        <v>28.78175925925926</v>
      </c>
      <c r="EA38">
        <v>29.9736037037037</v>
      </c>
      <c r="EB38">
        <v>999.9000000000001</v>
      </c>
      <c r="EC38">
        <v>0</v>
      </c>
      <c r="ED38">
        <v>0</v>
      </c>
      <c r="EE38">
        <v>10002.70814814815</v>
      </c>
      <c r="EF38">
        <v>0</v>
      </c>
      <c r="EG38">
        <v>97.04212592592592</v>
      </c>
      <c r="EH38">
        <v>25.98005925925926</v>
      </c>
      <c r="EI38">
        <v>179.2778518518519</v>
      </c>
      <c r="EJ38">
        <v>152.691037037037</v>
      </c>
      <c r="EK38">
        <v>0.560169888888889</v>
      </c>
      <c r="EL38">
        <v>149.7837407407407</v>
      </c>
      <c r="EM38">
        <v>19.04007407407407</v>
      </c>
      <c r="EN38">
        <v>1.991328888888888</v>
      </c>
      <c r="EO38">
        <v>1.934417777777778</v>
      </c>
      <c r="EP38">
        <v>17.37555925925926</v>
      </c>
      <c r="EQ38">
        <v>16.9174962962963</v>
      </c>
      <c r="ER38">
        <v>2000.011111111111</v>
      </c>
      <c r="ES38">
        <v>0.980003</v>
      </c>
      <c r="ET38">
        <v>0.01999689629629629</v>
      </c>
      <c r="EU38">
        <v>0</v>
      </c>
      <c r="EV38">
        <v>452.1694444444445</v>
      </c>
      <c r="EW38">
        <v>5.00078</v>
      </c>
      <c r="EX38">
        <v>13204.32222222222</v>
      </c>
      <c r="EY38">
        <v>16379.74074074074</v>
      </c>
      <c r="EZ38">
        <v>46.07374074074073</v>
      </c>
      <c r="FA38">
        <v>47.33533333333332</v>
      </c>
      <c r="FB38">
        <v>46.3424074074074</v>
      </c>
      <c r="FC38">
        <v>46.71507407407407</v>
      </c>
      <c r="FD38">
        <v>46.59003703703703</v>
      </c>
      <c r="FE38">
        <v>1955.117777777778</v>
      </c>
      <c r="FF38">
        <v>39.89333333333334</v>
      </c>
      <c r="FG38">
        <v>0</v>
      </c>
      <c r="FH38">
        <v>1688134505.4</v>
      </c>
      <c r="FI38">
        <v>0</v>
      </c>
      <c r="FJ38">
        <v>452.21016</v>
      </c>
      <c r="FK38">
        <v>0.5118461551017454</v>
      </c>
      <c r="FL38">
        <v>73.83846121867823</v>
      </c>
      <c r="FM38">
        <v>13211.396</v>
      </c>
      <c r="FN38">
        <v>15</v>
      </c>
      <c r="FO38">
        <v>1688131814</v>
      </c>
      <c r="FP38" t="s">
        <v>431</v>
      </c>
      <c r="FQ38">
        <v>1688131793.5</v>
      </c>
      <c r="FR38">
        <v>1688131814</v>
      </c>
      <c r="FS38">
        <v>2</v>
      </c>
      <c r="FT38">
        <v>-0.392</v>
      </c>
      <c r="FU38">
        <v>-0.044</v>
      </c>
      <c r="FV38">
        <v>-21.897</v>
      </c>
      <c r="FW38">
        <v>-3.212</v>
      </c>
      <c r="FX38">
        <v>421</v>
      </c>
      <c r="FY38">
        <v>16</v>
      </c>
      <c r="FZ38">
        <v>0.24</v>
      </c>
      <c r="GA38">
        <v>0.02</v>
      </c>
      <c r="GB38">
        <v>25.89088048780487</v>
      </c>
      <c r="GC38">
        <v>1.452890592334505</v>
      </c>
      <c r="GD38">
        <v>0.1497534465086711</v>
      </c>
      <c r="GE38">
        <v>0</v>
      </c>
      <c r="GF38">
        <v>0.5655261463414634</v>
      </c>
      <c r="GG38">
        <v>-0.0877964738675952</v>
      </c>
      <c r="GH38">
        <v>0.008858939306549105</v>
      </c>
      <c r="GI38">
        <v>1</v>
      </c>
      <c r="GJ38">
        <v>1</v>
      </c>
      <c r="GK38">
        <v>2</v>
      </c>
      <c r="GL38" t="s">
        <v>432</v>
      </c>
      <c r="GM38">
        <v>3.09927</v>
      </c>
      <c r="GN38">
        <v>2.7582</v>
      </c>
      <c r="GO38">
        <v>0.0452236</v>
      </c>
      <c r="GP38">
        <v>0.0344622</v>
      </c>
      <c r="GQ38">
        <v>0.116026</v>
      </c>
      <c r="GR38">
        <v>0.102123</v>
      </c>
      <c r="GS38">
        <v>24297.4</v>
      </c>
      <c r="GT38">
        <v>23351.3</v>
      </c>
      <c r="GU38">
        <v>26017.4</v>
      </c>
      <c r="GV38">
        <v>24541.7</v>
      </c>
      <c r="GW38">
        <v>36919.1</v>
      </c>
      <c r="GX38">
        <v>32014.6</v>
      </c>
      <c r="GY38">
        <v>45496.8</v>
      </c>
      <c r="GZ38">
        <v>38581.9</v>
      </c>
      <c r="HA38">
        <v>1.79615</v>
      </c>
      <c r="HB38">
        <v>1.82008</v>
      </c>
      <c r="HC38">
        <v>-0.169083</v>
      </c>
      <c r="HD38">
        <v>0</v>
      </c>
      <c r="HE38">
        <v>32.7184</v>
      </c>
      <c r="HF38">
        <v>999.9</v>
      </c>
      <c r="HG38">
        <v>46.6</v>
      </c>
      <c r="HH38">
        <v>41</v>
      </c>
      <c r="HI38">
        <v>35.8618</v>
      </c>
      <c r="HJ38">
        <v>62.7114</v>
      </c>
      <c r="HK38">
        <v>23.6178</v>
      </c>
      <c r="HL38">
        <v>1</v>
      </c>
      <c r="HM38">
        <v>0.829863</v>
      </c>
      <c r="HN38">
        <v>6.9322</v>
      </c>
      <c r="HO38">
        <v>20.1642</v>
      </c>
      <c r="HP38">
        <v>5.2095</v>
      </c>
      <c r="HQ38">
        <v>11.986</v>
      </c>
      <c r="HR38">
        <v>4.9621</v>
      </c>
      <c r="HS38">
        <v>3.2741</v>
      </c>
      <c r="HT38">
        <v>9999</v>
      </c>
      <c r="HU38">
        <v>9999</v>
      </c>
      <c r="HV38">
        <v>9999</v>
      </c>
      <c r="HW38">
        <v>110.2</v>
      </c>
      <c r="HX38">
        <v>1.86391</v>
      </c>
      <c r="HY38">
        <v>1.8602</v>
      </c>
      <c r="HZ38">
        <v>1.85865</v>
      </c>
      <c r="IA38">
        <v>1.85989</v>
      </c>
      <c r="IB38">
        <v>1.85989</v>
      </c>
      <c r="IC38">
        <v>1.85852</v>
      </c>
      <c r="ID38">
        <v>1.8576</v>
      </c>
      <c r="IE38">
        <v>1.85243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-17.192</v>
      </c>
      <c r="IT38">
        <v>-3.365</v>
      </c>
      <c r="IU38">
        <v>-13.86721085067401</v>
      </c>
      <c r="IV38">
        <v>-0.02083019699242301</v>
      </c>
      <c r="IW38">
        <v>6.53372239223948E-06</v>
      </c>
      <c r="IX38">
        <v>-1.0545266758139E-09</v>
      </c>
      <c r="IY38">
        <v>-1.642177746286333</v>
      </c>
      <c r="IZ38">
        <v>-0.1424232617567872</v>
      </c>
      <c r="JA38">
        <v>0.004060056505534989</v>
      </c>
      <c r="JB38">
        <v>-4.899104825809564E-05</v>
      </c>
      <c r="JC38">
        <v>3</v>
      </c>
      <c r="JD38">
        <v>1949</v>
      </c>
      <c r="JE38">
        <v>1</v>
      </c>
      <c r="JF38">
        <v>31</v>
      </c>
      <c r="JG38">
        <v>45.3</v>
      </c>
      <c r="JH38">
        <v>45</v>
      </c>
      <c r="JI38">
        <v>0.447998</v>
      </c>
      <c r="JJ38">
        <v>2.71484</v>
      </c>
      <c r="JK38">
        <v>1.49658</v>
      </c>
      <c r="JL38">
        <v>2.32544</v>
      </c>
      <c r="JM38">
        <v>1.54785</v>
      </c>
      <c r="JN38">
        <v>2.46826</v>
      </c>
      <c r="JO38">
        <v>45.7193</v>
      </c>
      <c r="JP38">
        <v>14.3247</v>
      </c>
      <c r="JQ38">
        <v>18</v>
      </c>
      <c r="JR38">
        <v>491.515</v>
      </c>
      <c r="JS38">
        <v>522.533</v>
      </c>
      <c r="JT38">
        <v>22.8739</v>
      </c>
      <c r="JU38">
        <v>36.8168</v>
      </c>
      <c r="JV38">
        <v>30.0003</v>
      </c>
      <c r="JW38">
        <v>36.5691</v>
      </c>
      <c r="JX38">
        <v>36.4267</v>
      </c>
      <c r="JY38">
        <v>9.0436</v>
      </c>
      <c r="JZ38">
        <v>37.0971</v>
      </c>
      <c r="KA38">
        <v>0</v>
      </c>
      <c r="KB38">
        <v>22.8862</v>
      </c>
      <c r="KC38">
        <v>99.21850000000001</v>
      </c>
      <c r="KD38">
        <v>19.007</v>
      </c>
      <c r="KE38">
        <v>99.4237</v>
      </c>
      <c r="KF38">
        <v>93.2747</v>
      </c>
    </row>
    <row r="39" spans="1:292">
      <c r="A39">
        <v>21</v>
      </c>
      <c r="B39">
        <v>1688134516</v>
      </c>
      <c r="C39">
        <v>100</v>
      </c>
      <c r="D39" t="s">
        <v>474</v>
      </c>
      <c r="E39" t="s">
        <v>475</v>
      </c>
      <c r="F39">
        <v>5</v>
      </c>
      <c r="G39" t="s">
        <v>428</v>
      </c>
      <c r="H39">
        <v>1688134508.214286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121.2210344960238</v>
      </c>
      <c r="AJ39">
        <v>138.9609878787879</v>
      </c>
      <c r="AK39">
        <v>-3.358849312116649</v>
      </c>
      <c r="AL39">
        <v>66.42754247735668</v>
      </c>
      <c r="AM39">
        <f>(AO39 - AN39 + DX39*1E3/(8.314*(DZ39+273.15)) * AQ39/DW39 * AP39) * DW39/(100*DK39) * 1000/(1000 - AO39)</f>
        <v>0</v>
      </c>
      <c r="AN39">
        <v>19.04379444413774</v>
      </c>
      <c r="AO39">
        <v>19.60101090909091</v>
      </c>
      <c r="AP39">
        <v>6.858707982342479E-06</v>
      </c>
      <c r="AQ39">
        <v>113.3259652511876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3.93</v>
      </c>
      <c r="DL39">
        <v>0.5</v>
      </c>
      <c r="DM39" t="s">
        <v>430</v>
      </c>
      <c r="DN39">
        <v>2</v>
      </c>
      <c r="DO39" t="b">
        <v>1</v>
      </c>
      <c r="DP39">
        <v>1688134508.214286</v>
      </c>
      <c r="DQ39">
        <v>160.2147142857143</v>
      </c>
      <c r="DR39">
        <v>134.1291785714286</v>
      </c>
      <c r="DS39">
        <v>19.59895357142857</v>
      </c>
      <c r="DT39">
        <v>19.04209642857143</v>
      </c>
      <c r="DU39">
        <v>177.5795</v>
      </c>
      <c r="DV39">
        <v>22.96396785714286</v>
      </c>
      <c r="DW39">
        <v>500.0036785714286</v>
      </c>
      <c r="DX39">
        <v>101.5975</v>
      </c>
      <c r="DY39">
        <v>0.1000038964285714</v>
      </c>
      <c r="DZ39">
        <v>28.78257142857143</v>
      </c>
      <c r="EA39">
        <v>29.9721</v>
      </c>
      <c r="EB39">
        <v>999.9000000000002</v>
      </c>
      <c r="EC39">
        <v>0</v>
      </c>
      <c r="ED39">
        <v>0</v>
      </c>
      <c r="EE39">
        <v>9997.5425</v>
      </c>
      <c r="EF39">
        <v>0</v>
      </c>
      <c r="EG39">
        <v>97.39340357142858</v>
      </c>
      <c r="EH39">
        <v>26.08549285714286</v>
      </c>
      <c r="EI39">
        <v>163.4176428571429</v>
      </c>
      <c r="EJ39">
        <v>136.7328928571429</v>
      </c>
      <c r="EK39">
        <v>0.5568573571428571</v>
      </c>
      <c r="EL39">
        <v>134.1291785714286</v>
      </c>
      <c r="EM39">
        <v>19.04209642857143</v>
      </c>
      <c r="EN39">
        <v>1.991205357142857</v>
      </c>
      <c r="EO39">
        <v>1.934630714285714</v>
      </c>
      <c r="EP39">
        <v>17.374575</v>
      </c>
      <c r="EQ39">
        <v>16.91923214285714</v>
      </c>
      <c r="ER39">
        <v>2000.024642857143</v>
      </c>
      <c r="ES39">
        <v>0.9800021785714285</v>
      </c>
      <c r="ET39">
        <v>0.01999773928571428</v>
      </c>
      <c r="EU39">
        <v>0</v>
      </c>
      <c r="EV39">
        <v>452.2793928571429</v>
      </c>
      <c r="EW39">
        <v>5.00078</v>
      </c>
      <c r="EX39">
        <v>13219.38214285714</v>
      </c>
      <c r="EY39">
        <v>16379.85357142857</v>
      </c>
      <c r="EZ39">
        <v>46.06667857142857</v>
      </c>
      <c r="FA39">
        <v>47.32999999999998</v>
      </c>
      <c r="FB39">
        <v>46.34571428571427</v>
      </c>
      <c r="FC39">
        <v>46.71185714285714</v>
      </c>
      <c r="FD39">
        <v>46.54210714285713</v>
      </c>
      <c r="FE39">
        <v>1955.128928571429</v>
      </c>
      <c r="FF39">
        <v>39.8957142857143</v>
      </c>
      <c r="FG39">
        <v>0</v>
      </c>
      <c r="FH39">
        <v>1688134510.2</v>
      </c>
      <c r="FI39">
        <v>0</v>
      </c>
      <c r="FJ39">
        <v>452.30216</v>
      </c>
      <c r="FK39">
        <v>1.766000000667881</v>
      </c>
      <c r="FL39">
        <v>237.7769212172927</v>
      </c>
      <c r="FM39">
        <v>13227.848</v>
      </c>
      <c r="FN39">
        <v>15</v>
      </c>
      <c r="FO39">
        <v>1688131814</v>
      </c>
      <c r="FP39" t="s">
        <v>431</v>
      </c>
      <c r="FQ39">
        <v>1688131793.5</v>
      </c>
      <c r="FR39">
        <v>1688131814</v>
      </c>
      <c r="FS39">
        <v>2</v>
      </c>
      <c r="FT39">
        <v>-0.392</v>
      </c>
      <c r="FU39">
        <v>-0.044</v>
      </c>
      <c r="FV39">
        <v>-21.897</v>
      </c>
      <c r="FW39">
        <v>-3.212</v>
      </c>
      <c r="FX39">
        <v>421</v>
      </c>
      <c r="FY39">
        <v>16</v>
      </c>
      <c r="FZ39">
        <v>0.24</v>
      </c>
      <c r="GA39">
        <v>0.02</v>
      </c>
      <c r="GB39">
        <v>26.03445</v>
      </c>
      <c r="GC39">
        <v>1.419944465290678</v>
      </c>
      <c r="GD39">
        <v>0.1431951710079641</v>
      </c>
      <c r="GE39">
        <v>0</v>
      </c>
      <c r="GF39">
        <v>0.5592277749999999</v>
      </c>
      <c r="GG39">
        <v>-0.04486456660412942</v>
      </c>
      <c r="GH39">
        <v>0.004857229722215642</v>
      </c>
      <c r="GI39">
        <v>1</v>
      </c>
      <c r="GJ39">
        <v>1</v>
      </c>
      <c r="GK39">
        <v>2</v>
      </c>
      <c r="GL39" t="s">
        <v>432</v>
      </c>
      <c r="GM39">
        <v>3.0993</v>
      </c>
      <c r="GN39">
        <v>2.75826</v>
      </c>
      <c r="GO39">
        <v>0.0411373</v>
      </c>
      <c r="GP39">
        <v>0.0301373</v>
      </c>
      <c r="GQ39">
        <v>0.116037</v>
      </c>
      <c r="GR39">
        <v>0.102133</v>
      </c>
      <c r="GS39">
        <v>24401.1</v>
      </c>
      <c r="GT39">
        <v>23455.5</v>
      </c>
      <c r="GU39">
        <v>26017.4</v>
      </c>
      <c r="GV39">
        <v>24541.5</v>
      </c>
      <c r="GW39">
        <v>36918.2</v>
      </c>
      <c r="GX39">
        <v>32013.7</v>
      </c>
      <c r="GY39">
        <v>45496.8</v>
      </c>
      <c r="GZ39">
        <v>38581.7</v>
      </c>
      <c r="HA39">
        <v>1.7964</v>
      </c>
      <c r="HB39">
        <v>1.81975</v>
      </c>
      <c r="HC39">
        <v>-0.167791</v>
      </c>
      <c r="HD39">
        <v>0</v>
      </c>
      <c r="HE39">
        <v>32.6995</v>
      </c>
      <c r="HF39">
        <v>999.9</v>
      </c>
      <c r="HG39">
        <v>46.5</v>
      </c>
      <c r="HH39">
        <v>41</v>
      </c>
      <c r="HI39">
        <v>35.7848</v>
      </c>
      <c r="HJ39">
        <v>62.6914</v>
      </c>
      <c r="HK39">
        <v>23.722</v>
      </c>
      <c r="HL39">
        <v>1</v>
      </c>
      <c r="HM39">
        <v>0.83002</v>
      </c>
      <c r="HN39">
        <v>6.91139</v>
      </c>
      <c r="HO39">
        <v>20.1648</v>
      </c>
      <c r="HP39">
        <v>5.20995</v>
      </c>
      <c r="HQ39">
        <v>11.986</v>
      </c>
      <c r="HR39">
        <v>4.96215</v>
      </c>
      <c r="HS39">
        <v>3.27425</v>
      </c>
      <c r="HT39">
        <v>9999</v>
      </c>
      <c r="HU39">
        <v>9999</v>
      </c>
      <c r="HV39">
        <v>9999</v>
      </c>
      <c r="HW39">
        <v>110.2</v>
      </c>
      <c r="HX39">
        <v>1.8639</v>
      </c>
      <c r="HY39">
        <v>1.8602</v>
      </c>
      <c r="HZ39">
        <v>1.85864</v>
      </c>
      <c r="IA39">
        <v>1.85989</v>
      </c>
      <c r="IB39">
        <v>1.85989</v>
      </c>
      <c r="IC39">
        <v>1.85852</v>
      </c>
      <c r="ID39">
        <v>1.8576</v>
      </c>
      <c r="IE39">
        <v>1.85242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-16.876</v>
      </c>
      <c r="IT39">
        <v>-3.3651</v>
      </c>
      <c r="IU39">
        <v>-13.86721085067401</v>
      </c>
      <c r="IV39">
        <v>-0.02083019699242301</v>
      </c>
      <c r="IW39">
        <v>6.53372239223948E-06</v>
      </c>
      <c r="IX39">
        <v>-1.0545266758139E-09</v>
      </c>
      <c r="IY39">
        <v>-1.642177746286333</v>
      </c>
      <c r="IZ39">
        <v>-0.1424232617567872</v>
      </c>
      <c r="JA39">
        <v>0.004060056505534989</v>
      </c>
      <c r="JB39">
        <v>-4.899104825809564E-05</v>
      </c>
      <c r="JC39">
        <v>3</v>
      </c>
      <c r="JD39">
        <v>1949</v>
      </c>
      <c r="JE39">
        <v>1</v>
      </c>
      <c r="JF39">
        <v>31</v>
      </c>
      <c r="JG39">
        <v>45.4</v>
      </c>
      <c r="JH39">
        <v>45</v>
      </c>
      <c r="JI39">
        <v>0.408936</v>
      </c>
      <c r="JJ39">
        <v>2.72339</v>
      </c>
      <c r="JK39">
        <v>1.49658</v>
      </c>
      <c r="JL39">
        <v>2.32666</v>
      </c>
      <c r="JM39">
        <v>1.54907</v>
      </c>
      <c r="JN39">
        <v>2.42188</v>
      </c>
      <c r="JO39">
        <v>45.7193</v>
      </c>
      <c r="JP39">
        <v>14.3159</v>
      </c>
      <c r="JQ39">
        <v>18</v>
      </c>
      <c r="JR39">
        <v>491.708</v>
      </c>
      <c r="JS39">
        <v>522.3390000000001</v>
      </c>
      <c r="JT39">
        <v>22.8942</v>
      </c>
      <c r="JU39">
        <v>36.8217</v>
      </c>
      <c r="JV39">
        <v>30.0001</v>
      </c>
      <c r="JW39">
        <v>36.5747</v>
      </c>
      <c r="JX39">
        <v>36.4319</v>
      </c>
      <c r="JY39">
        <v>8.27042</v>
      </c>
      <c r="JZ39">
        <v>37.0971</v>
      </c>
      <c r="KA39">
        <v>0</v>
      </c>
      <c r="KB39">
        <v>22.9039</v>
      </c>
      <c r="KC39">
        <v>79.18129999999999</v>
      </c>
      <c r="KD39">
        <v>19.007</v>
      </c>
      <c r="KE39">
        <v>99.42359999999999</v>
      </c>
      <c r="KF39">
        <v>93.2741</v>
      </c>
    </row>
    <row r="40" spans="1:292">
      <c r="A40">
        <v>22</v>
      </c>
      <c r="B40">
        <v>1688134521</v>
      </c>
      <c r="C40">
        <v>105</v>
      </c>
      <c r="D40" t="s">
        <v>476</v>
      </c>
      <c r="E40" t="s">
        <v>477</v>
      </c>
      <c r="F40">
        <v>5</v>
      </c>
      <c r="G40" t="s">
        <v>428</v>
      </c>
      <c r="H40">
        <v>1688134513.5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104.277693495117</v>
      </c>
      <c r="AJ40">
        <v>122.2554242424242</v>
      </c>
      <c r="AK40">
        <v>-3.341591561202122</v>
      </c>
      <c r="AL40">
        <v>66.42754247735668</v>
      </c>
      <c r="AM40">
        <f>(AO40 - AN40 + DX40*1E3/(8.314*(DZ40+273.15)) * AQ40/DW40 * AP40) * DW40/(100*DK40) * 1000/(1000 - AO40)</f>
        <v>0</v>
      </c>
      <c r="AN40">
        <v>19.04676813118969</v>
      </c>
      <c r="AO40">
        <v>19.60250848484849</v>
      </c>
      <c r="AP40">
        <v>3.991148928438887E-06</v>
      </c>
      <c r="AQ40">
        <v>113.3259652511876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3.93</v>
      </c>
      <c r="DL40">
        <v>0.5</v>
      </c>
      <c r="DM40" t="s">
        <v>430</v>
      </c>
      <c r="DN40">
        <v>2</v>
      </c>
      <c r="DO40" t="b">
        <v>1</v>
      </c>
      <c r="DP40">
        <v>1688134513.5</v>
      </c>
      <c r="DQ40">
        <v>142.832</v>
      </c>
      <c r="DR40">
        <v>116.5807111111111</v>
      </c>
      <c r="DS40">
        <v>19.60034074074074</v>
      </c>
      <c r="DT40">
        <v>19.0447962962963</v>
      </c>
      <c r="DU40">
        <v>159.8653333333334</v>
      </c>
      <c r="DV40">
        <v>22.96540740740741</v>
      </c>
      <c r="DW40">
        <v>500.0482592592593</v>
      </c>
      <c r="DX40">
        <v>101.5974074074074</v>
      </c>
      <c r="DY40">
        <v>0.1000907481481481</v>
      </c>
      <c r="DZ40">
        <v>28.78212962962963</v>
      </c>
      <c r="EA40">
        <v>29.97439629629629</v>
      </c>
      <c r="EB40">
        <v>999.9000000000001</v>
      </c>
      <c r="EC40">
        <v>0</v>
      </c>
      <c r="ED40">
        <v>0</v>
      </c>
      <c r="EE40">
        <v>9999.558518518517</v>
      </c>
      <c r="EF40">
        <v>0</v>
      </c>
      <c r="EG40">
        <v>97.3341111111111</v>
      </c>
      <c r="EH40">
        <v>26.25122222222222</v>
      </c>
      <c r="EI40">
        <v>145.6875555555555</v>
      </c>
      <c r="EJ40">
        <v>118.8442222222222</v>
      </c>
      <c r="EK40">
        <v>0.5555395555555555</v>
      </c>
      <c r="EL40">
        <v>116.5807111111111</v>
      </c>
      <c r="EM40">
        <v>19.0447962962963</v>
      </c>
      <c r="EN40">
        <v>1.991346296296296</v>
      </c>
      <c r="EO40">
        <v>1.934905185185185</v>
      </c>
      <c r="EP40">
        <v>17.37569259259259</v>
      </c>
      <c r="EQ40">
        <v>16.92147037037037</v>
      </c>
      <c r="ER40">
        <v>2000.012962962963</v>
      </c>
      <c r="ES40">
        <v>0.9800024444444444</v>
      </c>
      <c r="ET40">
        <v>0.01999747037037037</v>
      </c>
      <c r="EU40">
        <v>0</v>
      </c>
      <c r="EV40">
        <v>452.4124814814815</v>
      </c>
      <c r="EW40">
        <v>5.00078</v>
      </c>
      <c r="EX40">
        <v>13215.97407407408</v>
      </c>
      <c r="EY40">
        <v>16379.77037037037</v>
      </c>
      <c r="EZ40">
        <v>46.07151851851851</v>
      </c>
      <c r="FA40">
        <v>47.33299999999999</v>
      </c>
      <c r="FB40">
        <v>46.34462962962962</v>
      </c>
      <c r="FC40">
        <v>46.70351851851851</v>
      </c>
      <c r="FD40">
        <v>46.50896296296295</v>
      </c>
      <c r="FE40">
        <v>1955.118148148149</v>
      </c>
      <c r="FF40">
        <v>39.89481481481481</v>
      </c>
      <c r="FG40">
        <v>0</v>
      </c>
      <c r="FH40">
        <v>1688134515</v>
      </c>
      <c r="FI40">
        <v>0</v>
      </c>
      <c r="FJ40">
        <v>452.4178799999999</v>
      </c>
      <c r="FK40">
        <v>1.895615389285453</v>
      </c>
      <c r="FL40">
        <v>-61.65384848044798</v>
      </c>
      <c r="FM40">
        <v>13221.376</v>
      </c>
      <c r="FN40">
        <v>15</v>
      </c>
      <c r="FO40">
        <v>1688131814</v>
      </c>
      <c r="FP40" t="s">
        <v>431</v>
      </c>
      <c r="FQ40">
        <v>1688131793.5</v>
      </c>
      <c r="FR40">
        <v>1688131814</v>
      </c>
      <c r="FS40">
        <v>2</v>
      </c>
      <c r="FT40">
        <v>-0.392</v>
      </c>
      <c r="FU40">
        <v>-0.044</v>
      </c>
      <c r="FV40">
        <v>-21.897</v>
      </c>
      <c r="FW40">
        <v>-3.212</v>
      </c>
      <c r="FX40">
        <v>421</v>
      </c>
      <c r="FY40">
        <v>16</v>
      </c>
      <c r="FZ40">
        <v>0.24</v>
      </c>
      <c r="GA40">
        <v>0.02</v>
      </c>
      <c r="GB40">
        <v>26.1397125</v>
      </c>
      <c r="GC40">
        <v>1.760578986866761</v>
      </c>
      <c r="GD40">
        <v>0.1745157517066871</v>
      </c>
      <c r="GE40">
        <v>0</v>
      </c>
      <c r="GF40">
        <v>0.55683035</v>
      </c>
      <c r="GG40">
        <v>-0.01837915947467424</v>
      </c>
      <c r="GH40">
        <v>0.002367072300860285</v>
      </c>
      <c r="GI40">
        <v>1</v>
      </c>
      <c r="GJ40">
        <v>1</v>
      </c>
      <c r="GK40">
        <v>2</v>
      </c>
      <c r="GL40" t="s">
        <v>432</v>
      </c>
      <c r="GM40">
        <v>3.09902</v>
      </c>
      <c r="GN40">
        <v>2.75804</v>
      </c>
      <c r="GO40">
        <v>0.0369696</v>
      </c>
      <c r="GP40">
        <v>0.0257552</v>
      </c>
      <c r="GQ40">
        <v>0.116038</v>
      </c>
      <c r="GR40">
        <v>0.102138</v>
      </c>
      <c r="GS40">
        <v>24507</v>
      </c>
      <c r="GT40">
        <v>23561.3</v>
      </c>
      <c r="GU40">
        <v>26017.4</v>
      </c>
      <c r="GV40">
        <v>24541.6</v>
      </c>
      <c r="GW40">
        <v>36917.6</v>
      </c>
      <c r="GX40">
        <v>32013</v>
      </c>
      <c r="GY40">
        <v>45496.6</v>
      </c>
      <c r="GZ40">
        <v>38581.6</v>
      </c>
      <c r="HA40">
        <v>1.79603</v>
      </c>
      <c r="HB40">
        <v>1.82012</v>
      </c>
      <c r="HC40">
        <v>-0.166796</v>
      </c>
      <c r="HD40">
        <v>0</v>
      </c>
      <c r="HE40">
        <v>32.6821</v>
      </c>
      <c r="HF40">
        <v>999.9</v>
      </c>
      <c r="HG40">
        <v>46.5</v>
      </c>
      <c r="HH40">
        <v>41</v>
      </c>
      <c r="HI40">
        <v>35.7856</v>
      </c>
      <c r="HJ40">
        <v>62.6714</v>
      </c>
      <c r="HK40">
        <v>23.7981</v>
      </c>
      <c r="HL40">
        <v>1</v>
      </c>
      <c r="HM40">
        <v>0.829959</v>
      </c>
      <c r="HN40">
        <v>6.86966</v>
      </c>
      <c r="HO40">
        <v>20.1668</v>
      </c>
      <c r="HP40">
        <v>5.20965</v>
      </c>
      <c r="HQ40">
        <v>11.986</v>
      </c>
      <c r="HR40">
        <v>4.962</v>
      </c>
      <c r="HS40">
        <v>3.27403</v>
      </c>
      <c r="HT40">
        <v>9999</v>
      </c>
      <c r="HU40">
        <v>9999</v>
      </c>
      <c r="HV40">
        <v>9999</v>
      </c>
      <c r="HW40">
        <v>110.2</v>
      </c>
      <c r="HX40">
        <v>1.86391</v>
      </c>
      <c r="HY40">
        <v>1.8602</v>
      </c>
      <c r="HZ40">
        <v>1.85864</v>
      </c>
      <c r="IA40">
        <v>1.85989</v>
      </c>
      <c r="IB40">
        <v>1.85989</v>
      </c>
      <c r="IC40">
        <v>1.85852</v>
      </c>
      <c r="ID40">
        <v>1.8576</v>
      </c>
      <c r="IE40">
        <v>1.85243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-16.558</v>
      </c>
      <c r="IT40">
        <v>-3.3651</v>
      </c>
      <c r="IU40">
        <v>-13.86721085067401</v>
      </c>
      <c r="IV40">
        <v>-0.02083019699242301</v>
      </c>
      <c r="IW40">
        <v>6.53372239223948E-06</v>
      </c>
      <c r="IX40">
        <v>-1.0545266758139E-09</v>
      </c>
      <c r="IY40">
        <v>-1.642177746286333</v>
      </c>
      <c r="IZ40">
        <v>-0.1424232617567872</v>
      </c>
      <c r="JA40">
        <v>0.004060056505534989</v>
      </c>
      <c r="JB40">
        <v>-4.899104825809564E-05</v>
      </c>
      <c r="JC40">
        <v>3</v>
      </c>
      <c r="JD40">
        <v>1949</v>
      </c>
      <c r="JE40">
        <v>1</v>
      </c>
      <c r="JF40">
        <v>31</v>
      </c>
      <c r="JG40">
        <v>45.5</v>
      </c>
      <c r="JH40">
        <v>45.1</v>
      </c>
      <c r="JI40">
        <v>0.366211</v>
      </c>
      <c r="JJ40">
        <v>2.72827</v>
      </c>
      <c r="JK40">
        <v>1.49658</v>
      </c>
      <c r="JL40">
        <v>2.32666</v>
      </c>
      <c r="JM40">
        <v>1.54907</v>
      </c>
      <c r="JN40">
        <v>2.3645</v>
      </c>
      <c r="JO40">
        <v>45.748</v>
      </c>
      <c r="JP40">
        <v>14.3159</v>
      </c>
      <c r="JQ40">
        <v>18</v>
      </c>
      <c r="JR40">
        <v>491.516</v>
      </c>
      <c r="JS40">
        <v>522.654</v>
      </c>
      <c r="JT40">
        <v>22.9132</v>
      </c>
      <c r="JU40">
        <v>36.8268</v>
      </c>
      <c r="JV40">
        <v>30.0001</v>
      </c>
      <c r="JW40">
        <v>36.5807</v>
      </c>
      <c r="JX40">
        <v>36.4377</v>
      </c>
      <c r="JY40">
        <v>7.40762</v>
      </c>
      <c r="JZ40">
        <v>37.0971</v>
      </c>
      <c r="KA40">
        <v>0</v>
      </c>
      <c r="KB40">
        <v>22.9231</v>
      </c>
      <c r="KC40">
        <v>65.82250000000001</v>
      </c>
      <c r="KD40">
        <v>19.007</v>
      </c>
      <c r="KE40">
        <v>99.4234</v>
      </c>
      <c r="KF40">
        <v>93.2741</v>
      </c>
    </row>
    <row r="41" spans="1:292">
      <c r="A41">
        <v>23</v>
      </c>
      <c r="B41">
        <v>1688134526</v>
      </c>
      <c r="C41">
        <v>110</v>
      </c>
      <c r="D41" t="s">
        <v>478</v>
      </c>
      <c r="E41" t="s">
        <v>479</v>
      </c>
      <c r="F41">
        <v>5</v>
      </c>
      <c r="G41" t="s">
        <v>428</v>
      </c>
      <c r="H41">
        <v>1688134518.214286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87.27565131462474</v>
      </c>
      <c r="AJ41">
        <v>105.5043818181818</v>
      </c>
      <c r="AK41">
        <v>-3.351905570769266</v>
      </c>
      <c r="AL41">
        <v>66.42754247735668</v>
      </c>
      <c r="AM41">
        <f>(AO41 - AN41 + DX41*1E3/(8.314*(DZ41+273.15)) * AQ41/DW41 * AP41) * DW41/(100*DK41) * 1000/(1000 - AO41)</f>
        <v>0</v>
      </c>
      <c r="AN41">
        <v>19.05095494080296</v>
      </c>
      <c r="AO41">
        <v>19.60371696969696</v>
      </c>
      <c r="AP41">
        <v>4.202345509252354E-06</v>
      </c>
      <c r="AQ41">
        <v>113.3259652511876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3.93</v>
      </c>
      <c r="DL41">
        <v>0.5</v>
      </c>
      <c r="DM41" t="s">
        <v>430</v>
      </c>
      <c r="DN41">
        <v>2</v>
      </c>
      <c r="DO41" t="b">
        <v>1</v>
      </c>
      <c r="DP41">
        <v>1688134518.214286</v>
      </c>
      <c r="DQ41">
        <v>127.3528571428571</v>
      </c>
      <c r="DR41">
        <v>100.9105892857143</v>
      </c>
      <c r="DS41">
        <v>19.60165</v>
      </c>
      <c r="DT41">
        <v>19.04724285714286</v>
      </c>
      <c r="DU41">
        <v>144.0876428571429</v>
      </c>
      <c r="DV41">
        <v>22.96676071428571</v>
      </c>
      <c r="DW41">
        <v>500.0245</v>
      </c>
      <c r="DX41">
        <v>101.5973928571429</v>
      </c>
      <c r="DY41">
        <v>0.100026325</v>
      </c>
      <c r="DZ41">
        <v>28.78321071428572</v>
      </c>
      <c r="EA41">
        <v>29.97449285714286</v>
      </c>
      <c r="EB41">
        <v>999.9000000000002</v>
      </c>
      <c r="EC41">
        <v>0</v>
      </c>
      <c r="ED41">
        <v>0</v>
      </c>
      <c r="EE41">
        <v>9997.452142857144</v>
      </c>
      <c r="EF41">
        <v>0</v>
      </c>
      <c r="EG41">
        <v>97.10772857142858</v>
      </c>
      <c r="EH41">
        <v>26.44227142857142</v>
      </c>
      <c r="EI41">
        <v>129.8991071428572</v>
      </c>
      <c r="EJ41">
        <v>102.8700285714286</v>
      </c>
      <c r="EK41">
        <v>0.5544025357142858</v>
      </c>
      <c r="EL41">
        <v>100.9105892857143</v>
      </c>
      <c r="EM41">
        <v>19.04724285714286</v>
      </c>
      <c r="EN41">
        <v>1.991478214285714</v>
      </c>
      <c r="EO41">
        <v>1.935151428571428</v>
      </c>
      <c r="EP41">
        <v>17.37673214285714</v>
      </c>
      <c r="EQ41">
        <v>16.92347857142857</v>
      </c>
      <c r="ER41">
        <v>2000.004285714286</v>
      </c>
      <c r="ES41">
        <v>0.980005</v>
      </c>
      <c r="ET41">
        <v>0.01999499285714285</v>
      </c>
      <c r="EU41">
        <v>0</v>
      </c>
      <c r="EV41">
        <v>452.5867142857143</v>
      </c>
      <c r="EW41">
        <v>5.00078</v>
      </c>
      <c r="EX41">
        <v>13212.64285714286</v>
      </c>
      <c r="EY41">
        <v>16379.70357142857</v>
      </c>
      <c r="EZ41">
        <v>46.06010714285714</v>
      </c>
      <c r="FA41">
        <v>47.32324999999998</v>
      </c>
      <c r="FB41">
        <v>46.36803571428571</v>
      </c>
      <c r="FC41">
        <v>46.6895357142857</v>
      </c>
      <c r="FD41">
        <v>46.49303571428571</v>
      </c>
      <c r="FE41">
        <v>1955.115714285714</v>
      </c>
      <c r="FF41">
        <v>39.88857142857144</v>
      </c>
      <c r="FG41">
        <v>0</v>
      </c>
      <c r="FH41">
        <v>1688134520.4</v>
      </c>
      <c r="FI41">
        <v>0</v>
      </c>
      <c r="FJ41">
        <v>452.6089230769231</v>
      </c>
      <c r="FK41">
        <v>2.368683752979339</v>
      </c>
      <c r="FL41">
        <v>-441.4324785310315</v>
      </c>
      <c r="FM41">
        <v>13210.66538461539</v>
      </c>
      <c r="FN41">
        <v>15</v>
      </c>
      <c r="FO41">
        <v>1688131814</v>
      </c>
      <c r="FP41" t="s">
        <v>431</v>
      </c>
      <c r="FQ41">
        <v>1688131793.5</v>
      </c>
      <c r="FR41">
        <v>1688131814</v>
      </c>
      <c r="FS41">
        <v>2</v>
      </c>
      <c r="FT41">
        <v>-0.392</v>
      </c>
      <c r="FU41">
        <v>-0.044</v>
      </c>
      <c r="FV41">
        <v>-21.897</v>
      </c>
      <c r="FW41">
        <v>-3.212</v>
      </c>
      <c r="FX41">
        <v>421</v>
      </c>
      <c r="FY41">
        <v>16</v>
      </c>
      <c r="FZ41">
        <v>0.24</v>
      </c>
      <c r="GA41">
        <v>0.02</v>
      </c>
      <c r="GB41">
        <v>26.32448048780488</v>
      </c>
      <c r="GC41">
        <v>2.380864808362371</v>
      </c>
      <c r="GD41">
        <v>0.2393980155790283</v>
      </c>
      <c r="GE41">
        <v>0</v>
      </c>
      <c r="GF41">
        <v>0.5548676097560976</v>
      </c>
      <c r="GG41">
        <v>-0.01148993728223012</v>
      </c>
      <c r="GH41">
        <v>0.001598215618989776</v>
      </c>
      <c r="GI41">
        <v>1</v>
      </c>
      <c r="GJ41">
        <v>1</v>
      </c>
      <c r="GK41">
        <v>2</v>
      </c>
      <c r="GL41" t="s">
        <v>432</v>
      </c>
      <c r="GM41">
        <v>3.09901</v>
      </c>
      <c r="GN41">
        <v>2.75802</v>
      </c>
      <c r="GO41">
        <v>0.0326936</v>
      </c>
      <c r="GP41">
        <v>0.0212384</v>
      </c>
      <c r="GQ41">
        <v>0.116041</v>
      </c>
      <c r="GR41">
        <v>0.102146</v>
      </c>
      <c r="GS41">
        <v>24615.4</v>
      </c>
      <c r="GT41">
        <v>23670.2</v>
      </c>
      <c r="GU41">
        <v>26017.4</v>
      </c>
      <c r="GV41">
        <v>24541.6</v>
      </c>
      <c r="GW41">
        <v>36916.9</v>
      </c>
      <c r="GX41">
        <v>32012.2</v>
      </c>
      <c r="GY41">
        <v>45496.6</v>
      </c>
      <c r="GZ41">
        <v>38581.6</v>
      </c>
      <c r="HA41">
        <v>1.79608</v>
      </c>
      <c r="HB41">
        <v>1.81975</v>
      </c>
      <c r="HC41">
        <v>-0.165805</v>
      </c>
      <c r="HD41">
        <v>0</v>
      </c>
      <c r="HE41">
        <v>32.6661</v>
      </c>
      <c r="HF41">
        <v>999.9</v>
      </c>
      <c r="HG41">
        <v>46.5</v>
      </c>
      <c r="HH41">
        <v>41</v>
      </c>
      <c r="HI41">
        <v>35.7869</v>
      </c>
      <c r="HJ41">
        <v>62.6814</v>
      </c>
      <c r="HK41">
        <v>23.746</v>
      </c>
      <c r="HL41">
        <v>1</v>
      </c>
      <c r="HM41">
        <v>0.830046</v>
      </c>
      <c r="HN41">
        <v>6.84842</v>
      </c>
      <c r="HO41">
        <v>20.1675</v>
      </c>
      <c r="HP41">
        <v>5.20935</v>
      </c>
      <c r="HQ41">
        <v>11.986</v>
      </c>
      <c r="HR41">
        <v>4.9622</v>
      </c>
      <c r="HS41">
        <v>3.27395</v>
      </c>
      <c r="HT41">
        <v>9999</v>
      </c>
      <c r="HU41">
        <v>9999</v>
      </c>
      <c r="HV41">
        <v>9999</v>
      </c>
      <c r="HW41">
        <v>110.2</v>
      </c>
      <c r="HX41">
        <v>1.86389</v>
      </c>
      <c r="HY41">
        <v>1.8602</v>
      </c>
      <c r="HZ41">
        <v>1.85866</v>
      </c>
      <c r="IA41">
        <v>1.85989</v>
      </c>
      <c r="IB41">
        <v>1.85989</v>
      </c>
      <c r="IC41">
        <v>1.85852</v>
      </c>
      <c r="ID41">
        <v>1.8576</v>
      </c>
      <c r="IE41">
        <v>1.85242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-16.236</v>
      </c>
      <c r="IT41">
        <v>-3.3651</v>
      </c>
      <c r="IU41">
        <v>-13.86721085067401</v>
      </c>
      <c r="IV41">
        <v>-0.02083019699242301</v>
      </c>
      <c r="IW41">
        <v>6.53372239223948E-06</v>
      </c>
      <c r="IX41">
        <v>-1.0545266758139E-09</v>
      </c>
      <c r="IY41">
        <v>-1.642177746286333</v>
      </c>
      <c r="IZ41">
        <v>-0.1424232617567872</v>
      </c>
      <c r="JA41">
        <v>0.004060056505534989</v>
      </c>
      <c r="JB41">
        <v>-4.899104825809564E-05</v>
      </c>
      <c r="JC41">
        <v>3</v>
      </c>
      <c r="JD41">
        <v>1949</v>
      </c>
      <c r="JE41">
        <v>1</v>
      </c>
      <c r="JF41">
        <v>31</v>
      </c>
      <c r="JG41">
        <v>45.5</v>
      </c>
      <c r="JH41">
        <v>45.2</v>
      </c>
      <c r="JI41">
        <v>0.327148</v>
      </c>
      <c r="JJ41">
        <v>2.73682</v>
      </c>
      <c r="JK41">
        <v>1.49658</v>
      </c>
      <c r="JL41">
        <v>2.32666</v>
      </c>
      <c r="JM41">
        <v>1.54907</v>
      </c>
      <c r="JN41">
        <v>2.3645</v>
      </c>
      <c r="JO41">
        <v>45.748</v>
      </c>
      <c r="JP41">
        <v>14.3159</v>
      </c>
      <c r="JQ41">
        <v>18</v>
      </c>
      <c r="JR41">
        <v>491.583</v>
      </c>
      <c r="JS41">
        <v>522.431</v>
      </c>
      <c r="JT41">
        <v>22.933</v>
      </c>
      <c r="JU41">
        <v>36.832</v>
      </c>
      <c r="JV41">
        <v>30.0001</v>
      </c>
      <c r="JW41">
        <v>36.5861</v>
      </c>
      <c r="JX41">
        <v>36.4436</v>
      </c>
      <c r="JY41">
        <v>6.62847</v>
      </c>
      <c r="JZ41">
        <v>37.0971</v>
      </c>
      <c r="KA41">
        <v>0</v>
      </c>
      <c r="KB41">
        <v>22.9404</v>
      </c>
      <c r="KC41">
        <v>45.7868</v>
      </c>
      <c r="KD41">
        <v>19.007</v>
      </c>
      <c r="KE41">
        <v>99.4233</v>
      </c>
      <c r="KF41">
        <v>93.274</v>
      </c>
    </row>
    <row r="42" spans="1:292">
      <c r="A42">
        <v>24</v>
      </c>
      <c r="B42">
        <v>1688134531</v>
      </c>
      <c r="C42">
        <v>115</v>
      </c>
      <c r="D42" t="s">
        <v>480</v>
      </c>
      <c r="E42" t="s">
        <v>481</v>
      </c>
      <c r="F42">
        <v>5</v>
      </c>
      <c r="G42" t="s">
        <v>428</v>
      </c>
      <c r="H42">
        <v>1688134523.5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70.25792081329857</v>
      </c>
      <c r="AJ42">
        <v>88.77169090909088</v>
      </c>
      <c r="AK42">
        <v>-3.347142163141824</v>
      </c>
      <c r="AL42">
        <v>66.42754247735668</v>
      </c>
      <c r="AM42">
        <f>(AO42 - AN42 + DX42*1E3/(8.314*(DZ42+273.15)) * AQ42/DW42 * AP42) * DW42/(100*DK42) * 1000/(1000 - AO42)</f>
        <v>0</v>
      </c>
      <c r="AN42">
        <v>19.0520440373009</v>
      </c>
      <c r="AO42">
        <v>19.60679575757576</v>
      </c>
      <c r="AP42">
        <v>7.697535143891981E-06</v>
      </c>
      <c r="AQ42">
        <v>113.3259652511876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3.93</v>
      </c>
      <c r="DL42">
        <v>0.5</v>
      </c>
      <c r="DM42" t="s">
        <v>430</v>
      </c>
      <c r="DN42">
        <v>2</v>
      </c>
      <c r="DO42" t="b">
        <v>1</v>
      </c>
      <c r="DP42">
        <v>1688134523.5</v>
      </c>
      <c r="DQ42">
        <v>110.0054777777778</v>
      </c>
      <c r="DR42">
        <v>83.29414814814817</v>
      </c>
      <c r="DS42">
        <v>19.6035</v>
      </c>
      <c r="DT42">
        <v>19.04998148148148</v>
      </c>
      <c r="DU42">
        <v>126.4021851851852</v>
      </c>
      <c r="DV42">
        <v>22.96867407407408</v>
      </c>
      <c r="DW42">
        <v>500.0025185185186</v>
      </c>
      <c r="DX42">
        <v>101.5972592592592</v>
      </c>
      <c r="DY42">
        <v>0.09997505185185185</v>
      </c>
      <c r="DZ42">
        <v>28.78167407407407</v>
      </c>
      <c r="EA42">
        <v>29.97301481481481</v>
      </c>
      <c r="EB42">
        <v>999.9000000000001</v>
      </c>
      <c r="EC42">
        <v>0</v>
      </c>
      <c r="ED42">
        <v>0</v>
      </c>
      <c r="EE42">
        <v>9999.64111111111</v>
      </c>
      <c r="EF42">
        <v>0</v>
      </c>
      <c r="EG42">
        <v>96.82175925925928</v>
      </c>
      <c r="EH42">
        <v>26.71134814814815</v>
      </c>
      <c r="EI42">
        <v>112.205037037037</v>
      </c>
      <c r="EJ42">
        <v>84.91172592592592</v>
      </c>
      <c r="EK42">
        <v>0.5535175185185186</v>
      </c>
      <c r="EL42">
        <v>83.29414814814817</v>
      </c>
      <c r="EM42">
        <v>19.04998148148148</v>
      </c>
      <c r="EN42">
        <v>1.991664814814815</v>
      </c>
      <c r="EO42">
        <v>1.935427777777777</v>
      </c>
      <c r="EP42">
        <v>17.37821481481481</v>
      </c>
      <c r="EQ42">
        <v>16.92573703703704</v>
      </c>
      <c r="ER42">
        <v>1999.965555555556</v>
      </c>
      <c r="ES42">
        <v>0.9800062222222222</v>
      </c>
      <c r="ET42">
        <v>0.01999376666666667</v>
      </c>
      <c r="EU42">
        <v>0</v>
      </c>
      <c r="EV42">
        <v>452.7554814814815</v>
      </c>
      <c r="EW42">
        <v>5.00078</v>
      </c>
      <c r="EX42">
        <v>13184.65185185185</v>
      </c>
      <c r="EY42">
        <v>16379.39259259259</v>
      </c>
      <c r="EZ42">
        <v>46.05299999999999</v>
      </c>
      <c r="FA42">
        <v>47.33066666666665</v>
      </c>
      <c r="FB42">
        <v>46.3585185185185</v>
      </c>
      <c r="FC42">
        <v>46.6734074074074</v>
      </c>
      <c r="FD42">
        <v>46.46974074074074</v>
      </c>
      <c r="FE42">
        <v>1955.081111111111</v>
      </c>
      <c r="FF42">
        <v>39.88444444444445</v>
      </c>
      <c r="FG42">
        <v>0</v>
      </c>
      <c r="FH42">
        <v>1688134525.2</v>
      </c>
      <c r="FI42">
        <v>0</v>
      </c>
      <c r="FJ42">
        <v>452.7670384615385</v>
      </c>
      <c r="FK42">
        <v>2.087965814383045</v>
      </c>
      <c r="FL42">
        <v>-170.0444446686232</v>
      </c>
      <c r="FM42">
        <v>13185.93846153846</v>
      </c>
      <c r="FN42">
        <v>15</v>
      </c>
      <c r="FO42">
        <v>1688131814</v>
      </c>
      <c r="FP42" t="s">
        <v>431</v>
      </c>
      <c r="FQ42">
        <v>1688131793.5</v>
      </c>
      <c r="FR42">
        <v>1688131814</v>
      </c>
      <c r="FS42">
        <v>2</v>
      </c>
      <c r="FT42">
        <v>-0.392</v>
      </c>
      <c r="FU42">
        <v>-0.044</v>
      </c>
      <c r="FV42">
        <v>-21.897</v>
      </c>
      <c r="FW42">
        <v>-3.212</v>
      </c>
      <c r="FX42">
        <v>421</v>
      </c>
      <c r="FY42">
        <v>16</v>
      </c>
      <c r="FZ42">
        <v>0.24</v>
      </c>
      <c r="GA42">
        <v>0.02</v>
      </c>
      <c r="GB42">
        <v>26.54253658536585</v>
      </c>
      <c r="GC42">
        <v>2.974095470383316</v>
      </c>
      <c r="GD42">
        <v>0.2968326355702144</v>
      </c>
      <c r="GE42">
        <v>0</v>
      </c>
      <c r="GF42">
        <v>0.5540570731707317</v>
      </c>
      <c r="GG42">
        <v>-0.01067151219512114</v>
      </c>
      <c r="GH42">
        <v>0.001577311039902169</v>
      </c>
      <c r="GI42">
        <v>1</v>
      </c>
      <c r="GJ42">
        <v>1</v>
      </c>
      <c r="GK42">
        <v>2</v>
      </c>
      <c r="GL42" t="s">
        <v>432</v>
      </c>
      <c r="GM42">
        <v>3.09914</v>
      </c>
      <c r="GN42">
        <v>2.75805</v>
      </c>
      <c r="GO42">
        <v>0.0283199</v>
      </c>
      <c r="GP42">
        <v>0.0166035</v>
      </c>
      <c r="GQ42">
        <v>0.116054</v>
      </c>
      <c r="GR42">
        <v>0.102154</v>
      </c>
      <c r="GS42">
        <v>24726.2</v>
      </c>
      <c r="GT42">
        <v>23781.6</v>
      </c>
      <c r="GU42">
        <v>26017.1</v>
      </c>
      <c r="GV42">
        <v>24541.2</v>
      </c>
      <c r="GW42">
        <v>36915.5</v>
      </c>
      <c r="GX42">
        <v>32011</v>
      </c>
      <c r="GY42">
        <v>45496.2</v>
      </c>
      <c r="GZ42">
        <v>38581.1</v>
      </c>
      <c r="HA42">
        <v>1.79622</v>
      </c>
      <c r="HB42">
        <v>1.81953</v>
      </c>
      <c r="HC42">
        <v>-0.165839</v>
      </c>
      <c r="HD42">
        <v>0</v>
      </c>
      <c r="HE42">
        <v>32.6502</v>
      </c>
      <c r="HF42">
        <v>999.9</v>
      </c>
      <c r="HG42">
        <v>46.5</v>
      </c>
      <c r="HH42">
        <v>41</v>
      </c>
      <c r="HI42">
        <v>35.7864</v>
      </c>
      <c r="HJ42">
        <v>62.8114</v>
      </c>
      <c r="HK42">
        <v>24.0224</v>
      </c>
      <c r="HL42">
        <v>1</v>
      </c>
      <c r="HM42">
        <v>0.830137</v>
      </c>
      <c r="HN42">
        <v>6.82122</v>
      </c>
      <c r="HO42">
        <v>20.1685</v>
      </c>
      <c r="HP42">
        <v>5.20965</v>
      </c>
      <c r="HQ42">
        <v>11.986</v>
      </c>
      <c r="HR42">
        <v>4.96215</v>
      </c>
      <c r="HS42">
        <v>3.274</v>
      </c>
      <c r="HT42">
        <v>9999</v>
      </c>
      <c r="HU42">
        <v>9999</v>
      </c>
      <c r="HV42">
        <v>9999</v>
      </c>
      <c r="HW42">
        <v>110.2</v>
      </c>
      <c r="HX42">
        <v>1.86392</v>
      </c>
      <c r="HY42">
        <v>1.8602</v>
      </c>
      <c r="HZ42">
        <v>1.85866</v>
      </c>
      <c r="IA42">
        <v>1.85989</v>
      </c>
      <c r="IB42">
        <v>1.85989</v>
      </c>
      <c r="IC42">
        <v>1.85852</v>
      </c>
      <c r="ID42">
        <v>1.8576</v>
      </c>
      <c r="IE42">
        <v>1.85242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-15.911</v>
      </c>
      <c r="IT42">
        <v>-3.3653</v>
      </c>
      <c r="IU42">
        <v>-13.86721085067401</v>
      </c>
      <c r="IV42">
        <v>-0.02083019699242301</v>
      </c>
      <c r="IW42">
        <v>6.53372239223948E-06</v>
      </c>
      <c r="IX42">
        <v>-1.0545266758139E-09</v>
      </c>
      <c r="IY42">
        <v>-1.642177746286333</v>
      </c>
      <c r="IZ42">
        <v>-0.1424232617567872</v>
      </c>
      <c r="JA42">
        <v>0.004060056505534989</v>
      </c>
      <c r="JB42">
        <v>-4.899104825809564E-05</v>
      </c>
      <c r="JC42">
        <v>3</v>
      </c>
      <c r="JD42">
        <v>1949</v>
      </c>
      <c r="JE42">
        <v>1</v>
      </c>
      <c r="JF42">
        <v>31</v>
      </c>
      <c r="JG42">
        <v>45.6</v>
      </c>
      <c r="JH42">
        <v>45.3</v>
      </c>
      <c r="JI42">
        <v>0.283203</v>
      </c>
      <c r="JJ42">
        <v>2.7356</v>
      </c>
      <c r="JK42">
        <v>1.49658</v>
      </c>
      <c r="JL42">
        <v>2.32544</v>
      </c>
      <c r="JM42">
        <v>1.54785</v>
      </c>
      <c r="JN42">
        <v>2.40234</v>
      </c>
      <c r="JO42">
        <v>45.748</v>
      </c>
      <c r="JP42">
        <v>14.3159</v>
      </c>
      <c r="JQ42">
        <v>18</v>
      </c>
      <c r="JR42">
        <v>491.715</v>
      </c>
      <c r="JS42">
        <v>522.309</v>
      </c>
      <c r="JT42">
        <v>22.9498</v>
      </c>
      <c r="JU42">
        <v>36.8363</v>
      </c>
      <c r="JV42">
        <v>30.0002</v>
      </c>
      <c r="JW42">
        <v>36.5918</v>
      </c>
      <c r="JX42">
        <v>36.4486</v>
      </c>
      <c r="JY42">
        <v>5.77029</v>
      </c>
      <c r="JZ42">
        <v>37.0971</v>
      </c>
      <c r="KA42">
        <v>0</v>
      </c>
      <c r="KB42">
        <v>22.9574</v>
      </c>
      <c r="KC42">
        <v>32.4232</v>
      </c>
      <c r="KD42">
        <v>19.007</v>
      </c>
      <c r="KE42">
        <v>99.42230000000001</v>
      </c>
      <c r="KF42">
        <v>93.2728</v>
      </c>
    </row>
    <row r="43" spans="1:292">
      <c r="A43">
        <v>25</v>
      </c>
      <c r="B43">
        <v>1688134628</v>
      </c>
      <c r="C43">
        <v>212</v>
      </c>
      <c r="D43" t="s">
        <v>482</v>
      </c>
      <c r="E43" t="s">
        <v>483</v>
      </c>
      <c r="F43">
        <v>5</v>
      </c>
      <c r="G43" t="s">
        <v>428</v>
      </c>
      <c r="H43">
        <v>1688134620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428.0720481754143</v>
      </c>
      <c r="AJ43">
        <v>424.7620484848483</v>
      </c>
      <c r="AK43">
        <v>0.0001010587515308963</v>
      </c>
      <c r="AL43">
        <v>66.42754247735668</v>
      </c>
      <c r="AM43">
        <f>(AO43 - AN43 + DX43*1E3/(8.314*(DZ43+273.15)) * AQ43/DW43 * AP43) * DW43/(100*DK43) * 1000/(1000 - AO43)</f>
        <v>0</v>
      </c>
      <c r="AN43">
        <v>19.02418409978977</v>
      </c>
      <c r="AO43">
        <v>19.61092303030302</v>
      </c>
      <c r="AP43">
        <v>3.59543233015215E-05</v>
      </c>
      <c r="AQ43">
        <v>113.3259652511876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3.93</v>
      </c>
      <c r="DL43">
        <v>0.5</v>
      </c>
      <c r="DM43" t="s">
        <v>430</v>
      </c>
      <c r="DN43">
        <v>2</v>
      </c>
      <c r="DO43" t="b">
        <v>1</v>
      </c>
      <c r="DP43">
        <v>1688134620</v>
      </c>
      <c r="DQ43">
        <v>416.4576451612903</v>
      </c>
      <c r="DR43">
        <v>419.9289032258064</v>
      </c>
      <c r="DS43">
        <v>19.60132903225806</v>
      </c>
      <c r="DT43">
        <v>19.01812580645161</v>
      </c>
      <c r="DU43">
        <v>438.2883548387096</v>
      </c>
      <c r="DV43">
        <v>22.96642903225806</v>
      </c>
      <c r="DW43">
        <v>500.0023548387097</v>
      </c>
      <c r="DX43">
        <v>101.5935483870968</v>
      </c>
      <c r="DY43">
        <v>0.09998841935483868</v>
      </c>
      <c r="DZ43">
        <v>28.78225483870968</v>
      </c>
      <c r="EA43">
        <v>29.96417741935484</v>
      </c>
      <c r="EB43">
        <v>999.9000000000003</v>
      </c>
      <c r="EC43">
        <v>0</v>
      </c>
      <c r="ED43">
        <v>0</v>
      </c>
      <c r="EE43">
        <v>10001.32709677419</v>
      </c>
      <c r="EF43">
        <v>0</v>
      </c>
      <c r="EG43">
        <v>96.99044516129032</v>
      </c>
      <c r="EH43">
        <v>-3.471117096774194</v>
      </c>
      <c r="EI43">
        <v>424.784064516129</v>
      </c>
      <c r="EJ43">
        <v>428.0699677419355</v>
      </c>
      <c r="EK43">
        <v>0.5832149354838709</v>
      </c>
      <c r="EL43">
        <v>419.9289032258064</v>
      </c>
      <c r="EM43">
        <v>19.01812580645161</v>
      </c>
      <c r="EN43">
        <v>1.991369677419355</v>
      </c>
      <c r="EO43">
        <v>1.932119354838709</v>
      </c>
      <c r="EP43">
        <v>17.37587741935484</v>
      </c>
      <c r="EQ43">
        <v>16.89875483870968</v>
      </c>
      <c r="ER43">
        <v>1999.98</v>
      </c>
      <c r="ES43">
        <v>0.9800058064516126</v>
      </c>
      <c r="ET43">
        <v>0.01999416774193548</v>
      </c>
      <c r="EU43">
        <v>0</v>
      </c>
      <c r="EV43">
        <v>448.5720645161291</v>
      </c>
      <c r="EW43">
        <v>5.000779999999999</v>
      </c>
      <c r="EX43">
        <v>13074.06774193549</v>
      </c>
      <c r="EY43">
        <v>16379.50322580645</v>
      </c>
      <c r="EZ43">
        <v>46.00970967741933</v>
      </c>
      <c r="FA43">
        <v>47.31199999999997</v>
      </c>
      <c r="FB43">
        <v>46.42919354838708</v>
      </c>
      <c r="FC43">
        <v>46.61851612903223</v>
      </c>
      <c r="FD43">
        <v>46.41512903225806</v>
      </c>
      <c r="FE43">
        <v>1955.093548387097</v>
      </c>
      <c r="FF43">
        <v>39.88645161290325</v>
      </c>
      <c r="FG43">
        <v>0</v>
      </c>
      <c r="FH43">
        <v>1688134622.4</v>
      </c>
      <c r="FI43">
        <v>0</v>
      </c>
      <c r="FJ43">
        <v>448.5692692307693</v>
      </c>
      <c r="FK43">
        <v>1.14396581708706</v>
      </c>
      <c r="FL43">
        <v>-143.3880346608541</v>
      </c>
      <c r="FM43">
        <v>13075.45769230769</v>
      </c>
      <c r="FN43">
        <v>15</v>
      </c>
      <c r="FO43">
        <v>1688131814</v>
      </c>
      <c r="FP43" t="s">
        <v>431</v>
      </c>
      <c r="FQ43">
        <v>1688131793.5</v>
      </c>
      <c r="FR43">
        <v>1688131814</v>
      </c>
      <c r="FS43">
        <v>2</v>
      </c>
      <c r="FT43">
        <v>-0.392</v>
      </c>
      <c r="FU43">
        <v>-0.044</v>
      </c>
      <c r="FV43">
        <v>-21.897</v>
      </c>
      <c r="FW43">
        <v>-3.212</v>
      </c>
      <c r="FX43">
        <v>421</v>
      </c>
      <c r="FY43">
        <v>16</v>
      </c>
      <c r="FZ43">
        <v>0.24</v>
      </c>
      <c r="GA43">
        <v>0.02</v>
      </c>
      <c r="GB43">
        <v>-3.470842500000001</v>
      </c>
      <c r="GC43">
        <v>-0.2787550469043134</v>
      </c>
      <c r="GD43">
        <v>0.05988161077284077</v>
      </c>
      <c r="GE43">
        <v>0</v>
      </c>
      <c r="GF43">
        <v>0.5825854250000001</v>
      </c>
      <c r="GG43">
        <v>0.01175960600375087</v>
      </c>
      <c r="GH43">
        <v>0.001247203108709632</v>
      </c>
      <c r="GI43">
        <v>1</v>
      </c>
      <c r="GJ43">
        <v>1</v>
      </c>
      <c r="GK43">
        <v>2</v>
      </c>
      <c r="GL43" t="s">
        <v>432</v>
      </c>
      <c r="GM43">
        <v>3.09909</v>
      </c>
      <c r="GN43">
        <v>2.75788</v>
      </c>
      <c r="GO43">
        <v>0.0997812</v>
      </c>
      <c r="GP43">
        <v>0.09665020000000001</v>
      </c>
      <c r="GQ43">
        <v>0.116047</v>
      </c>
      <c r="GR43">
        <v>0.102025</v>
      </c>
      <c r="GS43">
        <v>22909</v>
      </c>
      <c r="GT43">
        <v>21849.1</v>
      </c>
      <c r="GU43">
        <v>26015.9</v>
      </c>
      <c r="GV43">
        <v>24541.7</v>
      </c>
      <c r="GW43">
        <v>36923.2</v>
      </c>
      <c r="GX43">
        <v>32024.1</v>
      </c>
      <c r="GY43">
        <v>45494.4</v>
      </c>
      <c r="GZ43">
        <v>38581.3</v>
      </c>
      <c r="HA43">
        <v>1.79575</v>
      </c>
      <c r="HB43">
        <v>1.81828</v>
      </c>
      <c r="HC43">
        <v>-0.156913</v>
      </c>
      <c r="HD43">
        <v>0</v>
      </c>
      <c r="HE43">
        <v>32.5059</v>
      </c>
      <c r="HF43">
        <v>999.9</v>
      </c>
      <c r="HG43">
        <v>46.4</v>
      </c>
      <c r="HH43">
        <v>41.2</v>
      </c>
      <c r="HI43">
        <v>36.0926</v>
      </c>
      <c r="HJ43">
        <v>62.6514</v>
      </c>
      <c r="HK43">
        <v>23.8662</v>
      </c>
      <c r="HL43">
        <v>1</v>
      </c>
      <c r="HM43">
        <v>0.8317099999999999</v>
      </c>
      <c r="HN43">
        <v>6.65053</v>
      </c>
      <c r="HO43">
        <v>20.1754</v>
      </c>
      <c r="HP43">
        <v>5.2116</v>
      </c>
      <c r="HQ43">
        <v>11.986</v>
      </c>
      <c r="HR43">
        <v>4.96275</v>
      </c>
      <c r="HS43">
        <v>3.27443</v>
      </c>
      <c r="HT43">
        <v>9999</v>
      </c>
      <c r="HU43">
        <v>9999</v>
      </c>
      <c r="HV43">
        <v>9999</v>
      </c>
      <c r="HW43">
        <v>110.3</v>
      </c>
      <c r="HX43">
        <v>1.86395</v>
      </c>
      <c r="HY43">
        <v>1.8602</v>
      </c>
      <c r="HZ43">
        <v>1.85867</v>
      </c>
      <c r="IA43">
        <v>1.85989</v>
      </c>
      <c r="IB43">
        <v>1.85989</v>
      </c>
      <c r="IC43">
        <v>1.85852</v>
      </c>
      <c r="ID43">
        <v>1.8576</v>
      </c>
      <c r="IE43">
        <v>1.85242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-21.83</v>
      </c>
      <c r="IT43">
        <v>-3.3655</v>
      </c>
      <c r="IU43">
        <v>-13.86721085067401</v>
      </c>
      <c r="IV43">
        <v>-0.02083019699242301</v>
      </c>
      <c r="IW43">
        <v>6.53372239223948E-06</v>
      </c>
      <c r="IX43">
        <v>-1.0545266758139E-09</v>
      </c>
      <c r="IY43">
        <v>-1.642177746286333</v>
      </c>
      <c r="IZ43">
        <v>-0.1424232617567872</v>
      </c>
      <c r="JA43">
        <v>0.004060056505534989</v>
      </c>
      <c r="JB43">
        <v>-4.899104825809564E-05</v>
      </c>
      <c r="JC43">
        <v>3</v>
      </c>
      <c r="JD43">
        <v>1949</v>
      </c>
      <c r="JE43">
        <v>1</v>
      </c>
      <c r="JF43">
        <v>31</v>
      </c>
      <c r="JG43">
        <v>47.2</v>
      </c>
      <c r="JH43">
        <v>46.9</v>
      </c>
      <c r="JI43">
        <v>1.16699</v>
      </c>
      <c r="JJ43">
        <v>2.68555</v>
      </c>
      <c r="JK43">
        <v>1.49658</v>
      </c>
      <c r="JL43">
        <v>2.32544</v>
      </c>
      <c r="JM43">
        <v>1.54907</v>
      </c>
      <c r="JN43">
        <v>2.47681</v>
      </c>
      <c r="JO43">
        <v>45.8921</v>
      </c>
      <c r="JP43">
        <v>14.3072</v>
      </c>
      <c r="JQ43">
        <v>18</v>
      </c>
      <c r="JR43">
        <v>491.92</v>
      </c>
      <c r="JS43">
        <v>522.022</v>
      </c>
      <c r="JT43">
        <v>23.0415</v>
      </c>
      <c r="JU43">
        <v>36.8793</v>
      </c>
      <c r="JV43">
        <v>29.9999</v>
      </c>
      <c r="JW43">
        <v>36.6659</v>
      </c>
      <c r="JX43">
        <v>36.527</v>
      </c>
      <c r="JY43">
        <v>23.4729</v>
      </c>
      <c r="JZ43">
        <v>37.6598</v>
      </c>
      <c r="KA43">
        <v>0</v>
      </c>
      <c r="KB43">
        <v>23.0635</v>
      </c>
      <c r="KC43">
        <v>426.646</v>
      </c>
      <c r="KD43">
        <v>18.972</v>
      </c>
      <c r="KE43">
        <v>99.4182</v>
      </c>
      <c r="KF43">
        <v>93.27370000000001</v>
      </c>
    </row>
    <row r="44" spans="1:292">
      <c r="A44">
        <v>26</v>
      </c>
      <c r="B44">
        <v>1688134633</v>
      </c>
      <c r="C44">
        <v>217</v>
      </c>
      <c r="D44" t="s">
        <v>484</v>
      </c>
      <c r="E44" t="s">
        <v>485</v>
      </c>
      <c r="F44">
        <v>5</v>
      </c>
      <c r="G44" t="s">
        <v>428</v>
      </c>
      <c r="H44">
        <v>1688134625.155172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428.0488759047352</v>
      </c>
      <c r="AJ44">
        <v>424.8034060606059</v>
      </c>
      <c r="AK44">
        <v>0.0004029677200656666</v>
      </c>
      <c r="AL44">
        <v>66.42754247735668</v>
      </c>
      <c r="AM44">
        <f>(AO44 - AN44 + DX44*1E3/(8.314*(DZ44+273.15)) * AQ44/DW44 * AP44) * DW44/(100*DK44) * 1000/(1000 - AO44)</f>
        <v>0</v>
      </c>
      <c r="AN44">
        <v>19.0280682063946</v>
      </c>
      <c r="AO44">
        <v>19.61630787878787</v>
      </c>
      <c r="AP44">
        <v>2.516323431475104E-05</v>
      </c>
      <c r="AQ44">
        <v>113.3259652511876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3.93</v>
      </c>
      <c r="DL44">
        <v>0.5</v>
      </c>
      <c r="DM44" t="s">
        <v>430</v>
      </c>
      <c r="DN44">
        <v>2</v>
      </c>
      <c r="DO44" t="b">
        <v>1</v>
      </c>
      <c r="DP44">
        <v>1688134625.155172</v>
      </c>
      <c r="DQ44">
        <v>416.4415172413792</v>
      </c>
      <c r="DR44">
        <v>420.0875172413794</v>
      </c>
      <c r="DS44">
        <v>19.60775517241379</v>
      </c>
      <c r="DT44">
        <v>19.02303793103448</v>
      </c>
      <c r="DU44">
        <v>438.2718965517241</v>
      </c>
      <c r="DV44">
        <v>22.97307586206897</v>
      </c>
      <c r="DW44">
        <v>499.9583103448276</v>
      </c>
      <c r="DX44">
        <v>101.5933793103448</v>
      </c>
      <c r="DY44">
        <v>0.09993195862068968</v>
      </c>
      <c r="DZ44">
        <v>28.78508275862069</v>
      </c>
      <c r="EA44">
        <v>29.96443103448276</v>
      </c>
      <c r="EB44">
        <v>999.9000000000002</v>
      </c>
      <c r="EC44">
        <v>0</v>
      </c>
      <c r="ED44">
        <v>0</v>
      </c>
      <c r="EE44">
        <v>9996.635172413795</v>
      </c>
      <c r="EF44">
        <v>0</v>
      </c>
      <c r="EG44">
        <v>96.89113793103449</v>
      </c>
      <c r="EH44">
        <v>-3.645936206896552</v>
      </c>
      <c r="EI44">
        <v>424.7703448275862</v>
      </c>
      <c r="EJ44">
        <v>428.2337931034483</v>
      </c>
      <c r="EK44">
        <v>0.5847306206896551</v>
      </c>
      <c r="EL44">
        <v>420.0875172413794</v>
      </c>
      <c r="EM44">
        <v>19.02303793103448</v>
      </c>
      <c r="EN44">
        <v>1.992018620689655</v>
      </c>
      <c r="EO44">
        <v>1.932614482758621</v>
      </c>
      <c r="EP44">
        <v>17.38103448275862</v>
      </c>
      <c r="EQ44">
        <v>16.90280344827586</v>
      </c>
      <c r="ER44">
        <v>2000.000689655173</v>
      </c>
      <c r="ES44">
        <v>0.9800070689655171</v>
      </c>
      <c r="ET44">
        <v>0.01999292413793103</v>
      </c>
      <c r="EU44">
        <v>0</v>
      </c>
      <c r="EV44">
        <v>448.6390344827586</v>
      </c>
      <c r="EW44">
        <v>5.00078</v>
      </c>
      <c r="EX44">
        <v>13063.18620689655</v>
      </c>
      <c r="EY44">
        <v>16379.68275862069</v>
      </c>
      <c r="EZ44">
        <v>46.0146896551724</v>
      </c>
      <c r="FA44">
        <v>47.31199999999998</v>
      </c>
      <c r="FB44">
        <v>46.42858620689654</v>
      </c>
      <c r="FC44">
        <v>46.62244827586205</v>
      </c>
      <c r="FD44">
        <v>46.42648275862067</v>
      </c>
      <c r="FE44">
        <v>1955.116551724137</v>
      </c>
      <c r="FF44">
        <v>39.88413793103449</v>
      </c>
      <c r="FG44">
        <v>0</v>
      </c>
      <c r="FH44">
        <v>1688134627.2</v>
      </c>
      <c r="FI44">
        <v>0</v>
      </c>
      <c r="FJ44">
        <v>448.611423076923</v>
      </c>
      <c r="FK44">
        <v>-0.4513846106259944</v>
      </c>
      <c r="FL44">
        <v>99.01880340111278</v>
      </c>
      <c r="FM44">
        <v>13066.71153846154</v>
      </c>
      <c r="FN44">
        <v>15</v>
      </c>
      <c r="FO44">
        <v>1688131814</v>
      </c>
      <c r="FP44" t="s">
        <v>431</v>
      </c>
      <c r="FQ44">
        <v>1688131793.5</v>
      </c>
      <c r="FR44">
        <v>1688131814</v>
      </c>
      <c r="FS44">
        <v>2</v>
      </c>
      <c r="FT44">
        <v>-0.392</v>
      </c>
      <c r="FU44">
        <v>-0.044</v>
      </c>
      <c r="FV44">
        <v>-21.897</v>
      </c>
      <c r="FW44">
        <v>-3.212</v>
      </c>
      <c r="FX44">
        <v>421</v>
      </c>
      <c r="FY44">
        <v>16</v>
      </c>
      <c r="FZ44">
        <v>0.24</v>
      </c>
      <c r="GA44">
        <v>0.02</v>
      </c>
      <c r="GB44">
        <v>-3.5783135</v>
      </c>
      <c r="GC44">
        <v>-1.990777711069417</v>
      </c>
      <c r="GD44">
        <v>0.3406406540443316</v>
      </c>
      <c r="GE44">
        <v>0</v>
      </c>
      <c r="GF44">
        <v>0.58406415</v>
      </c>
      <c r="GG44">
        <v>0.01797390619136825</v>
      </c>
      <c r="GH44">
        <v>0.001803705942635877</v>
      </c>
      <c r="GI44">
        <v>1</v>
      </c>
      <c r="GJ44">
        <v>1</v>
      </c>
      <c r="GK44">
        <v>2</v>
      </c>
      <c r="GL44" t="s">
        <v>432</v>
      </c>
      <c r="GM44">
        <v>3.09898</v>
      </c>
      <c r="GN44">
        <v>2.75793</v>
      </c>
      <c r="GO44">
        <v>0.099799</v>
      </c>
      <c r="GP44">
        <v>0.0970792</v>
      </c>
      <c r="GQ44">
        <v>0.116063</v>
      </c>
      <c r="GR44">
        <v>0.102038</v>
      </c>
      <c r="GS44">
        <v>22908.6</v>
      </c>
      <c r="GT44">
        <v>21838.6</v>
      </c>
      <c r="GU44">
        <v>26015.9</v>
      </c>
      <c r="GV44">
        <v>24541.6</v>
      </c>
      <c r="GW44">
        <v>36922.6</v>
      </c>
      <c r="GX44">
        <v>32023.5</v>
      </c>
      <c r="GY44">
        <v>45494.6</v>
      </c>
      <c r="GZ44">
        <v>38581.1</v>
      </c>
      <c r="HA44">
        <v>1.79568</v>
      </c>
      <c r="HB44">
        <v>1.81815</v>
      </c>
      <c r="HC44">
        <v>-0.156626</v>
      </c>
      <c r="HD44">
        <v>0</v>
      </c>
      <c r="HE44">
        <v>32.5139</v>
      </c>
      <c r="HF44">
        <v>999.9</v>
      </c>
      <c r="HG44">
        <v>46.3</v>
      </c>
      <c r="HH44">
        <v>41.2</v>
      </c>
      <c r="HI44">
        <v>36.0158</v>
      </c>
      <c r="HJ44">
        <v>62.7214</v>
      </c>
      <c r="HK44">
        <v>23.9223</v>
      </c>
      <c r="HL44">
        <v>1</v>
      </c>
      <c r="HM44">
        <v>0.831433</v>
      </c>
      <c r="HN44">
        <v>6.62382</v>
      </c>
      <c r="HO44">
        <v>20.1762</v>
      </c>
      <c r="HP44">
        <v>5.2092</v>
      </c>
      <c r="HQ44">
        <v>11.986</v>
      </c>
      <c r="HR44">
        <v>4.96225</v>
      </c>
      <c r="HS44">
        <v>3.27408</v>
      </c>
      <c r="HT44">
        <v>9999</v>
      </c>
      <c r="HU44">
        <v>9999</v>
      </c>
      <c r="HV44">
        <v>9999</v>
      </c>
      <c r="HW44">
        <v>110.3</v>
      </c>
      <c r="HX44">
        <v>1.86389</v>
      </c>
      <c r="HY44">
        <v>1.8602</v>
      </c>
      <c r="HZ44">
        <v>1.85866</v>
      </c>
      <c r="IA44">
        <v>1.85989</v>
      </c>
      <c r="IB44">
        <v>1.85989</v>
      </c>
      <c r="IC44">
        <v>1.85852</v>
      </c>
      <c r="ID44">
        <v>1.8576</v>
      </c>
      <c r="IE44">
        <v>1.85242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-21.832</v>
      </c>
      <c r="IT44">
        <v>-3.3657</v>
      </c>
      <c r="IU44">
        <v>-13.86721085067401</v>
      </c>
      <c r="IV44">
        <v>-0.02083019699242301</v>
      </c>
      <c r="IW44">
        <v>6.53372239223948E-06</v>
      </c>
      <c r="IX44">
        <v>-1.0545266758139E-09</v>
      </c>
      <c r="IY44">
        <v>-1.642177746286333</v>
      </c>
      <c r="IZ44">
        <v>-0.1424232617567872</v>
      </c>
      <c r="JA44">
        <v>0.004060056505534989</v>
      </c>
      <c r="JB44">
        <v>-4.899104825809564E-05</v>
      </c>
      <c r="JC44">
        <v>3</v>
      </c>
      <c r="JD44">
        <v>1949</v>
      </c>
      <c r="JE44">
        <v>1</v>
      </c>
      <c r="JF44">
        <v>31</v>
      </c>
      <c r="JG44">
        <v>47.3</v>
      </c>
      <c r="JH44">
        <v>47</v>
      </c>
      <c r="JI44">
        <v>1.19507</v>
      </c>
      <c r="JJ44">
        <v>2.68555</v>
      </c>
      <c r="JK44">
        <v>1.49658</v>
      </c>
      <c r="JL44">
        <v>2.32544</v>
      </c>
      <c r="JM44">
        <v>1.54785</v>
      </c>
      <c r="JN44">
        <v>2.49268</v>
      </c>
      <c r="JO44">
        <v>45.8921</v>
      </c>
      <c r="JP44">
        <v>14.3072</v>
      </c>
      <c r="JQ44">
        <v>18</v>
      </c>
      <c r="JR44">
        <v>491.897</v>
      </c>
      <c r="JS44">
        <v>521.9589999999999</v>
      </c>
      <c r="JT44">
        <v>23.0662</v>
      </c>
      <c r="JU44">
        <v>36.8793</v>
      </c>
      <c r="JV44">
        <v>30.0001</v>
      </c>
      <c r="JW44">
        <v>36.6693</v>
      </c>
      <c r="JX44">
        <v>36.5304</v>
      </c>
      <c r="JY44">
        <v>24.0206</v>
      </c>
      <c r="JZ44">
        <v>37.6598</v>
      </c>
      <c r="KA44">
        <v>0</v>
      </c>
      <c r="KB44">
        <v>23.0911</v>
      </c>
      <c r="KC44">
        <v>440.077</v>
      </c>
      <c r="KD44">
        <v>18.972</v>
      </c>
      <c r="KE44">
        <v>99.41840000000001</v>
      </c>
      <c r="KF44">
        <v>93.27330000000001</v>
      </c>
    </row>
    <row r="45" spans="1:292">
      <c r="A45">
        <v>27</v>
      </c>
      <c r="B45">
        <v>1688134638</v>
      </c>
      <c r="C45">
        <v>222</v>
      </c>
      <c r="D45" t="s">
        <v>486</v>
      </c>
      <c r="E45" t="s">
        <v>487</v>
      </c>
      <c r="F45">
        <v>5</v>
      </c>
      <c r="G45" t="s">
        <v>428</v>
      </c>
      <c r="H45">
        <v>1688134630.232143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434.2754716487805</v>
      </c>
      <c r="AJ45">
        <v>427.2604727272728</v>
      </c>
      <c r="AK45">
        <v>0.5683011694696902</v>
      </c>
      <c r="AL45">
        <v>66.42754247735668</v>
      </c>
      <c r="AM45">
        <f>(AO45 - AN45 + DX45*1E3/(8.314*(DZ45+273.15)) * AQ45/DW45 * AP45) * DW45/(100*DK45) * 1000/(1000 - AO45)</f>
        <v>0</v>
      </c>
      <c r="AN45">
        <v>19.03114827800379</v>
      </c>
      <c r="AO45">
        <v>19.62000909090909</v>
      </c>
      <c r="AP45">
        <v>1.734300159548984E-05</v>
      </c>
      <c r="AQ45">
        <v>113.3259652511876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3.93</v>
      </c>
      <c r="DL45">
        <v>0.5</v>
      </c>
      <c r="DM45" t="s">
        <v>430</v>
      </c>
      <c r="DN45">
        <v>2</v>
      </c>
      <c r="DO45" t="b">
        <v>1</v>
      </c>
      <c r="DP45">
        <v>1688134630.232143</v>
      </c>
      <c r="DQ45">
        <v>416.7730357142856</v>
      </c>
      <c r="DR45">
        <v>422.6343571428573</v>
      </c>
      <c r="DS45">
        <v>19.613375</v>
      </c>
      <c r="DT45">
        <v>19.02739642857142</v>
      </c>
      <c r="DU45">
        <v>438.6085714285714</v>
      </c>
      <c r="DV45">
        <v>22.97889285714286</v>
      </c>
      <c r="DW45">
        <v>499.9569285714286</v>
      </c>
      <c r="DX45">
        <v>101.59375</v>
      </c>
      <c r="DY45">
        <v>0.09994642499999999</v>
      </c>
      <c r="DZ45">
        <v>28.79033928571429</v>
      </c>
      <c r="EA45">
        <v>29.966725</v>
      </c>
      <c r="EB45">
        <v>999.9000000000002</v>
      </c>
      <c r="EC45">
        <v>0</v>
      </c>
      <c r="ED45">
        <v>0</v>
      </c>
      <c r="EE45">
        <v>9994.330357142857</v>
      </c>
      <c r="EF45">
        <v>0</v>
      </c>
      <c r="EG45">
        <v>97.01220714285714</v>
      </c>
      <c r="EH45">
        <v>-5.861393928571428</v>
      </c>
      <c r="EI45">
        <v>425.1108571428571</v>
      </c>
      <c r="EJ45">
        <v>430.8320357142857</v>
      </c>
      <c r="EK45">
        <v>0.5859960357142857</v>
      </c>
      <c r="EL45">
        <v>422.6343571428573</v>
      </c>
      <c r="EM45">
        <v>19.02739642857142</v>
      </c>
      <c r="EN45">
        <v>1.992598214285714</v>
      </c>
      <c r="EO45">
        <v>1.933064285714286</v>
      </c>
      <c r="EP45">
        <v>17.38564285714286</v>
      </c>
      <c r="EQ45">
        <v>16.90647857142857</v>
      </c>
      <c r="ER45">
        <v>1999.993571428572</v>
      </c>
      <c r="ES45">
        <v>0.980007</v>
      </c>
      <c r="ET45">
        <v>0.01999297857142857</v>
      </c>
      <c r="EU45">
        <v>0</v>
      </c>
      <c r="EV45">
        <v>448.4750714285714</v>
      </c>
      <c r="EW45">
        <v>5.00078</v>
      </c>
      <c r="EX45">
        <v>13074.09285714286</v>
      </c>
      <c r="EY45">
        <v>16379.62142857143</v>
      </c>
      <c r="EZ45">
        <v>46.02864285714285</v>
      </c>
      <c r="FA45">
        <v>47.31199999999998</v>
      </c>
      <c r="FB45">
        <v>46.44610714285714</v>
      </c>
      <c r="FC45">
        <v>46.63357142857142</v>
      </c>
      <c r="FD45">
        <v>46.44175</v>
      </c>
      <c r="FE45">
        <v>1955.109285714286</v>
      </c>
      <c r="FF45">
        <v>39.88428571428573</v>
      </c>
      <c r="FG45">
        <v>0</v>
      </c>
      <c r="FH45">
        <v>1688134632</v>
      </c>
      <c r="FI45">
        <v>0</v>
      </c>
      <c r="FJ45">
        <v>448.4827307692307</v>
      </c>
      <c r="FK45">
        <v>-2.256034182642367</v>
      </c>
      <c r="FL45">
        <v>196.0683767175886</v>
      </c>
      <c r="FM45">
        <v>13077.40769230769</v>
      </c>
      <c r="FN45">
        <v>15</v>
      </c>
      <c r="FO45">
        <v>1688131814</v>
      </c>
      <c r="FP45" t="s">
        <v>431</v>
      </c>
      <c r="FQ45">
        <v>1688131793.5</v>
      </c>
      <c r="FR45">
        <v>1688131814</v>
      </c>
      <c r="FS45">
        <v>2</v>
      </c>
      <c r="FT45">
        <v>-0.392</v>
      </c>
      <c r="FU45">
        <v>-0.044</v>
      </c>
      <c r="FV45">
        <v>-21.897</v>
      </c>
      <c r="FW45">
        <v>-3.212</v>
      </c>
      <c r="FX45">
        <v>421</v>
      </c>
      <c r="FY45">
        <v>16</v>
      </c>
      <c r="FZ45">
        <v>0.24</v>
      </c>
      <c r="GA45">
        <v>0.02</v>
      </c>
      <c r="GB45">
        <v>-4.912520975609756</v>
      </c>
      <c r="GC45">
        <v>-19.93837254355401</v>
      </c>
      <c r="GD45">
        <v>2.695722234732873</v>
      </c>
      <c r="GE45">
        <v>0</v>
      </c>
      <c r="GF45">
        <v>0.5851862195121951</v>
      </c>
      <c r="GG45">
        <v>0.01629428571428698</v>
      </c>
      <c r="GH45">
        <v>0.001703193922364761</v>
      </c>
      <c r="GI45">
        <v>1</v>
      </c>
      <c r="GJ45">
        <v>1</v>
      </c>
      <c r="GK45">
        <v>2</v>
      </c>
      <c r="GL45" t="s">
        <v>432</v>
      </c>
      <c r="GM45">
        <v>3.09916</v>
      </c>
      <c r="GN45">
        <v>2.7583</v>
      </c>
      <c r="GO45">
        <v>0.100303</v>
      </c>
      <c r="GP45">
        <v>0.09920080000000001</v>
      </c>
      <c r="GQ45">
        <v>0.116078</v>
      </c>
      <c r="GR45">
        <v>0.102055</v>
      </c>
      <c r="GS45">
        <v>22895.6</v>
      </c>
      <c r="GT45">
        <v>21787.2</v>
      </c>
      <c r="GU45">
        <v>26015.7</v>
      </c>
      <c r="GV45">
        <v>24541.4</v>
      </c>
      <c r="GW45">
        <v>36921.7</v>
      </c>
      <c r="GX45">
        <v>32022.9</v>
      </c>
      <c r="GY45">
        <v>45494.1</v>
      </c>
      <c r="GZ45">
        <v>38580.8</v>
      </c>
      <c r="HA45">
        <v>1.7961</v>
      </c>
      <c r="HB45">
        <v>1.81798</v>
      </c>
      <c r="HC45">
        <v>-0.156537</v>
      </c>
      <c r="HD45">
        <v>0</v>
      </c>
      <c r="HE45">
        <v>32.5211</v>
      </c>
      <c r="HF45">
        <v>999.9</v>
      </c>
      <c r="HG45">
        <v>46.3</v>
      </c>
      <c r="HH45">
        <v>41.2</v>
      </c>
      <c r="HI45">
        <v>36.0168</v>
      </c>
      <c r="HJ45">
        <v>62.4314</v>
      </c>
      <c r="HK45">
        <v>23.8742</v>
      </c>
      <c r="HL45">
        <v>1</v>
      </c>
      <c r="HM45">
        <v>0.831547</v>
      </c>
      <c r="HN45">
        <v>6.59077</v>
      </c>
      <c r="HO45">
        <v>20.1776</v>
      </c>
      <c r="HP45">
        <v>5.20965</v>
      </c>
      <c r="HQ45">
        <v>11.986</v>
      </c>
      <c r="HR45">
        <v>4.96205</v>
      </c>
      <c r="HS45">
        <v>3.27403</v>
      </c>
      <c r="HT45">
        <v>9999</v>
      </c>
      <c r="HU45">
        <v>9999</v>
      </c>
      <c r="HV45">
        <v>9999</v>
      </c>
      <c r="HW45">
        <v>110.3</v>
      </c>
      <c r="HX45">
        <v>1.86392</v>
      </c>
      <c r="HY45">
        <v>1.8602</v>
      </c>
      <c r="HZ45">
        <v>1.85867</v>
      </c>
      <c r="IA45">
        <v>1.85989</v>
      </c>
      <c r="IB45">
        <v>1.85989</v>
      </c>
      <c r="IC45">
        <v>1.85852</v>
      </c>
      <c r="ID45">
        <v>1.85761</v>
      </c>
      <c r="IE45">
        <v>1.85242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-21.878</v>
      </c>
      <c r="IT45">
        <v>-3.3657</v>
      </c>
      <c r="IU45">
        <v>-13.86721085067401</v>
      </c>
      <c r="IV45">
        <v>-0.02083019699242301</v>
      </c>
      <c r="IW45">
        <v>6.53372239223948E-06</v>
      </c>
      <c r="IX45">
        <v>-1.0545266758139E-09</v>
      </c>
      <c r="IY45">
        <v>-1.642177746286333</v>
      </c>
      <c r="IZ45">
        <v>-0.1424232617567872</v>
      </c>
      <c r="JA45">
        <v>0.004060056505534989</v>
      </c>
      <c r="JB45">
        <v>-4.899104825809564E-05</v>
      </c>
      <c r="JC45">
        <v>3</v>
      </c>
      <c r="JD45">
        <v>1949</v>
      </c>
      <c r="JE45">
        <v>1</v>
      </c>
      <c r="JF45">
        <v>31</v>
      </c>
      <c r="JG45">
        <v>47.4</v>
      </c>
      <c r="JH45">
        <v>47.1</v>
      </c>
      <c r="JI45">
        <v>1.22681</v>
      </c>
      <c r="JJ45">
        <v>2.68433</v>
      </c>
      <c r="JK45">
        <v>1.49658</v>
      </c>
      <c r="JL45">
        <v>2.32544</v>
      </c>
      <c r="JM45">
        <v>1.54785</v>
      </c>
      <c r="JN45">
        <v>2.48291</v>
      </c>
      <c r="JO45">
        <v>45.8921</v>
      </c>
      <c r="JP45">
        <v>14.3072</v>
      </c>
      <c r="JQ45">
        <v>18</v>
      </c>
      <c r="JR45">
        <v>492.184</v>
      </c>
      <c r="JS45">
        <v>521.86</v>
      </c>
      <c r="JT45">
        <v>23.0912</v>
      </c>
      <c r="JU45">
        <v>36.8813</v>
      </c>
      <c r="JV45">
        <v>30</v>
      </c>
      <c r="JW45">
        <v>36.6727</v>
      </c>
      <c r="JX45">
        <v>36.5338</v>
      </c>
      <c r="JY45">
        <v>24.6613</v>
      </c>
      <c r="JZ45">
        <v>37.6598</v>
      </c>
      <c r="KA45">
        <v>0</v>
      </c>
      <c r="KB45">
        <v>23.1092</v>
      </c>
      <c r="KC45">
        <v>460.126</v>
      </c>
      <c r="KD45">
        <v>18.9709</v>
      </c>
      <c r="KE45">
        <v>99.4175</v>
      </c>
      <c r="KF45">
        <v>93.2726</v>
      </c>
    </row>
    <row r="46" spans="1:292">
      <c r="A46">
        <v>28</v>
      </c>
      <c r="B46">
        <v>1688134643</v>
      </c>
      <c r="C46">
        <v>227</v>
      </c>
      <c r="D46" t="s">
        <v>488</v>
      </c>
      <c r="E46" t="s">
        <v>489</v>
      </c>
      <c r="F46">
        <v>5</v>
      </c>
      <c r="G46" t="s">
        <v>428</v>
      </c>
      <c r="H46">
        <v>1688134635.5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448.5841199034248</v>
      </c>
      <c r="AJ46">
        <v>435.2664</v>
      </c>
      <c r="AK46">
        <v>1.701739022078336</v>
      </c>
      <c r="AL46">
        <v>66.42754247735668</v>
      </c>
      <c r="AM46">
        <f>(AO46 - AN46 + DX46*1E3/(8.314*(DZ46+273.15)) * AQ46/DW46 * AP46) * DW46/(100*DK46) * 1000/(1000 - AO46)</f>
        <v>0</v>
      </c>
      <c r="AN46">
        <v>19.035346337608</v>
      </c>
      <c r="AO46">
        <v>19.62638545454546</v>
      </c>
      <c r="AP46">
        <v>2.823936234357218E-05</v>
      </c>
      <c r="AQ46">
        <v>113.3259652511876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3.93</v>
      </c>
      <c r="DL46">
        <v>0.5</v>
      </c>
      <c r="DM46" t="s">
        <v>430</v>
      </c>
      <c r="DN46">
        <v>2</v>
      </c>
      <c r="DO46" t="b">
        <v>1</v>
      </c>
      <c r="DP46">
        <v>1688134635.5</v>
      </c>
      <c r="DQ46">
        <v>419.0225185185186</v>
      </c>
      <c r="DR46">
        <v>430.1778518518519</v>
      </c>
      <c r="DS46">
        <v>19.61890740740741</v>
      </c>
      <c r="DT46">
        <v>19.03168148148148</v>
      </c>
      <c r="DU46">
        <v>440.8938888888889</v>
      </c>
      <c r="DV46">
        <v>22.98461851851852</v>
      </c>
      <c r="DW46">
        <v>499.9827407407407</v>
      </c>
      <c r="DX46">
        <v>101.5939259259259</v>
      </c>
      <c r="DY46">
        <v>0.09995327407407409</v>
      </c>
      <c r="DZ46">
        <v>28.79827777777778</v>
      </c>
      <c r="EA46">
        <v>29.97093333333333</v>
      </c>
      <c r="EB46">
        <v>999.9000000000001</v>
      </c>
      <c r="EC46">
        <v>0</v>
      </c>
      <c r="ED46">
        <v>0</v>
      </c>
      <c r="EE46">
        <v>9991.227037037037</v>
      </c>
      <c r="EF46">
        <v>0</v>
      </c>
      <c r="EG46">
        <v>97.37970000000001</v>
      </c>
      <c r="EH46">
        <v>-11.15522925925926</v>
      </c>
      <c r="EI46">
        <v>427.4077777777778</v>
      </c>
      <c r="EJ46">
        <v>438.5236666666667</v>
      </c>
      <c r="EK46">
        <v>0.5872361111111112</v>
      </c>
      <c r="EL46">
        <v>430.1778518518519</v>
      </c>
      <c r="EM46">
        <v>19.03168148148148</v>
      </c>
      <c r="EN46">
        <v>1.993163703703704</v>
      </c>
      <c r="EO46">
        <v>1.933503703703704</v>
      </c>
      <c r="EP46">
        <v>17.39014074074074</v>
      </c>
      <c r="EQ46">
        <v>16.91005555555556</v>
      </c>
      <c r="ER46">
        <v>1999.992962962963</v>
      </c>
      <c r="ES46">
        <v>0.9800049999999999</v>
      </c>
      <c r="ET46">
        <v>0.01999491111111111</v>
      </c>
      <c r="EU46">
        <v>0</v>
      </c>
      <c r="EV46">
        <v>448.2908888888888</v>
      </c>
      <c r="EW46">
        <v>5.00078</v>
      </c>
      <c r="EX46">
        <v>13102.04814814815</v>
      </c>
      <c r="EY46">
        <v>16379.61851851852</v>
      </c>
      <c r="EZ46">
        <v>46.05988888888888</v>
      </c>
      <c r="FA46">
        <v>47.31666666666665</v>
      </c>
      <c r="FB46">
        <v>46.44407407407407</v>
      </c>
      <c r="FC46">
        <v>46.64548148148147</v>
      </c>
      <c r="FD46">
        <v>46.45348148148148</v>
      </c>
      <c r="FE46">
        <v>1955.104074074074</v>
      </c>
      <c r="FF46">
        <v>39.8888888888889</v>
      </c>
      <c r="FG46">
        <v>0</v>
      </c>
      <c r="FH46">
        <v>1688134637.4</v>
      </c>
      <c r="FI46">
        <v>0</v>
      </c>
      <c r="FJ46">
        <v>448.281</v>
      </c>
      <c r="FK46">
        <v>-2.500846143834413</v>
      </c>
      <c r="FL46">
        <v>506.2307693517523</v>
      </c>
      <c r="FM46">
        <v>13108.396</v>
      </c>
      <c r="FN46">
        <v>15</v>
      </c>
      <c r="FO46">
        <v>1688131814</v>
      </c>
      <c r="FP46" t="s">
        <v>431</v>
      </c>
      <c r="FQ46">
        <v>1688131793.5</v>
      </c>
      <c r="FR46">
        <v>1688131814</v>
      </c>
      <c r="FS46">
        <v>2</v>
      </c>
      <c r="FT46">
        <v>-0.392</v>
      </c>
      <c r="FU46">
        <v>-0.044</v>
      </c>
      <c r="FV46">
        <v>-21.897</v>
      </c>
      <c r="FW46">
        <v>-3.212</v>
      </c>
      <c r="FX46">
        <v>421</v>
      </c>
      <c r="FY46">
        <v>16</v>
      </c>
      <c r="FZ46">
        <v>0.24</v>
      </c>
      <c r="GA46">
        <v>0.02</v>
      </c>
      <c r="GB46">
        <v>-9.017115499999999</v>
      </c>
      <c r="GC46">
        <v>-61.68064660412756</v>
      </c>
      <c r="GD46">
        <v>6.404820424841726</v>
      </c>
      <c r="GE46">
        <v>0</v>
      </c>
      <c r="GF46">
        <v>0.5865754</v>
      </c>
      <c r="GG46">
        <v>0.01320175609755907</v>
      </c>
      <c r="GH46">
        <v>0.00145282849641657</v>
      </c>
      <c r="GI46">
        <v>1</v>
      </c>
      <c r="GJ46">
        <v>1</v>
      </c>
      <c r="GK46">
        <v>2</v>
      </c>
      <c r="GL46" t="s">
        <v>432</v>
      </c>
      <c r="GM46">
        <v>3.09911</v>
      </c>
      <c r="GN46">
        <v>2.75785</v>
      </c>
      <c r="GO46">
        <v>0.101741</v>
      </c>
      <c r="GP46">
        <v>0.101848</v>
      </c>
      <c r="GQ46">
        <v>0.116101</v>
      </c>
      <c r="GR46">
        <v>0.102073</v>
      </c>
      <c r="GS46">
        <v>22858.8</v>
      </c>
      <c r="GT46">
        <v>21722.9</v>
      </c>
      <c r="GU46">
        <v>26015.5</v>
      </c>
      <c r="GV46">
        <v>24541.1</v>
      </c>
      <c r="GW46">
        <v>36920.5</v>
      </c>
      <c r="GX46">
        <v>32022.1</v>
      </c>
      <c r="GY46">
        <v>45493.6</v>
      </c>
      <c r="GZ46">
        <v>38580.3</v>
      </c>
      <c r="HA46">
        <v>1.7959</v>
      </c>
      <c r="HB46">
        <v>1.8181</v>
      </c>
      <c r="HC46">
        <v>-0.157364</v>
      </c>
      <c r="HD46">
        <v>0</v>
      </c>
      <c r="HE46">
        <v>32.5276</v>
      </c>
      <c r="HF46">
        <v>999.9</v>
      </c>
      <c r="HG46">
        <v>46.3</v>
      </c>
      <c r="HH46">
        <v>41.2</v>
      </c>
      <c r="HI46">
        <v>36.0133</v>
      </c>
      <c r="HJ46">
        <v>62.7114</v>
      </c>
      <c r="HK46">
        <v>23.8542</v>
      </c>
      <c r="HL46">
        <v>1</v>
      </c>
      <c r="HM46">
        <v>0.831875</v>
      </c>
      <c r="HN46">
        <v>6.59609</v>
      </c>
      <c r="HO46">
        <v>20.1772</v>
      </c>
      <c r="HP46">
        <v>5.20875</v>
      </c>
      <c r="HQ46">
        <v>11.986</v>
      </c>
      <c r="HR46">
        <v>4.9618</v>
      </c>
      <c r="HS46">
        <v>3.27423</v>
      </c>
      <c r="HT46">
        <v>9999</v>
      </c>
      <c r="HU46">
        <v>9999</v>
      </c>
      <c r="HV46">
        <v>9999</v>
      </c>
      <c r="HW46">
        <v>110.3</v>
      </c>
      <c r="HX46">
        <v>1.8639</v>
      </c>
      <c r="HY46">
        <v>1.8602</v>
      </c>
      <c r="HZ46">
        <v>1.85866</v>
      </c>
      <c r="IA46">
        <v>1.85989</v>
      </c>
      <c r="IB46">
        <v>1.85989</v>
      </c>
      <c r="IC46">
        <v>1.85852</v>
      </c>
      <c r="ID46">
        <v>1.8576</v>
      </c>
      <c r="IE46">
        <v>1.85242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-22.01</v>
      </c>
      <c r="IT46">
        <v>-3.366</v>
      </c>
      <c r="IU46">
        <v>-13.86721085067401</v>
      </c>
      <c r="IV46">
        <v>-0.02083019699242301</v>
      </c>
      <c r="IW46">
        <v>6.53372239223948E-06</v>
      </c>
      <c r="IX46">
        <v>-1.0545266758139E-09</v>
      </c>
      <c r="IY46">
        <v>-1.642177746286333</v>
      </c>
      <c r="IZ46">
        <v>-0.1424232617567872</v>
      </c>
      <c r="JA46">
        <v>0.004060056505534989</v>
      </c>
      <c r="JB46">
        <v>-4.899104825809564E-05</v>
      </c>
      <c r="JC46">
        <v>3</v>
      </c>
      <c r="JD46">
        <v>1949</v>
      </c>
      <c r="JE46">
        <v>1</v>
      </c>
      <c r="JF46">
        <v>31</v>
      </c>
      <c r="JG46">
        <v>47.5</v>
      </c>
      <c r="JH46">
        <v>47.1</v>
      </c>
      <c r="JI46">
        <v>1.26465</v>
      </c>
      <c r="JJ46">
        <v>2.68311</v>
      </c>
      <c r="JK46">
        <v>1.49658</v>
      </c>
      <c r="JL46">
        <v>2.32544</v>
      </c>
      <c r="JM46">
        <v>1.54785</v>
      </c>
      <c r="JN46">
        <v>2.48657</v>
      </c>
      <c r="JO46">
        <v>45.921</v>
      </c>
      <c r="JP46">
        <v>14.3072</v>
      </c>
      <c r="JQ46">
        <v>18</v>
      </c>
      <c r="JR46">
        <v>492.077</v>
      </c>
      <c r="JS46">
        <v>521.9829999999999</v>
      </c>
      <c r="JT46">
        <v>23.1132</v>
      </c>
      <c r="JU46">
        <v>36.8828</v>
      </c>
      <c r="JV46">
        <v>30.0001</v>
      </c>
      <c r="JW46">
        <v>36.6753</v>
      </c>
      <c r="JX46">
        <v>36.538</v>
      </c>
      <c r="JY46">
        <v>25.4206</v>
      </c>
      <c r="JZ46">
        <v>37.6598</v>
      </c>
      <c r="KA46">
        <v>0</v>
      </c>
      <c r="KB46">
        <v>23.1258</v>
      </c>
      <c r="KC46">
        <v>473.535</v>
      </c>
      <c r="KD46">
        <v>18.9666</v>
      </c>
      <c r="KE46">
        <v>99.4166</v>
      </c>
      <c r="KF46">
        <v>93.2713</v>
      </c>
    </row>
    <row r="47" spans="1:292">
      <c r="A47">
        <v>29</v>
      </c>
      <c r="B47">
        <v>1688134648</v>
      </c>
      <c r="C47">
        <v>232</v>
      </c>
      <c r="D47" t="s">
        <v>490</v>
      </c>
      <c r="E47" t="s">
        <v>491</v>
      </c>
      <c r="F47">
        <v>5</v>
      </c>
      <c r="G47" t="s">
        <v>428</v>
      </c>
      <c r="H47">
        <v>1688134640.214286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464.9154207566377</v>
      </c>
      <c r="AJ47">
        <v>447.2254606060606</v>
      </c>
      <c r="AK47">
        <v>2.445176243494466</v>
      </c>
      <c r="AL47">
        <v>66.42754247735668</v>
      </c>
      <c r="AM47">
        <f>(AO47 - AN47 + DX47*1E3/(8.314*(DZ47+273.15)) * AQ47/DW47 * AP47) * DW47/(100*DK47) * 1000/(1000 - AO47)</f>
        <v>0</v>
      </c>
      <c r="AN47">
        <v>19.04265434406489</v>
      </c>
      <c r="AO47">
        <v>19.6334709090909</v>
      </c>
      <c r="AP47">
        <v>2.937771150093289E-05</v>
      </c>
      <c r="AQ47">
        <v>113.3259652511876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3.93</v>
      </c>
      <c r="DL47">
        <v>0.5</v>
      </c>
      <c r="DM47" t="s">
        <v>430</v>
      </c>
      <c r="DN47">
        <v>2</v>
      </c>
      <c r="DO47" t="b">
        <v>1</v>
      </c>
      <c r="DP47">
        <v>1688134640.214286</v>
      </c>
      <c r="DQ47">
        <v>424.41125</v>
      </c>
      <c r="DR47">
        <v>442.0864642857143</v>
      </c>
      <c r="DS47">
        <v>19.62398928571429</v>
      </c>
      <c r="DT47">
        <v>19.03625357142857</v>
      </c>
      <c r="DU47">
        <v>446.3681071428572</v>
      </c>
      <c r="DV47">
        <v>22.98987857142857</v>
      </c>
      <c r="DW47">
        <v>500.0167857142856</v>
      </c>
      <c r="DX47">
        <v>101.5940357142857</v>
      </c>
      <c r="DY47">
        <v>0.1000254107142857</v>
      </c>
      <c r="DZ47">
        <v>28.80447857142857</v>
      </c>
      <c r="EA47">
        <v>29.97687857142857</v>
      </c>
      <c r="EB47">
        <v>999.9000000000002</v>
      </c>
      <c r="EC47">
        <v>0</v>
      </c>
      <c r="ED47">
        <v>0</v>
      </c>
      <c r="EE47">
        <v>9988.972857142857</v>
      </c>
      <c r="EF47">
        <v>0</v>
      </c>
      <c r="EG47">
        <v>97.92031428571428</v>
      </c>
      <c r="EH47">
        <v>-17.67515607142857</v>
      </c>
      <c r="EI47">
        <v>432.9066428571429</v>
      </c>
      <c r="EJ47">
        <v>450.6655</v>
      </c>
      <c r="EK47">
        <v>0.5877512857142857</v>
      </c>
      <c r="EL47">
        <v>442.0864642857143</v>
      </c>
      <c r="EM47">
        <v>19.03625357142857</v>
      </c>
      <c r="EN47">
        <v>1.9936825</v>
      </c>
      <c r="EO47">
        <v>1.933969642857143</v>
      </c>
      <c r="EP47">
        <v>17.39426071428571</v>
      </c>
      <c r="EQ47">
        <v>16.91385357142857</v>
      </c>
      <c r="ER47">
        <v>1999.993928571429</v>
      </c>
      <c r="ES47">
        <v>0.9800051428571427</v>
      </c>
      <c r="ET47">
        <v>0.01999477142857142</v>
      </c>
      <c r="EU47">
        <v>0</v>
      </c>
      <c r="EV47">
        <v>448.0953571428572</v>
      </c>
      <c r="EW47">
        <v>5.00078</v>
      </c>
      <c r="EX47">
        <v>13136.60357142857</v>
      </c>
      <c r="EY47">
        <v>16379.625</v>
      </c>
      <c r="EZ47">
        <v>46.05549999999999</v>
      </c>
      <c r="FA47">
        <v>47.31649999999998</v>
      </c>
      <c r="FB47">
        <v>46.46625</v>
      </c>
      <c r="FC47">
        <v>46.64257142857142</v>
      </c>
      <c r="FD47">
        <v>46.43739285714286</v>
      </c>
      <c r="FE47">
        <v>1955.105357142857</v>
      </c>
      <c r="FF47">
        <v>39.88857142857144</v>
      </c>
      <c r="FG47">
        <v>0</v>
      </c>
      <c r="FH47">
        <v>1688134642.2</v>
      </c>
      <c r="FI47">
        <v>0</v>
      </c>
      <c r="FJ47">
        <v>448.11928</v>
      </c>
      <c r="FK47">
        <v>-0.8785384713674556</v>
      </c>
      <c r="FL47">
        <v>472.5230798721501</v>
      </c>
      <c r="FM47">
        <v>13142.664</v>
      </c>
      <c r="FN47">
        <v>15</v>
      </c>
      <c r="FO47">
        <v>1688131814</v>
      </c>
      <c r="FP47" t="s">
        <v>431</v>
      </c>
      <c r="FQ47">
        <v>1688131793.5</v>
      </c>
      <c r="FR47">
        <v>1688131814</v>
      </c>
      <c r="FS47">
        <v>2</v>
      </c>
      <c r="FT47">
        <v>-0.392</v>
      </c>
      <c r="FU47">
        <v>-0.044</v>
      </c>
      <c r="FV47">
        <v>-21.897</v>
      </c>
      <c r="FW47">
        <v>-3.212</v>
      </c>
      <c r="FX47">
        <v>421</v>
      </c>
      <c r="FY47">
        <v>16</v>
      </c>
      <c r="FZ47">
        <v>0.24</v>
      </c>
      <c r="GA47">
        <v>0.02</v>
      </c>
      <c r="GB47">
        <v>-13.47357292682927</v>
      </c>
      <c r="GC47">
        <v>-81.67778445993029</v>
      </c>
      <c r="GD47">
        <v>8.164442269069099</v>
      </c>
      <c r="GE47">
        <v>0</v>
      </c>
      <c r="GF47">
        <v>0.5873372195121951</v>
      </c>
      <c r="GG47">
        <v>0.008055365853660092</v>
      </c>
      <c r="GH47">
        <v>0.001041919301032085</v>
      </c>
      <c r="GI47">
        <v>1</v>
      </c>
      <c r="GJ47">
        <v>1</v>
      </c>
      <c r="GK47">
        <v>2</v>
      </c>
      <c r="GL47" t="s">
        <v>432</v>
      </c>
      <c r="GM47">
        <v>3.09913</v>
      </c>
      <c r="GN47">
        <v>2.75788</v>
      </c>
      <c r="GO47">
        <v>0.103794</v>
      </c>
      <c r="GP47">
        <v>0.104625</v>
      </c>
      <c r="GQ47">
        <v>0.116124</v>
      </c>
      <c r="GR47">
        <v>0.102098</v>
      </c>
      <c r="GS47">
        <v>22806.5</v>
      </c>
      <c r="GT47">
        <v>21655.6</v>
      </c>
      <c r="GU47">
        <v>26015.5</v>
      </c>
      <c r="GV47">
        <v>24540.9</v>
      </c>
      <c r="GW47">
        <v>36919.8</v>
      </c>
      <c r="GX47">
        <v>32021.4</v>
      </c>
      <c r="GY47">
        <v>45493.6</v>
      </c>
      <c r="GZ47">
        <v>38580.1</v>
      </c>
      <c r="HA47">
        <v>1.79573</v>
      </c>
      <c r="HB47">
        <v>1.81787</v>
      </c>
      <c r="HC47">
        <v>-0.156689</v>
      </c>
      <c r="HD47">
        <v>0</v>
      </c>
      <c r="HE47">
        <v>32.5377</v>
      </c>
      <c r="HF47">
        <v>999.9</v>
      </c>
      <c r="HG47">
        <v>46.3</v>
      </c>
      <c r="HH47">
        <v>41.2</v>
      </c>
      <c r="HI47">
        <v>36.0143</v>
      </c>
      <c r="HJ47">
        <v>62.8414</v>
      </c>
      <c r="HK47">
        <v>23.8301</v>
      </c>
      <c r="HL47">
        <v>1</v>
      </c>
      <c r="HM47">
        <v>0.831956</v>
      </c>
      <c r="HN47">
        <v>6.59766</v>
      </c>
      <c r="HO47">
        <v>20.177</v>
      </c>
      <c r="HP47">
        <v>5.20995</v>
      </c>
      <c r="HQ47">
        <v>11.986</v>
      </c>
      <c r="HR47">
        <v>4.9622</v>
      </c>
      <c r="HS47">
        <v>3.27433</v>
      </c>
      <c r="HT47">
        <v>9999</v>
      </c>
      <c r="HU47">
        <v>9999</v>
      </c>
      <c r="HV47">
        <v>9999</v>
      </c>
      <c r="HW47">
        <v>110.3</v>
      </c>
      <c r="HX47">
        <v>1.86394</v>
      </c>
      <c r="HY47">
        <v>1.8602</v>
      </c>
      <c r="HZ47">
        <v>1.85867</v>
      </c>
      <c r="IA47">
        <v>1.85989</v>
      </c>
      <c r="IB47">
        <v>1.85989</v>
      </c>
      <c r="IC47">
        <v>1.85852</v>
      </c>
      <c r="ID47">
        <v>1.8576</v>
      </c>
      <c r="IE47">
        <v>1.85242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-22.2</v>
      </c>
      <c r="IT47">
        <v>-3.3662</v>
      </c>
      <c r="IU47">
        <v>-13.86721085067401</v>
      </c>
      <c r="IV47">
        <v>-0.02083019699242301</v>
      </c>
      <c r="IW47">
        <v>6.53372239223948E-06</v>
      </c>
      <c r="IX47">
        <v>-1.0545266758139E-09</v>
      </c>
      <c r="IY47">
        <v>-1.642177746286333</v>
      </c>
      <c r="IZ47">
        <v>-0.1424232617567872</v>
      </c>
      <c r="JA47">
        <v>0.004060056505534989</v>
      </c>
      <c r="JB47">
        <v>-4.899104825809564E-05</v>
      </c>
      <c r="JC47">
        <v>3</v>
      </c>
      <c r="JD47">
        <v>1949</v>
      </c>
      <c r="JE47">
        <v>1</v>
      </c>
      <c r="JF47">
        <v>31</v>
      </c>
      <c r="JG47">
        <v>47.6</v>
      </c>
      <c r="JH47">
        <v>47.2</v>
      </c>
      <c r="JI47">
        <v>1.29883</v>
      </c>
      <c r="JJ47">
        <v>2.68555</v>
      </c>
      <c r="JK47">
        <v>1.49658</v>
      </c>
      <c r="JL47">
        <v>2.32544</v>
      </c>
      <c r="JM47">
        <v>1.54785</v>
      </c>
      <c r="JN47">
        <v>2.47803</v>
      </c>
      <c r="JO47">
        <v>45.921</v>
      </c>
      <c r="JP47">
        <v>14.2984</v>
      </c>
      <c r="JQ47">
        <v>18</v>
      </c>
      <c r="JR47">
        <v>491.99</v>
      </c>
      <c r="JS47">
        <v>521.841</v>
      </c>
      <c r="JT47">
        <v>23.1302</v>
      </c>
      <c r="JU47">
        <v>36.8828</v>
      </c>
      <c r="JV47">
        <v>30.0002</v>
      </c>
      <c r="JW47">
        <v>36.6785</v>
      </c>
      <c r="JX47">
        <v>36.5406</v>
      </c>
      <c r="JY47">
        <v>26.1099</v>
      </c>
      <c r="JZ47">
        <v>37.6598</v>
      </c>
      <c r="KA47">
        <v>0</v>
      </c>
      <c r="KB47">
        <v>23.1413</v>
      </c>
      <c r="KC47">
        <v>493.6</v>
      </c>
      <c r="KD47">
        <v>18.9572</v>
      </c>
      <c r="KE47">
        <v>99.4165</v>
      </c>
      <c r="KF47">
        <v>93.27079999999999</v>
      </c>
    </row>
    <row r="48" spans="1:292">
      <c r="A48">
        <v>30</v>
      </c>
      <c r="B48">
        <v>1688134653</v>
      </c>
      <c r="C48">
        <v>237</v>
      </c>
      <c r="D48" t="s">
        <v>492</v>
      </c>
      <c r="E48" t="s">
        <v>493</v>
      </c>
      <c r="F48">
        <v>5</v>
      </c>
      <c r="G48" t="s">
        <v>428</v>
      </c>
      <c r="H48">
        <v>1688134645.5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481.9050049282295</v>
      </c>
      <c r="AJ48">
        <v>461.6950727272728</v>
      </c>
      <c r="AK48">
        <v>2.930433501734826</v>
      </c>
      <c r="AL48">
        <v>66.42754247735668</v>
      </c>
      <c r="AM48">
        <f>(AO48 - AN48 + DX48*1E3/(8.314*(DZ48+273.15)) * AQ48/DW48 * AP48) * DW48/(100*DK48) * 1000/(1000 - AO48)</f>
        <v>0</v>
      </c>
      <c r="AN48">
        <v>19.03906643939067</v>
      </c>
      <c r="AO48">
        <v>19.63715515151515</v>
      </c>
      <c r="AP48">
        <v>1.43667902447412E-05</v>
      </c>
      <c r="AQ48">
        <v>113.3259652511876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3.93</v>
      </c>
      <c r="DL48">
        <v>0.5</v>
      </c>
      <c r="DM48" t="s">
        <v>430</v>
      </c>
      <c r="DN48">
        <v>2</v>
      </c>
      <c r="DO48" t="b">
        <v>1</v>
      </c>
      <c r="DP48">
        <v>1688134645.5</v>
      </c>
      <c r="DQ48">
        <v>434.4762962962963</v>
      </c>
      <c r="DR48">
        <v>458.5746666666666</v>
      </c>
      <c r="DS48">
        <v>19.6303</v>
      </c>
      <c r="DT48">
        <v>19.03741851851852</v>
      </c>
      <c r="DU48">
        <v>456.5921481481482</v>
      </c>
      <c r="DV48">
        <v>22.9964</v>
      </c>
      <c r="DW48">
        <v>500.0038888888889</v>
      </c>
      <c r="DX48">
        <v>101.5934074074074</v>
      </c>
      <c r="DY48">
        <v>0.09993662222222222</v>
      </c>
      <c r="DZ48">
        <v>28.81232592592593</v>
      </c>
      <c r="EA48">
        <v>29.98585185185186</v>
      </c>
      <c r="EB48">
        <v>999.9000000000001</v>
      </c>
      <c r="EC48">
        <v>0</v>
      </c>
      <c r="ED48">
        <v>0</v>
      </c>
      <c r="EE48">
        <v>9995.574444444444</v>
      </c>
      <c r="EF48">
        <v>0</v>
      </c>
      <c r="EG48">
        <v>98.50640000000001</v>
      </c>
      <c r="EH48">
        <v>-24.09826666666666</v>
      </c>
      <c r="EI48">
        <v>443.1761481481482</v>
      </c>
      <c r="EJ48">
        <v>467.4740740740741</v>
      </c>
      <c r="EK48">
        <v>0.5928914444444445</v>
      </c>
      <c r="EL48">
        <v>458.5746666666666</v>
      </c>
      <c r="EM48">
        <v>19.03741851851852</v>
      </c>
      <c r="EN48">
        <v>1.994311481481482</v>
      </c>
      <c r="EO48">
        <v>1.934077407407407</v>
      </c>
      <c r="EP48">
        <v>17.39925185185185</v>
      </c>
      <c r="EQ48">
        <v>16.91472222222222</v>
      </c>
      <c r="ER48">
        <v>2000.013333333334</v>
      </c>
      <c r="ES48">
        <v>0.9800044814814813</v>
      </c>
      <c r="ET48">
        <v>0.01999542592592592</v>
      </c>
      <c r="EU48">
        <v>0</v>
      </c>
      <c r="EV48">
        <v>448.0102592592593</v>
      </c>
      <c r="EW48">
        <v>5.00078</v>
      </c>
      <c r="EX48">
        <v>13180.48888888889</v>
      </c>
      <c r="EY48">
        <v>16379.77407407408</v>
      </c>
      <c r="EZ48">
        <v>46.06225925925925</v>
      </c>
      <c r="FA48">
        <v>47.31666666666665</v>
      </c>
      <c r="FB48">
        <v>46.47196296296296</v>
      </c>
      <c r="FC48">
        <v>46.64088888888888</v>
      </c>
      <c r="FD48">
        <v>46.43733333333333</v>
      </c>
      <c r="FE48">
        <v>1955.122962962963</v>
      </c>
      <c r="FF48">
        <v>39.89037037037038</v>
      </c>
      <c r="FG48">
        <v>0</v>
      </c>
      <c r="FH48">
        <v>1688134647</v>
      </c>
      <c r="FI48">
        <v>0</v>
      </c>
      <c r="FJ48">
        <v>448.0217199999999</v>
      </c>
      <c r="FK48">
        <v>-0.7633076922801152</v>
      </c>
      <c r="FL48">
        <v>346.7923097878929</v>
      </c>
      <c r="FM48">
        <v>13180.308</v>
      </c>
      <c r="FN48">
        <v>15</v>
      </c>
      <c r="FO48">
        <v>1688131814</v>
      </c>
      <c r="FP48" t="s">
        <v>431</v>
      </c>
      <c r="FQ48">
        <v>1688131793.5</v>
      </c>
      <c r="FR48">
        <v>1688131814</v>
      </c>
      <c r="FS48">
        <v>2</v>
      </c>
      <c r="FT48">
        <v>-0.392</v>
      </c>
      <c r="FU48">
        <v>-0.044</v>
      </c>
      <c r="FV48">
        <v>-21.897</v>
      </c>
      <c r="FW48">
        <v>-3.212</v>
      </c>
      <c r="FX48">
        <v>421</v>
      </c>
      <c r="FY48">
        <v>16</v>
      </c>
      <c r="FZ48">
        <v>0.24</v>
      </c>
      <c r="GA48">
        <v>0.02</v>
      </c>
      <c r="GB48">
        <v>-20.36698775</v>
      </c>
      <c r="GC48">
        <v>-72.59906983114442</v>
      </c>
      <c r="GD48">
        <v>7.14689261422595</v>
      </c>
      <c r="GE48">
        <v>0</v>
      </c>
      <c r="GF48">
        <v>0.59106715</v>
      </c>
      <c r="GG48">
        <v>0.05717016135084215</v>
      </c>
      <c r="GH48">
        <v>0.01018685249120159</v>
      </c>
      <c r="GI48">
        <v>1</v>
      </c>
      <c r="GJ48">
        <v>1</v>
      </c>
      <c r="GK48">
        <v>2</v>
      </c>
      <c r="GL48" t="s">
        <v>432</v>
      </c>
      <c r="GM48">
        <v>3.09912</v>
      </c>
      <c r="GN48">
        <v>2.7582</v>
      </c>
      <c r="GO48">
        <v>0.106215</v>
      </c>
      <c r="GP48">
        <v>0.107408</v>
      </c>
      <c r="GQ48">
        <v>0.116131</v>
      </c>
      <c r="GR48">
        <v>0.101873</v>
      </c>
      <c r="GS48">
        <v>22744.8</v>
      </c>
      <c r="GT48">
        <v>21588.5</v>
      </c>
      <c r="GU48">
        <v>26015.3</v>
      </c>
      <c r="GV48">
        <v>24541.2</v>
      </c>
      <c r="GW48">
        <v>36919.6</v>
      </c>
      <c r="GX48">
        <v>32029.9</v>
      </c>
      <c r="GY48">
        <v>45493.2</v>
      </c>
      <c r="GZ48">
        <v>38580.5</v>
      </c>
      <c r="HA48">
        <v>1.79583</v>
      </c>
      <c r="HB48">
        <v>1.81778</v>
      </c>
      <c r="HC48">
        <v>-0.15695</v>
      </c>
      <c r="HD48">
        <v>0</v>
      </c>
      <c r="HE48">
        <v>32.5486</v>
      </c>
      <c r="HF48">
        <v>999.9</v>
      </c>
      <c r="HG48">
        <v>46.3</v>
      </c>
      <c r="HH48">
        <v>41.2</v>
      </c>
      <c r="HI48">
        <v>36.0131</v>
      </c>
      <c r="HJ48">
        <v>62.5514</v>
      </c>
      <c r="HK48">
        <v>23.8742</v>
      </c>
      <c r="HL48">
        <v>1</v>
      </c>
      <c r="HM48">
        <v>0.832106</v>
      </c>
      <c r="HN48">
        <v>6.60101</v>
      </c>
      <c r="HO48">
        <v>20.1767</v>
      </c>
      <c r="HP48">
        <v>5.2101</v>
      </c>
      <c r="HQ48">
        <v>11.986</v>
      </c>
      <c r="HR48">
        <v>4.9623</v>
      </c>
      <c r="HS48">
        <v>3.27438</v>
      </c>
      <c r="HT48">
        <v>9999</v>
      </c>
      <c r="HU48">
        <v>9999</v>
      </c>
      <c r="HV48">
        <v>9999</v>
      </c>
      <c r="HW48">
        <v>110.3</v>
      </c>
      <c r="HX48">
        <v>1.86392</v>
      </c>
      <c r="HY48">
        <v>1.8602</v>
      </c>
      <c r="HZ48">
        <v>1.85867</v>
      </c>
      <c r="IA48">
        <v>1.85989</v>
      </c>
      <c r="IB48">
        <v>1.85989</v>
      </c>
      <c r="IC48">
        <v>1.85852</v>
      </c>
      <c r="ID48">
        <v>1.8576</v>
      </c>
      <c r="IE48">
        <v>1.85242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-22.424</v>
      </c>
      <c r="IT48">
        <v>-3.3663</v>
      </c>
      <c r="IU48">
        <v>-13.86721085067401</v>
      </c>
      <c r="IV48">
        <v>-0.02083019699242301</v>
      </c>
      <c r="IW48">
        <v>6.53372239223948E-06</v>
      </c>
      <c r="IX48">
        <v>-1.0545266758139E-09</v>
      </c>
      <c r="IY48">
        <v>-1.642177746286333</v>
      </c>
      <c r="IZ48">
        <v>-0.1424232617567872</v>
      </c>
      <c r="JA48">
        <v>0.004060056505534989</v>
      </c>
      <c r="JB48">
        <v>-4.899104825809564E-05</v>
      </c>
      <c r="JC48">
        <v>3</v>
      </c>
      <c r="JD48">
        <v>1949</v>
      </c>
      <c r="JE48">
        <v>1</v>
      </c>
      <c r="JF48">
        <v>31</v>
      </c>
      <c r="JG48">
        <v>47.7</v>
      </c>
      <c r="JH48">
        <v>47.3</v>
      </c>
      <c r="JI48">
        <v>1.33667</v>
      </c>
      <c r="JJ48">
        <v>2.68311</v>
      </c>
      <c r="JK48">
        <v>1.49658</v>
      </c>
      <c r="JL48">
        <v>2.32544</v>
      </c>
      <c r="JM48">
        <v>1.54785</v>
      </c>
      <c r="JN48">
        <v>2.47803</v>
      </c>
      <c r="JO48">
        <v>45.921</v>
      </c>
      <c r="JP48">
        <v>14.2984</v>
      </c>
      <c r="JQ48">
        <v>18</v>
      </c>
      <c r="JR48">
        <v>492.075</v>
      </c>
      <c r="JS48">
        <v>521.795</v>
      </c>
      <c r="JT48">
        <v>23.1437</v>
      </c>
      <c r="JU48">
        <v>36.8856</v>
      </c>
      <c r="JV48">
        <v>30.0002</v>
      </c>
      <c r="JW48">
        <v>36.6818</v>
      </c>
      <c r="JX48">
        <v>36.5439</v>
      </c>
      <c r="JY48">
        <v>26.8713</v>
      </c>
      <c r="JZ48">
        <v>37.9453</v>
      </c>
      <c r="KA48">
        <v>0</v>
      </c>
      <c r="KB48">
        <v>23.1415</v>
      </c>
      <c r="KC48">
        <v>506.966</v>
      </c>
      <c r="KD48">
        <v>18.9536</v>
      </c>
      <c r="KE48">
        <v>99.4158</v>
      </c>
      <c r="KF48">
        <v>93.2717</v>
      </c>
    </row>
    <row r="49" spans="1:292">
      <c r="A49">
        <v>31</v>
      </c>
      <c r="B49">
        <v>1688134658</v>
      </c>
      <c r="C49">
        <v>242</v>
      </c>
      <c r="D49" t="s">
        <v>494</v>
      </c>
      <c r="E49" t="s">
        <v>495</v>
      </c>
      <c r="F49">
        <v>5</v>
      </c>
      <c r="G49" t="s">
        <v>428</v>
      </c>
      <c r="H49">
        <v>1688134650.214286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499.0635233410057</v>
      </c>
      <c r="AJ49">
        <v>477.4367757575756</v>
      </c>
      <c r="AK49">
        <v>3.16501904198297</v>
      </c>
      <c r="AL49">
        <v>66.42754247735668</v>
      </c>
      <c r="AM49">
        <f>(AO49 - AN49 + DX49*1E3/(8.314*(DZ49+273.15)) * AQ49/DW49 * AP49) * DW49/(100*DK49) * 1000/(1000 - AO49)</f>
        <v>0</v>
      </c>
      <c r="AN49">
        <v>18.93860611345408</v>
      </c>
      <c r="AO49">
        <v>19.61341272727272</v>
      </c>
      <c r="AP49">
        <v>-0.005509077787888441</v>
      </c>
      <c r="AQ49">
        <v>113.3259652511876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3.93</v>
      </c>
      <c r="DL49">
        <v>0.5</v>
      </c>
      <c r="DM49" t="s">
        <v>430</v>
      </c>
      <c r="DN49">
        <v>2</v>
      </c>
      <c r="DO49" t="b">
        <v>1</v>
      </c>
      <c r="DP49">
        <v>1688134650.214286</v>
      </c>
      <c r="DQ49">
        <v>446.6337142857142</v>
      </c>
      <c r="DR49">
        <v>474.1936428571427</v>
      </c>
      <c r="DS49">
        <v>19.63081071428572</v>
      </c>
      <c r="DT49">
        <v>19.00861785714286</v>
      </c>
      <c r="DU49">
        <v>468.9402142857143</v>
      </c>
      <c r="DV49">
        <v>22.99692857142858</v>
      </c>
      <c r="DW49">
        <v>499.9783214285714</v>
      </c>
      <c r="DX49">
        <v>101.5933214285714</v>
      </c>
      <c r="DY49">
        <v>0.09995389642857144</v>
      </c>
      <c r="DZ49">
        <v>28.81798571428572</v>
      </c>
      <c r="EA49">
        <v>29.99527142857142</v>
      </c>
      <c r="EB49">
        <v>999.9000000000002</v>
      </c>
      <c r="EC49">
        <v>0</v>
      </c>
      <c r="ED49">
        <v>0</v>
      </c>
      <c r="EE49">
        <v>9997.921071428573</v>
      </c>
      <c r="EF49">
        <v>0</v>
      </c>
      <c r="EG49">
        <v>98.82338928571428</v>
      </c>
      <c r="EH49">
        <v>-27.55997142857143</v>
      </c>
      <c r="EI49">
        <v>455.5771785714286</v>
      </c>
      <c r="EJ49">
        <v>483.3815</v>
      </c>
      <c r="EK49">
        <v>0.6222021785714285</v>
      </c>
      <c r="EL49">
        <v>474.1936428571427</v>
      </c>
      <c r="EM49">
        <v>19.00861785714286</v>
      </c>
      <c r="EN49">
        <v>1.994361785714286</v>
      </c>
      <c r="EO49">
        <v>1.931150357142857</v>
      </c>
      <c r="EP49">
        <v>17.39963928571429</v>
      </c>
      <c r="EQ49">
        <v>16.89080714285714</v>
      </c>
      <c r="ER49">
        <v>1999.991785714286</v>
      </c>
      <c r="ES49">
        <v>0.9800074642857142</v>
      </c>
      <c r="ET49">
        <v>0.01999252142857142</v>
      </c>
      <c r="EU49">
        <v>0</v>
      </c>
      <c r="EV49">
        <v>447.9303928571427</v>
      </c>
      <c r="EW49">
        <v>5.00078</v>
      </c>
      <c r="EX49">
        <v>13194.55357142857</v>
      </c>
      <c r="EY49">
        <v>16379.6</v>
      </c>
      <c r="EZ49">
        <v>46.04885714285714</v>
      </c>
      <c r="FA49">
        <v>47.31199999999998</v>
      </c>
      <c r="FB49">
        <v>46.47971428571429</v>
      </c>
      <c r="FC49">
        <v>46.64707142857143</v>
      </c>
      <c r="FD49">
        <v>46.42175000000001</v>
      </c>
      <c r="FE49">
        <v>1955.108928571429</v>
      </c>
      <c r="FF49">
        <v>39.88285714285715</v>
      </c>
      <c r="FG49">
        <v>0</v>
      </c>
      <c r="FH49">
        <v>1688134652.4</v>
      </c>
      <c r="FI49">
        <v>0</v>
      </c>
      <c r="FJ49">
        <v>447.9441923076923</v>
      </c>
      <c r="FK49">
        <v>-0.8053675171194683</v>
      </c>
      <c r="FL49">
        <v>55.12136947309978</v>
      </c>
      <c r="FM49">
        <v>13195.61923076923</v>
      </c>
      <c r="FN49">
        <v>15</v>
      </c>
      <c r="FO49">
        <v>1688131814</v>
      </c>
      <c r="FP49" t="s">
        <v>431</v>
      </c>
      <c r="FQ49">
        <v>1688131793.5</v>
      </c>
      <c r="FR49">
        <v>1688131814</v>
      </c>
      <c r="FS49">
        <v>2</v>
      </c>
      <c r="FT49">
        <v>-0.392</v>
      </c>
      <c r="FU49">
        <v>-0.044</v>
      </c>
      <c r="FV49">
        <v>-21.897</v>
      </c>
      <c r="FW49">
        <v>-3.212</v>
      </c>
      <c r="FX49">
        <v>421</v>
      </c>
      <c r="FY49">
        <v>16</v>
      </c>
      <c r="FZ49">
        <v>0.24</v>
      </c>
      <c r="GA49">
        <v>0.02</v>
      </c>
      <c r="GB49">
        <v>-24.7021487804878</v>
      </c>
      <c r="GC49">
        <v>-49.1591101045296</v>
      </c>
      <c r="GD49">
        <v>5.029524465235352</v>
      </c>
      <c r="GE49">
        <v>0</v>
      </c>
      <c r="GF49">
        <v>0.6106367804878049</v>
      </c>
      <c r="GG49">
        <v>0.2998312264808365</v>
      </c>
      <c r="GH49">
        <v>0.03687211453878893</v>
      </c>
      <c r="GI49">
        <v>1</v>
      </c>
      <c r="GJ49">
        <v>1</v>
      </c>
      <c r="GK49">
        <v>2</v>
      </c>
      <c r="GL49" t="s">
        <v>432</v>
      </c>
      <c r="GM49">
        <v>3.0991</v>
      </c>
      <c r="GN49">
        <v>2.75813</v>
      </c>
      <c r="GO49">
        <v>0.108798</v>
      </c>
      <c r="GP49">
        <v>0.110137</v>
      </c>
      <c r="GQ49">
        <v>0.116038</v>
      </c>
      <c r="GR49">
        <v>0.101677</v>
      </c>
      <c r="GS49">
        <v>22678.8</v>
      </c>
      <c r="GT49">
        <v>21522.6</v>
      </c>
      <c r="GU49">
        <v>26015</v>
      </c>
      <c r="GV49">
        <v>24541.3</v>
      </c>
      <c r="GW49">
        <v>36923.2</v>
      </c>
      <c r="GX49">
        <v>32037.2</v>
      </c>
      <c r="GY49">
        <v>45492.7</v>
      </c>
      <c r="GZ49">
        <v>38580.5</v>
      </c>
      <c r="HA49">
        <v>1.79583</v>
      </c>
      <c r="HB49">
        <v>1.81772</v>
      </c>
      <c r="HC49">
        <v>-0.156466</v>
      </c>
      <c r="HD49">
        <v>0</v>
      </c>
      <c r="HE49">
        <v>32.5564</v>
      </c>
      <c r="HF49">
        <v>999.9</v>
      </c>
      <c r="HG49">
        <v>46.3</v>
      </c>
      <c r="HH49">
        <v>41.2</v>
      </c>
      <c r="HI49">
        <v>36.0139</v>
      </c>
      <c r="HJ49">
        <v>62.4414</v>
      </c>
      <c r="HK49">
        <v>23.8021</v>
      </c>
      <c r="HL49">
        <v>1</v>
      </c>
      <c r="HM49">
        <v>0.832622</v>
      </c>
      <c r="HN49">
        <v>6.80724</v>
      </c>
      <c r="HO49">
        <v>20.168</v>
      </c>
      <c r="HP49">
        <v>5.2101</v>
      </c>
      <c r="HQ49">
        <v>11.986</v>
      </c>
      <c r="HR49">
        <v>4.9624</v>
      </c>
      <c r="HS49">
        <v>3.27418</v>
      </c>
      <c r="HT49">
        <v>9999</v>
      </c>
      <c r="HU49">
        <v>9999</v>
      </c>
      <c r="HV49">
        <v>9999</v>
      </c>
      <c r="HW49">
        <v>110.3</v>
      </c>
      <c r="HX49">
        <v>1.8639</v>
      </c>
      <c r="HY49">
        <v>1.86022</v>
      </c>
      <c r="HZ49">
        <v>1.85866</v>
      </c>
      <c r="IA49">
        <v>1.85989</v>
      </c>
      <c r="IB49">
        <v>1.85989</v>
      </c>
      <c r="IC49">
        <v>1.85852</v>
      </c>
      <c r="ID49">
        <v>1.8576</v>
      </c>
      <c r="IE49">
        <v>1.85242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-22.665</v>
      </c>
      <c r="IT49">
        <v>-3.3655</v>
      </c>
      <c r="IU49">
        <v>-13.86721085067401</v>
      </c>
      <c r="IV49">
        <v>-0.02083019699242301</v>
      </c>
      <c r="IW49">
        <v>6.53372239223948E-06</v>
      </c>
      <c r="IX49">
        <v>-1.0545266758139E-09</v>
      </c>
      <c r="IY49">
        <v>-1.642177746286333</v>
      </c>
      <c r="IZ49">
        <v>-0.1424232617567872</v>
      </c>
      <c r="JA49">
        <v>0.004060056505534989</v>
      </c>
      <c r="JB49">
        <v>-4.899104825809564E-05</v>
      </c>
      <c r="JC49">
        <v>3</v>
      </c>
      <c r="JD49">
        <v>1949</v>
      </c>
      <c r="JE49">
        <v>1</v>
      </c>
      <c r="JF49">
        <v>31</v>
      </c>
      <c r="JG49">
        <v>47.7</v>
      </c>
      <c r="JH49">
        <v>47.4</v>
      </c>
      <c r="JI49">
        <v>1.37085</v>
      </c>
      <c r="JJ49">
        <v>2.68677</v>
      </c>
      <c r="JK49">
        <v>1.49658</v>
      </c>
      <c r="JL49">
        <v>2.32544</v>
      </c>
      <c r="JM49">
        <v>1.54785</v>
      </c>
      <c r="JN49">
        <v>2.49023</v>
      </c>
      <c r="JO49">
        <v>45.9499</v>
      </c>
      <c r="JP49">
        <v>14.2721</v>
      </c>
      <c r="JQ49">
        <v>18</v>
      </c>
      <c r="JR49">
        <v>492.088</v>
      </c>
      <c r="JS49">
        <v>521.785</v>
      </c>
      <c r="JT49">
        <v>23.1475</v>
      </c>
      <c r="JU49">
        <v>36.8862</v>
      </c>
      <c r="JV49">
        <v>30.0005</v>
      </c>
      <c r="JW49">
        <v>36.6838</v>
      </c>
      <c r="JX49">
        <v>36.5472</v>
      </c>
      <c r="JY49">
        <v>27.5553</v>
      </c>
      <c r="JZ49">
        <v>37.9453</v>
      </c>
      <c r="KA49">
        <v>0</v>
      </c>
      <c r="KB49">
        <v>23.0141</v>
      </c>
      <c r="KC49">
        <v>527.034</v>
      </c>
      <c r="KD49">
        <v>18.9601</v>
      </c>
      <c r="KE49">
        <v>99.41459999999999</v>
      </c>
      <c r="KF49">
        <v>93.27200000000001</v>
      </c>
    </row>
    <row r="50" spans="1:292">
      <c r="A50">
        <v>32</v>
      </c>
      <c r="B50">
        <v>1688134662.5</v>
      </c>
      <c r="C50">
        <v>246.5</v>
      </c>
      <c r="D50" t="s">
        <v>496</v>
      </c>
      <c r="E50" t="s">
        <v>497</v>
      </c>
      <c r="F50">
        <v>5</v>
      </c>
      <c r="G50" t="s">
        <v>428</v>
      </c>
      <c r="H50">
        <v>1688134654.660714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514.4249533141962</v>
      </c>
      <c r="AJ50">
        <v>492.2528666666666</v>
      </c>
      <c r="AK50">
        <v>3.295472341324653</v>
      </c>
      <c r="AL50">
        <v>66.42754247735668</v>
      </c>
      <c r="AM50">
        <f>(AO50 - AN50 + DX50*1E3/(8.314*(DZ50+273.15)) * AQ50/DW50 * AP50) * DW50/(100*DK50) * 1000/(1000 - AO50)</f>
        <v>0</v>
      </c>
      <c r="AN50">
        <v>18.93560971597596</v>
      </c>
      <c r="AO50">
        <v>19.58880909090909</v>
      </c>
      <c r="AP50">
        <v>-0.005480189419033893</v>
      </c>
      <c r="AQ50">
        <v>113.3259652511876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3.93</v>
      </c>
      <c r="DL50">
        <v>0.5</v>
      </c>
      <c r="DM50" t="s">
        <v>430</v>
      </c>
      <c r="DN50">
        <v>2</v>
      </c>
      <c r="DO50" t="b">
        <v>1</v>
      </c>
      <c r="DP50">
        <v>1688134654.660714</v>
      </c>
      <c r="DQ50">
        <v>459.59325</v>
      </c>
      <c r="DR50">
        <v>489.0918928571429</v>
      </c>
      <c r="DS50">
        <v>19.62190357142857</v>
      </c>
      <c r="DT50">
        <v>18.97844642857143</v>
      </c>
      <c r="DU50">
        <v>482.1013214285714</v>
      </c>
      <c r="DV50">
        <v>22.98771071428571</v>
      </c>
      <c r="DW50">
        <v>499.9924285714286</v>
      </c>
      <c r="DX50">
        <v>101.5932142857143</v>
      </c>
      <c r="DY50">
        <v>0.09994510357142858</v>
      </c>
      <c r="DZ50">
        <v>28.82352500000001</v>
      </c>
      <c r="EA50">
        <v>30.00808928571428</v>
      </c>
      <c r="EB50">
        <v>999.9000000000002</v>
      </c>
      <c r="EC50">
        <v>0</v>
      </c>
      <c r="ED50">
        <v>0</v>
      </c>
      <c r="EE50">
        <v>10001.18071428571</v>
      </c>
      <c r="EF50">
        <v>0</v>
      </c>
      <c r="EG50">
        <v>98.93886071428571</v>
      </c>
      <c r="EH50">
        <v>-29.49878214285715</v>
      </c>
      <c r="EI50">
        <v>468.7916428571428</v>
      </c>
      <c r="EJ50">
        <v>498.5530000000001</v>
      </c>
      <c r="EK50">
        <v>0.6434616785714286</v>
      </c>
      <c r="EL50">
        <v>489.0918928571429</v>
      </c>
      <c r="EM50">
        <v>18.97844642857143</v>
      </c>
      <c r="EN50">
        <v>1.993453928571429</v>
      </c>
      <c r="EO50">
        <v>1.9280825</v>
      </c>
      <c r="EP50">
        <v>17.392425</v>
      </c>
      <c r="EQ50">
        <v>16.86573928571429</v>
      </c>
      <c r="ER50">
        <v>1999.995714285714</v>
      </c>
      <c r="ES50">
        <v>0.9800050357142857</v>
      </c>
      <c r="ET50">
        <v>0.01999489285714285</v>
      </c>
      <c r="EU50">
        <v>0</v>
      </c>
      <c r="EV50">
        <v>447.8416785714286</v>
      </c>
      <c r="EW50">
        <v>5.00078</v>
      </c>
      <c r="EX50">
        <v>13193.24285714286</v>
      </c>
      <c r="EY50">
        <v>16379.62142857143</v>
      </c>
      <c r="EZ50">
        <v>46.05996428571427</v>
      </c>
      <c r="FA50">
        <v>47.31649999999998</v>
      </c>
      <c r="FB50">
        <v>46.46853571428571</v>
      </c>
      <c r="FC50">
        <v>46.65149999999999</v>
      </c>
      <c r="FD50">
        <v>46.43503571428572</v>
      </c>
      <c r="FE50">
        <v>1955.107142857143</v>
      </c>
      <c r="FF50">
        <v>39.88857142857144</v>
      </c>
      <c r="FG50">
        <v>0</v>
      </c>
      <c r="FH50">
        <v>1688134656.6</v>
      </c>
      <c r="FI50">
        <v>0</v>
      </c>
      <c r="FJ50">
        <v>447.80208</v>
      </c>
      <c r="FK50">
        <v>-1.811153836473144</v>
      </c>
      <c r="FL50">
        <v>-220.3923077423905</v>
      </c>
      <c r="FM50">
        <v>13197.076</v>
      </c>
      <c r="FN50">
        <v>15</v>
      </c>
      <c r="FO50">
        <v>1688131814</v>
      </c>
      <c r="FP50" t="s">
        <v>431</v>
      </c>
      <c r="FQ50">
        <v>1688131793.5</v>
      </c>
      <c r="FR50">
        <v>1688131814</v>
      </c>
      <c r="FS50">
        <v>2</v>
      </c>
      <c r="FT50">
        <v>-0.392</v>
      </c>
      <c r="FU50">
        <v>-0.044</v>
      </c>
      <c r="FV50">
        <v>-21.897</v>
      </c>
      <c r="FW50">
        <v>-3.212</v>
      </c>
      <c r="FX50">
        <v>421</v>
      </c>
      <c r="FY50">
        <v>16</v>
      </c>
      <c r="FZ50">
        <v>0.24</v>
      </c>
      <c r="GA50">
        <v>0.02</v>
      </c>
      <c r="GB50">
        <v>-28.03885121951219</v>
      </c>
      <c r="GC50">
        <v>-27.68524599303141</v>
      </c>
      <c r="GD50">
        <v>2.87844680917161</v>
      </c>
      <c r="GE50">
        <v>0</v>
      </c>
      <c r="GF50">
        <v>0.6295403658536585</v>
      </c>
      <c r="GG50">
        <v>0.3488697073170722</v>
      </c>
      <c r="GH50">
        <v>0.04015615581443249</v>
      </c>
      <c r="GI50">
        <v>1</v>
      </c>
      <c r="GJ50">
        <v>1</v>
      </c>
      <c r="GK50">
        <v>2</v>
      </c>
      <c r="GL50" t="s">
        <v>432</v>
      </c>
      <c r="GM50">
        <v>3.09908</v>
      </c>
      <c r="GN50">
        <v>2.75803</v>
      </c>
      <c r="GO50">
        <v>0.111181</v>
      </c>
      <c r="GP50">
        <v>0.112548</v>
      </c>
      <c r="GQ50">
        <v>0.115948</v>
      </c>
      <c r="GR50">
        <v>0.101675</v>
      </c>
      <c r="GS50">
        <v>22618.1</v>
      </c>
      <c r="GT50">
        <v>21464.2</v>
      </c>
      <c r="GU50">
        <v>26014.9</v>
      </c>
      <c r="GV50">
        <v>24541.1</v>
      </c>
      <c r="GW50">
        <v>36927.2</v>
      </c>
      <c r="GX50">
        <v>32037.1</v>
      </c>
      <c r="GY50">
        <v>45492.6</v>
      </c>
      <c r="GZ50">
        <v>38580</v>
      </c>
      <c r="HA50">
        <v>1.79587</v>
      </c>
      <c r="HB50">
        <v>1.8178</v>
      </c>
      <c r="HC50">
        <v>-0.156097</v>
      </c>
      <c r="HD50">
        <v>0</v>
      </c>
      <c r="HE50">
        <v>32.5648</v>
      </c>
      <c r="HF50">
        <v>999.9</v>
      </c>
      <c r="HG50">
        <v>46.3</v>
      </c>
      <c r="HH50">
        <v>41.3</v>
      </c>
      <c r="HI50">
        <v>36.206</v>
      </c>
      <c r="HJ50">
        <v>62.6114</v>
      </c>
      <c r="HK50">
        <v>23.75</v>
      </c>
      <c r="HL50">
        <v>1</v>
      </c>
      <c r="HM50">
        <v>0.83611</v>
      </c>
      <c r="HN50">
        <v>7.20746</v>
      </c>
      <c r="HO50">
        <v>20.1507</v>
      </c>
      <c r="HP50">
        <v>5.20995</v>
      </c>
      <c r="HQ50">
        <v>11.986</v>
      </c>
      <c r="HR50">
        <v>4.96235</v>
      </c>
      <c r="HS50">
        <v>3.27423</v>
      </c>
      <c r="HT50">
        <v>9999</v>
      </c>
      <c r="HU50">
        <v>9999</v>
      </c>
      <c r="HV50">
        <v>9999</v>
      </c>
      <c r="HW50">
        <v>110.3</v>
      </c>
      <c r="HX50">
        <v>1.86388</v>
      </c>
      <c r="HY50">
        <v>1.8602</v>
      </c>
      <c r="HZ50">
        <v>1.85865</v>
      </c>
      <c r="IA50">
        <v>1.85989</v>
      </c>
      <c r="IB50">
        <v>1.85988</v>
      </c>
      <c r="IC50">
        <v>1.85852</v>
      </c>
      <c r="ID50">
        <v>1.8576</v>
      </c>
      <c r="IE50">
        <v>1.85242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-22.888</v>
      </c>
      <c r="IT50">
        <v>-3.3646</v>
      </c>
      <c r="IU50">
        <v>-13.86721085067401</v>
      </c>
      <c r="IV50">
        <v>-0.02083019699242301</v>
      </c>
      <c r="IW50">
        <v>6.53372239223948E-06</v>
      </c>
      <c r="IX50">
        <v>-1.0545266758139E-09</v>
      </c>
      <c r="IY50">
        <v>-1.642177746286333</v>
      </c>
      <c r="IZ50">
        <v>-0.1424232617567872</v>
      </c>
      <c r="JA50">
        <v>0.004060056505534989</v>
      </c>
      <c r="JB50">
        <v>-4.899104825809564E-05</v>
      </c>
      <c r="JC50">
        <v>3</v>
      </c>
      <c r="JD50">
        <v>1949</v>
      </c>
      <c r="JE50">
        <v>1</v>
      </c>
      <c r="JF50">
        <v>31</v>
      </c>
      <c r="JG50">
        <v>47.8</v>
      </c>
      <c r="JH50">
        <v>47.5</v>
      </c>
      <c r="JI50">
        <v>1.40625</v>
      </c>
      <c r="JJ50">
        <v>2.69409</v>
      </c>
      <c r="JK50">
        <v>1.49658</v>
      </c>
      <c r="JL50">
        <v>2.32544</v>
      </c>
      <c r="JM50">
        <v>1.54785</v>
      </c>
      <c r="JN50">
        <v>2.37549</v>
      </c>
      <c r="JO50">
        <v>45.9499</v>
      </c>
      <c r="JP50">
        <v>14.2546</v>
      </c>
      <c r="JQ50">
        <v>18</v>
      </c>
      <c r="JR50">
        <v>492.133</v>
      </c>
      <c r="JS50">
        <v>521.8630000000001</v>
      </c>
      <c r="JT50">
        <v>23.07</v>
      </c>
      <c r="JU50">
        <v>36.8878</v>
      </c>
      <c r="JV50">
        <v>30.0025</v>
      </c>
      <c r="JW50">
        <v>36.686</v>
      </c>
      <c r="JX50">
        <v>36.5503</v>
      </c>
      <c r="JY50">
        <v>28.251</v>
      </c>
      <c r="JZ50">
        <v>37.9453</v>
      </c>
      <c r="KA50">
        <v>0</v>
      </c>
      <c r="KB50">
        <v>22.9933</v>
      </c>
      <c r="KC50">
        <v>540.397</v>
      </c>
      <c r="KD50">
        <v>18.9601</v>
      </c>
      <c r="KE50">
        <v>99.4144</v>
      </c>
      <c r="KF50">
        <v>93.271</v>
      </c>
    </row>
    <row r="51" spans="1:292">
      <c r="A51">
        <v>33</v>
      </c>
      <c r="B51">
        <v>1688134667.5</v>
      </c>
      <c r="C51">
        <v>251.5</v>
      </c>
      <c r="D51" t="s">
        <v>498</v>
      </c>
      <c r="E51" t="s">
        <v>499</v>
      </c>
      <c r="F51">
        <v>5</v>
      </c>
      <c r="G51" t="s">
        <v>428</v>
      </c>
      <c r="H51">
        <v>1688134659.962963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531.6326771887207</v>
      </c>
      <c r="AJ51">
        <v>508.9704242424241</v>
      </c>
      <c r="AK51">
        <v>3.350026449753209</v>
      </c>
      <c r="AL51">
        <v>66.42754247735668</v>
      </c>
      <c r="AM51">
        <f>(AO51 - AN51 + DX51*1E3/(8.314*(DZ51+273.15)) * AQ51/DW51 * AP51) * DW51/(100*DK51) * 1000/(1000 - AO51)</f>
        <v>0</v>
      </c>
      <c r="AN51">
        <v>18.94176793368869</v>
      </c>
      <c r="AO51">
        <v>19.55909393939394</v>
      </c>
      <c r="AP51">
        <v>-0.006023271713377332</v>
      </c>
      <c r="AQ51">
        <v>113.3259652511876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3.93</v>
      </c>
      <c r="DL51">
        <v>0.5</v>
      </c>
      <c r="DM51" t="s">
        <v>430</v>
      </c>
      <c r="DN51">
        <v>2</v>
      </c>
      <c r="DO51" t="b">
        <v>1</v>
      </c>
      <c r="DP51">
        <v>1688134659.962963</v>
      </c>
      <c r="DQ51">
        <v>476.1631481481481</v>
      </c>
      <c r="DR51">
        <v>506.936888888889</v>
      </c>
      <c r="DS51">
        <v>19.59983333333333</v>
      </c>
      <c r="DT51">
        <v>18.94336296296296</v>
      </c>
      <c r="DU51">
        <v>498.9266296296297</v>
      </c>
      <c r="DV51">
        <v>22.96488148148148</v>
      </c>
      <c r="DW51">
        <v>499.9984444444444</v>
      </c>
      <c r="DX51">
        <v>101.5932592592592</v>
      </c>
      <c r="DY51">
        <v>0.1000006555555556</v>
      </c>
      <c r="DZ51">
        <v>28.83141851851852</v>
      </c>
      <c r="EA51">
        <v>30.01772592592593</v>
      </c>
      <c r="EB51">
        <v>999.9000000000001</v>
      </c>
      <c r="EC51">
        <v>0</v>
      </c>
      <c r="ED51">
        <v>0</v>
      </c>
      <c r="EE51">
        <v>9997.362962962963</v>
      </c>
      <c r="EF51">
        <v>0</v>
      </c>
      <c r="EG51">
        <v>98.80851851851851</v>
      </c>
      <c r="EH51">
        <v>-30.77387777777778</v>
      </c>
      <c r="EI51">
        <v>485.682</v>
      </c>
      <c r="EJ51">
        <v>516.7252962962963</v>
      </c>
      <c r="EK51">
        <v>0.6564752962962964</v>
      </c>
      <c r="EL51">
        <v>506.936888888889</v>
      </c>
      <c r="EM51">
        <v>18.94336296296296</v>
      </c>
      <c r="EN51">
        <v>1.991212962962963</v>
      </c>
      <c r="EO51">
        <v>1.924519629629629</v>
      </c>
      <c r="EP51">
        <v>17.37461111111111</v>
      </c>
      <c r="EQ51">
        <v>16.83663333333333</v>
      </c>
      <c r="ER51">
        <v>2000</v>
      </c>
      <c r="ES51">
        <v>0.9800042962962963</v>
      </c>
      <c r="ET51">
        <v>0.01999563703703704</v>
      </c>
      <c r="EU51">
        <v>0</v>
      </c>
      <c r="EV51">
        <v>447.675037037037</v>
      </c>
      <c r="EW51">
        <v>5.00078</v>
      </c>
      <c r="EX51">
        <v>13180.12222222222</v>
      </c>
      <c r="EY51">
        <v>16379.65555555555</v>
      </c>
      <c r="EZ51">
        <v>46.06218518518518</v>
      </c>
      <c r="FA51">
        <v>47.32133333333332</v>
      </c>
      <c r="FB51">
        <v>46.47203703703703</v>
      </c>
      <c r="FC51">
        <v>46.65481481481481</v>
      </c>
      <c r="FD51">
        <v>46.43955555555554</v>
      </c>
      <c r="FE51">
        <v>1955.109629629629</v>
      </c>
      <c r="FF51">
        <v>39.89037037037038</v>
      </c>
      <c r="FG51">
        <v>0</v>
      </c>
      <c r="FH51">
        <v>1688134661.4</v>
      </c>
      <c r="FI51">
        <v>0</v>
      </c>
      <c r="FJ51">
        <v>447.68404</v>
      </c>
      <c r="FK51">
        <v>-1.844692299741597</v>
      </c>
      <c r="FL51">
        <v>-206.1538458568771</v>
      </c>
      <c r="FM51">
        <v>13179.5</v>
      </c>
      <c r="FN51">
        <v>15</v>
      </c>
      <c r="FO51">
        <v>1688131814</v>
      </c>
      <c r="FP51" t="s">
        <v>431</v>
      </c>
      <c r="FQ51">
        <v>1688131793.5</v>
      </c>
      <c r="FR51">
        <v>1688131814</v>
      </c>
      <c r="FS51">
        <v>2</v>
      </c>
      <c r="FT51">
        <v>-0.392</v>
      </c>
      <c r="FU51">
        <v>-0.044</v>
      </c>
      <c r="FV51">
        <v>-21.897</v>
      </c>
      <c r="FW51">
        <v>-3.212</v>
      </c>
      <c r="FX51">
        <v>421</v>
      </c>
      <c r="FY51">
        <v>16</v>
      </c>
      <c r="FZ51">
        <v>0.24</v>
      </c>
      <c r="GA51">
        <v>0.02</v>
      </c>
      <c r="GB51">
        <v>-29.64249268292683</v>
      </c>
      <c r="GC51">
        <v>-16.55412334494781</v>
      </c>
      <c r="GD51">
        <v>1.729517767047169</v>
      </c>
      <c r="GE51">
        <v>0</v>
      </c>
      <c r="GF51">
        <v>0.6388308048780487</v>
      </c>
      <c r="GG51">
        <v>0.1931346898954718</v>
      </c>
      <c r="GH51">
        <v>0.03489606906174286</v>
      </c>
      <c r="GI51">
        <v>1</v>
      </c>
      <c r="GJ51">
        <v>1</v>
      </c>
      <c r="GK51">
        <v>2</v>
      </c>
      <c r="GL51" t="s">
        <v>432</v>
      </c>
      <c r="GM51">
        <v>3.09902</v>
      </c>
      <c r="GN51">
        <v>2.75818</v>
      </c>
      <c r="GO51">
        <v>0.113831</v>
      </c>
      <c r="GP51">
        <v>0.115209</v>
      </c>
      <c r="GQ51">
        <v>0.115839</v>
      </c>
      <c r="GR51">
        <v>0.101705</v>
      </c>
      <c r="GS51">
        <v>22550.4</v>
      </c>
      <c r="GT51">
        <v>21399.4</v>
      </c>
      <c r="GU51">
        <v>26014.6</v>
      </c>
      <c r="GV51">
        <v>24540.6</v>
      </c>
      <c r="GW51">
        <v>36931.3</v>
      </c>
      <c r="GX51">
        <v>32036.3</v>
      </c>
      <c r="GY51">
        <v>45491.7</v>
      </c>
      <c r="GZ51">
        <v>38579.9</v>
      </c>
      <c r="HA51">
        <v>1.79538</v>
      </c>
      <c r="HB51">
        <v>1.81767</v>
      </c>
      <c r="HC51">
        <v>-0.157252</v>
      </c>
      <c r="HD51">
        <v>0</v>
      </c>
      <c r="HE51">
        <v>32.5745</v>
      </c>
      <c r="HF51">
        <v>999.9</v>
      </c>
      <c r="HG51">
        <v>46.3</v>
      </c>
      <c r="HH51">
        <v>41.3</v>
      </c>
      <c r="HI51">
        <v>36.2046</v>
      </c>
      <c r="HJ51">
        <v>62.6514</v>
      </c>
      <c r="HK51">
        <v>23.8021</v>
      </c>
      <c r="HL51">
        <v>1</v>
      </c>
      <c r="HM51">
        <v>0.837139</v>
      </c>
      <c r="HN51">
        <v>7.15575</v>
      </c>
      <c r="HO51">
        <v>20.1526</v>
      </c>
      <c r="HP51">
        <v>5.2098</v>
      </c>
      <c r="HQ51">
        <v>11.986</v>
      </c>
      <c r="HR51">
        <v>4.96235</v>
      </c>
      <c r="HS51">
        <v>3.27403</v>
      </c>
      <c r="HT51">
        <v>9999</v>
      </c>
      <c r="HU51">
        <v>9999</v>
      </c>
      <c r="HV51">
        <v>9999</v>
      </c>
      <c r="HW51">
        <v>110.3</v>
      </c>
      <c r="HX51">
        <v>1.86388</v>
      </c>
      <c r="HY51">
        <v>1.8602</v>
      </c>
      <c r="HZ51">
        <v>1.85865</v>
      </c>
      <c r="IA51">
        <v>1.85989</v>
      </c>
      <c r="IB51">
        <v>1.85989</v>
      </c>
      <c r="IC51">
        <v>1.85852</v>
      </c>
      <c r="ID51">
        <v>1.8576</v>
      </c>
      <c r="IE51">
        <v>1.85242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-23.137</v>
      </c>
      <c r="IT51">
        <v>-3.3636</v>
      </c>
      <c r="IU51">
        <v>-13.86721085067401</v>
      </c>
      <c r="IV51">
        <v>-0.02083019699242301</v>
      </c>
      <c r="IW51">
        <v>6.53372239223948E-06</v>
      </c>
      <c r="IX51">
        <v>-1.0545266758139E-09</v>
      </c>
      <c r="IY51">
        <v>-1.642177746286333</v>
      </c>
      <c r="IZ51">
        <v>-0.1424232617567872</v>
      </c>
      <c r="JA51">
        <v>0.004060056505534989</v>
      </c>
      <c r="JB51">
        <v>-4.899104825809564E-05</v>
      </c>
      <c r="JC51">
        <v>3</v>
      </c>
      <c r="JD51">
        <v>1949</v>
      </c>
      <c r="JE51">
        <v>1</v>
      </c>
      <c r="JF51">
        <v>31</v>
      </c>
      <c r="JG51">
        <v>47.9</v>
      </c>
      <c r="JH51">
        <v>47.6</v>
      </c>
      <c r="JI51">
        <v>1.44043</v>
      </c>
      <c r="JJ51">
        <v>2.69653</v>
      </c>
      <c r="JK51">
        <v>1.49658</v>
      </c>
      <c r="JL51">
        <v>2.32544</v>
      </c>
      <c r="JM51">
        <v>1.54785</v>
      </c>
      <c r="JN51">
        <v>2.38647</v>
      </c>
      <c r="JO51">
        <v>45.9499</v>
      </c>
      <c r="JP51">
        <v>14.2634</v>
      </c>
      <c r="JQ51">
        <v>18</v>
      </c>
      <c r="JR51">
        <v>491.843</v>
      </c>
      <c r="JS51">
        <v>521.799</v>
      </c>
      <c r="JT51">
        <v>23.0041</v>
      </c>
      <c r="JU51">
        <v>36.8897</v>
      </c>
      <c r="JV51">
        <v>30.0015</v>
      </c>
      <c r="JW51">
        <v>36.6887</v>
      </c>
      <c r="JX51">
        <v>36.5537</v>
      </c>
      <c r="JY51">
        <v>28.9335</v>
      </c>
      <c r="JZ51">
        <v>37.9453</v>
      </c>
      <c r="KA51">
        <v>0</v>
      </c>
      <c r="KB51">
        <v>22.9658</v>
      </c>
      <c r="KC51">
        <v>553.758</v>
      </c>
      <c r="KD51">
        <v>18.9697</v>
      </c>
      <c r="KE51">
        <v>99.4127</v>
      </c>
      <c r="KF51">
        <v>93.2701</v>
      </c>
    </row>
    <row r="52" spans="1:292">
      <c r="A52">
        <v>34</v>
      </c>
      <c r="B52">
        <v>1688134672.5</v>
      </c>
      <c r="C52">
        <v>256.5</v>
      </c>
      <c r="D52" t="s">
        <v>500</v>
      </c>
      <c r="E52" t="s">
        <v>501</v>
      </c>
      <c r="F52">
        <v>5</v>
      </c>
      <c r="G52" t="s">
        <v>428</v>
      </c>
      <c r="H52">
        <v>1688134664.981482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548.8179424092416</v>
      </c>
      <c r="AJ52">
        <v>525.7717393939392</v>
      </c>
      <c r="AK52">
        <v>3.35888937790521</v>
      </c>
      <c r="AL52">
        <v>66.42754247735668</v>
      </c>
      <c r="AM52">
        <f>(AO52 - AN52 + DX52*1E3/(8.314*(DZ52+273.15)) * AQ52/DW52 * AP52) * DW52/(100*DK52) * 1000/(1000 - AO52)</f>
        <v>0</v>
      </c>
      <c r="AN52">
        <v>18.94397482101063</v>
      </c>
      <c r="AO52">
        <v>19.54476424242424</v>
      </c>
      <c r="AP52">
        <v>-0.0009947866991038353</v>
      </c>
      <c r="AQ52">
        <v>113.3259652511876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3.93</v>
      </c>
      <c r="DL52">
        <v>0.5</v>
      </c>
      <c r="DM52" t="s">
        <v>430</v>
      </c>
      <c r="DN52">
        <v>2</v>
      </c>
      <c r="DO52" t="b">
        <v>1</v>
      </c>
      <c r="DP52">
        <v>1688134664.981482</v>
      </c>
      <c r="DQ52">
        <v>492.4245555555555</v>
      </c>
      <c r="DR52">
        <v>523.8155555555556</v>
      </c>
      <c r="DS52">
        <v>19.57355185185185</v>
      </c>
      <c r="DT52">
        <v>18.94035185185185</v>
      </c>
      <c r="DU52">
        <v>515.4358888888889</v>
      </c>
      <c r="DV52">
        <v>22.93768888888889</v>
      </c>
      <c r="DW52">
        <v>500.0095185185185</v>
      </c>
      <c r="DX52">
        <v>101.5932962962963</v>
      </c>
      <c r="DY52">
        <v>0.100009337037037</v>
      </c>
      <c r="DZ52">
        <v>28.83755185185185</v>
      </c>
      <c r="EA52">
        <v>30.02011481481481</v>
      </c>
      <c r="EB52">
        <v>999.9000000000001</v>
      </c>
      <c r="EC52">
        <v>0</v>
      </c>
      <c r="ED52">
        <v>0</v>
      </c>
      <c r="EE52">
        <v>9996.200370370372</v>
      </c>
      <c r="EF52">
        <v>0</v>
      </c>
      <c r="EG52">
        <v>98.62659629629628</v>
      </c>
      <c r="EH52">
        <v>-31.39116296296296</v>
      </c>
      <c r="EI52">
        <v>502.255037037037</v>
      </c>
      <c r="EJ52">
        <v>533.9284444444444</v>
      </c>
      <c r="EK52">
        <v>0.6332042962962964</v>
      </c>
      <c r="EL52">
        <v>523.8155555555556</v>
      </c>
      <c r="EM52">
        <v>18.94035185185185</v>
      </c>
      <c r="EN52">
        <v>1.988544814814815</v>
      </c>
      <c r="EO52">
        <v>1.924214074074074</v>
      </c>
      <c r="EP52">
        <v>17.35339259259259</v>
      </c>
      <c r="EQ52">
        <v>16.83413333333333</v>
      </c>
      <c r="ER52">
        <v>2000.023333333333</v>
      </c>
      <c r="ES52">
        <v>0.980003148148148</v>
      </c>
      <c r="ET52">
        <v>0.01999677407407407</v>
      </c>
      <c r="EU52">
        <v>0</v>
      </c>
      <c r="EV52">
        <v>447.5192592592593</v>
      </c>
      <c r="EW52">
        <v>5.00078</v>
      </c>
      <c r="EX52">
        <v>13158.74814814815</v>
      </c>
      <c r="EY52">
        <v>16379.84444444445</v>
      </c>
      <c r="EZ52">
        <v>46.06448148148148</v>
      </c>
      <c r="FA52">
        <v>47.32599999999999</v>
      </c>
      <c r="FB52">
        <v>46.47892592592593</v>
      </c>
      <c r="FC52">
        <v>46.65485185185185</v>
      </c>
      <c r="FD52">
        <v>46.47429629629629</v>
      </c>
      <c r="FE52">
        <v>1955.13</v>
      </c>
      <c r="FF52">
        <v>39.89333333333334</v>
      </c>
      <c r="FG52">
        <v>0</v>
      </c>
      <c r="FH52">
        <v>1688134666.8</v>
      </c>
      <c r="FI52">
        <v>0</v>
      </c>
      <c r="FJ52">
        <v>447.5319230769231</v>
      </c>
      <c r="FK52">
        <v>-1.603623931532371</v>
      </c>
      <c r="FL52">
        <v>-248.5675216485255</v>
      </c>
      <c r="FM52">
        <v>13158.44615384615</v>
      </c>
      <c r="FN52">
        <v>15</v>
      </c>
      <c r="FO52">
        <v>1688131814</v>
      </c>
      <c r="FP52" t="s">
        <v>431</v>
      </c>
      <c r="FQ52">
        <v>1688131793.5</v>
      </c>
      <c r="FR52">
        <v>1688131814</v>
      </c>
      <c r="FS52">
        <v>2</v>
      </c>
      <c r="FT52">
        <v>-0.392</v>
      </c>
      <c r="FU52">
        <v>-0.044</v>
      </c>
      <c r="FV52">
        <v>-21.897</v>
      </c>
      <c r="FW52">
        <v>-3.212</v>
      </c>
      <c r="FX52">
        <v>421</v>
      </c>
      <c r="FY52">
        <v>16</v>
      </c>
      <c r="FZ52">
        <v>0.24</v>
      </c>
      <c r="GA52">
        <v>0.02</v>
      </c>
      <c r="GB52">
        <v>-30.9367025</v>
      </c>
      <c r="GC52">
        <v>-7.972508442776684</v>
      </c>
      <c r="GD52">
        <v>0.7946185652523795</v>
      </c>
      <c r="GE52">
        <v>0</v>
      </c>
      <c r="GF52">
        <v>0.6447374</v>
      </c>
      <c r="GG52">
        <v>-0.2378879774859319</v>
      </c>
      <c r="GH52">
        <v>0.02803120392954966</v>
      </c>
      <c r="GI52">
        <v>1</v>
      </c>
      <c r="GJ52">
        <v>1</v>
      </c>
      <c r="GK52">
        <v>2</v>
      </c>
      <c r="GL52" t="s">
        <v>432</v>
      </c>
      <c r="GM52">
        <v>3.09907</v>
      </c>
      <c r="GN52">
        <v>2.75808</v>
      </c>
      <c r="GO52">
        <v>0.116452</v>
      </c>
      <c r="GP52">
        <v>0.117813</v>
      </c>
      <c r="GQ52">
        <v>0.115788</v>
      </c>
      <c r="GR52">
        <v>0.101718</v>
      </c>
      <c r="GS52">
        <v>22483.2</v>
      </c>
      <c r="GT52">
        <v>21336.2</v>
      </c>
      <c r="GU52">
        <v>26014.1</v>
      </c>
      <c r="GV52">
        <v>24540.4</v>
      </c>
      <c r="GW52">
        <v>36933.3</v>
      </c>
      <c r="GX52">
        <v>32035.6</v>
      </c>
      <c r="GY52">
        <v>45491.2</v>
      </c>
      <c r="GZ52">
        <v>38579.4</v>
      </c>
      <c r="HA52">
        <v>1.79585</v>
      </c>
      <c r="HB52">
        <v>1.8178</v>
      </c>
      <c r="HC52">
        <v>-0.158057</v>
      </c>
      <c r="HD52">
        <v>0</v>
      </c>
      <c r="HE52">
        <v>32.5818</v>
      </c>
      <c r="HF52">
        <v>999.9</v>
      </c>
      <c r="HG52">
        <v>46.3</v>
      </c>
      <c r="HH52">
        <v>41.3</v>
      </c>
      <c r="HI52">
        <v>36.2072</v>
      </c>
      <c r="HJ52">
        <v>62.6614</v>
      </c>
      <c r="HK52">
        <v>23.8141</v>
      </c>
      <c r="HL52">
        <v>1</v>
      </c>
      <c r="HM52">
        <v>0.837495</v>
      </c>
      <c r="HN52">
        <v>7.12685</v>
      </c>
      <c r="HO52">
        <v>20.1541</v>
      </c>
      <c r="HP52">
        <v>5.2089</v>
      </c>
      <c r="HQ52">
        <v>11.986</v>
      </c>
      <c r="HR52">
        <v>4.962</v>
      </c>
      <c r="HS52">
        <v>3.2741</v>
      </c>
      <c r="HT52">
        <v>9999</v>
      </c>
      <c r="HU52">
        <v>9999</v>
      </c>
      <c r="HV52">
        <v>9999</v>
      </c>
      <c r="HW52">
        <v>110.3</v>
      </c>
      <c r="HX52">
        <v>1.86389</v>
      </c>
      <c r="HY52">
        <v>1.8602</v>
      </c>
      <c r="HZ52">
        <v>1.85865</v>
      </c>
      <c r="IA52">
        <v>1.85989</v>
      </c>
      <c r="IB52">
        <v>1.85989</v>
      </c>
      <c r="IC52">
        <v>1.85852</v>
      </c>
      <c r="ID52">
        <v>1.8576</v>
      </c>
      <c r="IE52">
        <v>1.85242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-23.385</v>
      </c>
      <c r="IT52">
        <v>-3.3631</v>
      </c>
      <c r="IU52">
        <v>-13.86721085067401</v>
      </c>
      <c r="IV52">
        <v>-0.02083019699242301</v>
      </c>
      <c r="IW52">
        <v>6.53372239223948E-06</v>
      </c>
      <c r="IX52">
        <v>-1.0545266758139E-09</v>
      </c>
      <c r="IY52">
        <v>-1.642177746286333</v>
      </c>
      <c r="IZ52">
        <v>-0.1424232617567872</v>
      </c>
      <c r="JA52">
        <v>0.004060056505534989</v>
      </c>
      <c r="JB52">
        <v>-4.899104825809564E-05</v>
      </c>
      <c r="JC52">
        <v>3</v>
      </c>
      <c r="JD52">
        <v>1949</v>
      </c>
      <c r="JE52">
        <v>1</v>
      </c>
      <c r="JF52">
        <v>31</v>
      </c>
      <c r="JG52">
        <v>48</v>
      </c>
      <c r="JH52">
        <v>47.6</v>
      </c>
      <c r="JI52">
        <v>1.47705</v>
      </c>
      <c r="JJ52">
        <v>2.69165</v>
      </c>
      <c r="JK52">
        <v>1.49658</v>
      </c>
      <c r="JL52">
        <v>2.32544</v>
      </c>
      <c r="JM52">
        <v>1.54785</v>
      </c>
      <c r="JN52">
        <v>2.34741</v>
      </c>
      <c r="JO52">
        <v>45.9499</v>
      </c>
      <c r="JP52">
        <v>14.2634</v>
      </c>
      <c r="JQ52">
        <v>18</v>
      </c>
      <c r="JR52">
        <v>492.158</v>
      </c>
      <c r="JS52">
        <v>521.909</v>
      </c>
      <c r="JT52">
        <v>22.9632</v>
      </c>
      <c r="JU52">
        <v>36.8897</v>
      </c>
      <c r="JV52">
        <v>30.0008</v>
      </c>
      <c r="JW52">
        <v>36.692</v>
      </c>
      <c r="JX52">
        <v>36.5562</v>
      </c>
      <c r="JY52">
        <v>29.6753</v>
      </c>
      <c r="JZ52">
        <v>37.9453</v>
      </c>
      <c r="KA52">
        <v>0</v>
      </c>
      <c r="KB52">
        <v>22.9531</v>
      </c>
      <c r="KC52">
        <v>573.885</v>
      </c>
      <c r="KD52">
        <v>18.9807</v>
      </c>
      <c r="KE52">
        <v>99.41119999999999</v>
      </c>
      <c r="KF52">
        <v>93.26900000000001</v>
      </c>
    </row>
    <row r="53" spans="1:292">
      <c r="A53">
        <v>35</v>
      </c>
      <c r="B53">
        <v>1688134677.5</v>
      </c>
      <c r="C53">
        <v>261.5</v>
      </c>
      <c r="D53" t="s">
        <v>502</v>
      </c>
      <c r="E53" t="s">
        <v>503</v>
      </c>
      <c r="F53">
        <v>5</v>
      </c>
      <c r="G53" t="s">
        <v>428</v>
      </c>
      <c r="H53">
        <v>1688134670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565.8700156595318</v>
      </c>
      <c r="AJ53">
        <v>542.6804969696967</v>
      </c>
      <c r="AK53">
        <v>3.382505632168482</v>
      </c>
      <c r="AL53">
        <v>66.42754247735668</v>
      </c>
      <c r="AM53">
        <f>(AO53 - AN53 + DX53*1E3/(8.314*(DZ53+273.15)) * AQ53/DW53 * AP53) * DW53/(100*DK53) * 1000/(1000 - AO53)</f>
        <v>0</v>
      </c>
      <c r="AN53">
        <v>18.95006838455256</v>
      </c>
      <c r="AO53">
        <v>19.53976727272727</v>
      </c>
      <c r="AP53">
        <v>-0.0001554303182948456</v>
      </c>
      <c r="AQ53">
        <v>113.3259652511876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3.93</v>
      </c>
      <c r="DL53">
        <v>0.5</v>
      </c>
      <c r="DM53" t="s">
        <v>430</v>
      </c>
      <c r="DN53">
        <v>2</v>
      </c>
      <c r="DO53" t="b">
        <v>1</v>
      </c>
      <c r="DP53">
        <v>1688134670</v>
      </c>
      <c r="DQ53">
        <v>508.9285555555555</v>
      </c>
      <c r="DR53">
        <v>540.6995185185185</v>
      </c>
      <c r="DS53">
        <v>19.55388888888889</v>
      </c>
      <c r="DT53">
        <v>18.94502592592593</v>
      </c>
      <c r="DU53">
        <v>532.1886296296296</v>
      </c>
      <c r="DV53">
        <v>22.91734074074074</v>
      </c>
      <c r="DW53">
        <v>500.0272222222222</v>
      </c>
      <c r="DX53">
        <v>101.5931851851852</v>
      </c>
      <c r="DY53">
        <v>0.1000097407407407</v>
      </c>
      <c r="DZ53">
        <v>28.83957037037036</v>
      </c>
      <c r="EA53">
        <v>30.01875555555555</v>
      </c>
      <c r="EB53">
        <v>999.9000000000001</v>
      </c>
      <c r="EC53">
        <v>0</v>
      </c>
      <c r="ED53">
        <v>0</v>
      </c>
      <c r="EE53">
        <v>10001.12851851852</v>
      </c>
      <c r="EF53">
        <v>0</v>
      </c>
      <c r="EG53">
        <v>98.44731851851851</v>
      </c>
      <c r="EH53">
        <v>-31.77108148148148</v>
      </c>
      <c r="EI53">
        <v>519.0781851851851</v>
      </c>
      <c r="EJ53">
        <v>551.1409259259259</v>
      </c>
      <c r="EK53">
        <v>0.6088648518518519</v>
      </c>
      <c r="EL53">
        <v>540.6995185185185</v>
      </c>
      <c r="EM53">
        <v>18.94502592592593</v>
      </c>
      <c r="EN53">
        <v>1.986542592592592</v>
      </c>
      <c r="EO53">
        <v>1.924686296296296</v>
      </c>
      <c r="EP53">
        <v>17.33747037037037</v>
      </c>
      <c r="EQ53">
        <v>16.8379962962963</v>
      </c>
      <c r="ER53">
        <v>2000.001851851852</v>
      </c>
      <c r="ES53">
        <v>0.9800053333333332</v>
      </c>
      <c r="ET53">
        <v>0.01999465185185185</v>
      </c>
      <c r="EU53">
        <v>0</v>
      </c>
      <c r="EV53">
        <v>447.4544074074075</v>
      </c>
      <c r="EW53">
        <v>5.00078</v>
      </c>
      <c r="EX53">
        <v>13144.28888888889</v>
      </c>
      <c r="EY53">
        <v>16379.67407407407</v>
      </c>
      <c r="EZ53">
        <v>46.07151851851851</v>
      </c>
      <c r="FA53">
        <v>47.32833333333332</v>
      </c>
      <c r="FB53">
        <v>46.48818518518519</v>
      </c>
      <c r="FC53">
        <v>46.67566666666666</v>
      </c>
      <c r="FD53">
        <v>46.48359259259259</v>
      </c>
      <c r="FE53">
        <v>1955.114444444444</v>
      </c>
      <c r="FF53">
        <v>39.88740740740742</v>
      </c>
      <c r="FG53">
        <v>0</v>
      </c>
      <c r="FH53">
        <v>1688134671.6</v>
      </c>
      <c r="FI53">
        <v>0</v>
      </c>
      <c r="FJ53">
        <v>447.4541538461538</v>
      </c>
      <c r="FK53">
        <v>-0.9797606753376573</v>
      </c>
      <c r="FL53">
        <v>-142.62564160944</v>
      </c>
      <c r="FM53">
        <v>13144.18461538461</v>
      </c>
      <c r="FN53">
        <v>15</v>
      </c>
      <c r="FO53">
        <v>1688131814</v>
      </c>
      <c r="FP53" t="s">
        <v>431</v>
      </c>
      <c r="FQ53">
        <v>1688131793.5</v>
      </c>
      <c r="FR53">
        <v>1688131814</v>
      </c>
      <c r="FS53">
        <v>2</v>
      </c>
      <c r="FT53">
        <v>-0.392</v>
      </c>
      <c r="FU53">
        <v>-0.044</v>
      </c>
      <c r="FV53">
        <v>-21.897</v>
      </c>
      <c r="FW53">
        <v>-3.212</v>
      </c>
      <c r="FX53">
        <v>421</v>
      </c>
      <c r="FY53">
        <v>16</v>
      </c>
      <c r="FZ53">
        <v>0.24</v>
      </c>
      <c r="GA53">
        <v>0.02</v>
      </c>
      <c r="GB53">
        <v>-31.50366097560975</v>
      </c>
      <c r="GC53">
        <v>-4.67661324041812</v>
      </c>
      <c r="GD53">
        <v>0.4732938904843161</v>
      </c>
      <c r="GE53">
        <v>0</v>
      </c>
      <c r="GF53">
        <v>0.625203731707317</v>
      </c>
      <c r="GG53">
        <v>-0.2971901602787437</v>
      </c>
      <c r="GH53">
        <v>0.02985561391424253</v>
      </c>
      <c r="GI53">
        <v>1</v>
      </c>
      <c r="GJ53">
        <v>1</v>
      </c>
      <c r="GK53">
        <v>2</v>
      </c>
      <c r="GL53" t="s">
        <v>432</v>
      </c>
      <c r="GM53">
        <v>3.09915</v>
      </c>
      <c r="GN53">
        <v>2.75811</v>
      </c>
      <c r="GO53">
        <v>0.119046</v>
      </c>
      <c r="GP53">
        <v>0.120387</v>
      </c>
      <c r="GQ53">
        <v>0.115769</v>
      </c>
      <c r="GR53">
        <v>0.101735</v>
      </c>
      <c r="GS53">
        <v>22417.2</v>
      </c>
      <c r="GT53">
        <v>21273.7</v>
      </c>
      <c r="GU53">
        <v>26014.1</v>
      </c>
      <c r="GV53">
        <v>24540.1</v>
      </c>
      <c r="GW53">
        <v>36934.3</v>
      </c>
      <c r="GX53">
        <v>32034.9</v>
      </c>
      <c r="GY53">
        <v>45491</v>
      </c>
      <c r="GZ53">
        <v>38579</v>
      </c>
      <c r="HA53">
        <v>1.79608</v>
      </c>
      <c r="HB53">
        <v>1.81765</v>
      </c>
      <c r="HC53">
        <v>-0.158206</v>
      </c>
      <c r="HD53">
        <v>0</v>
      </c>
      <c r="HE53">
        <v>32.5909</v>
      </c>
      <c r="HF53">
        <v>999.9</v>
      </c>
      <c r="HG53">
        <v>46.3</v>
      </c>
      <c r="HH53">
        <v>41.3</v>
      </c>
      <c r="HI53">
        <v>36.206</v>
      </c>
      <c r="HJ53">
        <v>62.4614</v>
      </c>
      <c r="HK53">
        <v>23.8542</v>
      </c>
      <c r="HL53">
        <v>1</v>
      </c>
      <c r="HM53">
        <v>0.837256</v>
      </c>
      <c r="HN53">
        <v>7.07029</v>
      </c>
      <c r="HO53">
        <v>20.1571</v>
      </c>
      <c r="HP53">
        <v>5.2095</v>
      </c>
      <c r="HQ53">
        <v>11.986</v>
      </c>
      <c r="HR53">
        <v>4.96225</v>
      </c>
      <c r="HS53">
        <v>3.27433</v>
      </c>
      <c r="HT53">
        <v>9999</v>
      </c>
      <c r="HU53">
        <v>9999</v>
      </c>
      <c r="HV53">
        <v>9999</v>
      </c>
      <c r="HW53">
        <v>110.3</v>
      </c>
      <c r="HX53">
        <v>1.8639</v>
      </c>
      <c r="HY53">
        <v>1.8602</v>
      </c>
      <c r="HZ53">
        <v>1.85864</v>
      </c>
      <c r="IA53">
        <v>1.85989</v>
      </c>
      <c r="IB53">
        <v>1.85987</v>
      </c>
      <c r="IC53">
        <v>1.85852</v>
      </c>
      <c r="ID53">
        <v>1.8576</v>
      </c>
      <c r="IE53">
        <v>1.85242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-23.63</v>
      </c>
      <c r="IT53">
        <v>-3.3629</v>
      </c>
      <c r="IU53">
        <v>-13.86721085067401</v>
      </c>
      <c r="IV53">
        <v>-0.02083019699242301</v>
      </c>
      <c r="IW53">
        <v>6.53372239223948E-06</v>
      </c>
      <c r="IX53">
        <v>-1.0545266758139E-09</v>
      </c>
      <c r="IY53">
        <v>-1.642177746286333</v>
      </c>
      <c r="IZ53">
        <v>-0.1424232617567872</v>
      </c>
      <c r="JA53">
        <v>0.004060056505534989</v>
      </c>
      <c r="JB53">
        <v>-4.899104825809564E-05</v>
      </c>
      <c r="JC53">
        <v>3</v>
      </c>
      <c r="JD53">
        <v>1949</v>
      </c>
      <c r="JE53">
        <v>1</v>
      </c>
      <c r="JF53">
        <v>31</v>
      </c>
      <c r="JG53">
        <v>48.1</v>
      </c>
      <c r="JH53">
        <v>47.7</v>
      </c>
      <c r="JI53">
        <v>1.51123</v>
      </c>
      <c r="JJ53">
        <v>2.69043</v>
      </c>
      <c r="JK53">
        <v>1.49658</v>
      </c>
      <c r="JL53">
        <v>2.32544</v>
      </c>
      <c r="JM53">
        <v>1.54785</v>
      </c>
      <c r="JN53">
        <v>2.35474</v>
      </c>
      <c r="JO53">
        <v>45.9499</v>
      </c>
      <c r="JP53">
        <v>14.2634</v>
      </c>
      <c r="JQ53">
        <v>18</v>
      </c>
      <c r="JR53">
        <v>492.309</v>
      </c>
      <c r="JS53">
        <v>521.821</v>
      </c>
      <c r="JT53">
        <v>22.9428</v>
      </c>
      <c r="JU53">
        <v>36.893</v>
      </c>
      <c r="JV53">
        <v>30.0001</v>
      </c>
      <c r="JW53">
        <v>36.6937</v>
      </c>
      <c r="JX53">
        <v>36.5587</v>
      </c>
      <c r="JY53">
        <v>30.3507</v>
      </c>
      <c r="JZ53">
        <v>37.9453</v>
      </c>
      <c r="KA53">
        <v>0</v>
      </c>
      <c r="KB53">
        <v>22.9361</v>
      </c>
      <c r="KC53">
        <v>587.242</v>
      </c>
      <c r="KD53">
        <v>18.9893</v>
      </c>
      <c r="KE53">
        <v>99.4109</v>
      </c>
      <c r="KF53">
        <v>93.268</v>
      </c>
    </row>
    <row r="54" spans="1:292">
      <c r="A54">
        <v>36</v>
      </c>
      <c r="B54">
        <v>1688134682.5</v>
      </c>
      <c r="C54">
        <v>266.5</v>
      </c>
      <c r="D54" t="s">
        <v>504</v>
      </c>
      <c r="E54" t="s">
        <v>505</v>
      </c>
      <c r="F54">
        <v>5</v>
      </c>
      <c r="G54" t="s">
        <v>428</v>
      </c>
      <c r="H54">
        <v>1688134674.714286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583.029225300987</v>
      </c>
      <c r="AJ54">
        <v>559.6512363636361</v>
      </c>
      <c r="AK54">
        <v>3.398374393963152</v>
      </c>
      <c r="AL54">
        <v>66.42754247735668</v>
      </c>
      <c r="AM54">
        <f>(AO54 - AN54 + DX54*1E3/(8.314*(DZ54+273.15)) * AQ54/DW54 * AP54) * DW54/(100*DK54) * 1000/(1000 - AO54)</f>
        <v>0</v>
      </c>
      <c r="AN54">
        <v>18.9542480870732</v>
      </c>
      <c r="AO54">
        <v>19.53680424242424</v>
      </c>
      <c r="AP54">
        <v>-4.221175820437093E-05</v>
      </c>
      <c r="AQ54">
        <v>113.3259652511876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3.93</v>
      </c>
      <c r="DL54">
        <v>0.5</v>
      </c>
      <c r="DM54" t="s">
        <v>430</v>
      </c>
      <c r="DN54">
        <v>2</v>
      </c>
      <c r="DO54" t="b">
        <v>1</v>
      </c>
      <c r="DP54">
        <v>1688134674.714286</v>
      </c>
      <c r="DQ54">
        <v>524.5177142857143</v>
      </c>
      <c r="DR54">
        <v>556.5389642857143</v>
      </c>
      <c r="DS54">
        <v>19.54318214285714</v>
      </c>
      <c r="DT54">
        <v>18.94929285714286</v>
      </c>
      <c r="DU54">
        <v>548.01025</v>
      </c>
      <c r="DV54">
        <v>22.90626428571429</v>
      </c>
      <c r="DW54">
        <v>500.0347857142857</v>
      </c>
      <c r="DX54">
        <v>101.5936428571429</v>
      </c>
      <c r="DY54">
        <v>0.1000219035714286</v>
      </c>
      <c r="DZ54">
        <v>28.83885</v>
      </c>
      <c r="EA54">
        <v>30.01617142857143</v>
      </c>
      <c r="EB54">
        <v>999.9000000000002</v>
      </c>
      <c r="EC54">
        <v>0</v>
      </c>
      <c r="ED54">
        <v>0</v>
      </c>
      <c r="EE54">
        <v>10001.82392857143</v>
      </c>
      <c r="EF54">
        <v>0</v>
      </c>
      <c r="EG54">
        <v>98.3469392857143</v>
      </c>
      <c r="EH54">
        <v>-32.02136428571428</v>
      </c>
      <c r="EI54">
        <v>534.9724642857143</v>
      </c>
      <c r="EJ54">
        <v>567.2887500000001</v>
      </c>
      <c r="EK54">
        <v>0.59388375</v>
      </c>
      <c r="EL54">
        <v>556.5389642857143</v>
      </c>
      <c r="EM54">
        <v>18.94929285714286</v>
      </c>
      <c r="EN54">
        <v>1.985463928571429</v>
      </c>
      <c r="EO54">
        <v>1.925128571428571</v>
      </c>
      <c r="EP54">
        <v>17.32888214285714</v>
      </c>
      <c r="EQ54">
        <v>16.84161428571429</v>
      </c>
      <c r="ER54">
        <v>2000.012142857143</v>
      </c>
      <c r="ES54">
        <v>0.9800055714285713</v>
      </c>
      <c r="ET54">
        <v>0.01999441071428571</v>
      </c>
      <c r="EU54">
        <v>0</v>
      </c>
      <c r="EV54">
        <v>447.4389642857143</v>
      </c>
      <c r="EW54">
        <v>5.00078</v>
      </c>
      <c r="EX54">
        <v>13141.61785714286</v>
      </c>
      <c r="EY54">
        <v>16379.76785714286</v>
      </c>
      <c r="EZ54">
        <v>46.08460714285714</v>
      </c>
      <c r="FA54">
        <v>47.32549999999998</v>
      </c>
      <c r="FB54">
        <v>46.49753571428572</v>
      </c>
      <c r="FC54">
        <v>46.69178571428572</v>
      </c>
      <c r="FD54">
        <v>46.49089285714286</v>
      </c>
      <c r="FE54">
        <v>1955.125</v>
      </c>
      <c r="FF54">
        <v>39.88714285714287</v>
      </c>
      <c r="FG54">
        <v>0</v>
      </c>
      <c r="FH54">
        <v>1688134676.4</v>
      </c>
      <c r="FI54">
        <v>0</v>
      </c>
      <c r="FJ54">
        <v>447.4275384615385</v>
      </c>
      <c r="FK54">
        <v>-0.3904957094095279</v>
      </c>
      <c r="FL54">
        <v>78.79999995454246</v>
      </c>
      <c r="FM54">
        <v>13140.38076923077</v>
      </c>
      <c r="FN54">
        <v>15</v>
      </c>
      <c r="FO54">
        <v>1688131814</v>
      </c>
      <c r="FP54" t="s">
        <v>431</v>
      </c>
      <c r="FQ54">
        <v>1688131793.5</v>
      </c>
      <c r="FR54">
        <v>1688131814</v>
      </c>
      <c r="FS54">
        <v>2</v>
      </c>
      <c r="FT54">
        <v>-0.392</v>
      </c>
      <c r="FU54">
        <v>-0.044</v>
      </c>
      <c r="FV54">
        <v>-21.897</v>
      </c>
      <c r="FW54">
        <v>-3.212</v>
      </c>
      <c r="FX54">
        <v>421</v>
      </c>
      <c r="FY54">
        <v>16</v>
      </c>
      <c r="FZ54">
        <v>0.24</v>
      </c>
      <c r="GA54">
        <v>0.02</v>
      </c>
      <c r="GB54">
        <v>-31.85504146341463</v>
      </c>
      <c r="GC54">
        <v>-3.255163066202042</v>
      </c>
      <c r="GD54">
        <v>0.3290810330747818</v>
      </c>
      <c r="GE54">
        <v>0</v>
      </c>
      <c r="GF54">
        <v>0.6044781219512196</v>
      </c>
      <c r="GG54">
        <v>-0.2024478188153282</v>
      </c>
      <c r="GH54">
        <v>0.02089286161113889</v>
      </c>
      <c r="GI54">
        <v>1</v>
      </c>
      <c r="GJ54">
        <v>1</v>
      </c>
      <c r="GK54">
        <v>2</v>
      </c>
      <c r="GL54" t="s">
        <v>432</v>
      </c>
      <c r="GM54">
        <v>3.09906</v>
      </c>
      <c r="GN54">
        <v>2.75806</v>
      </c>
      <c r="GO54">
        <v>0.121614</v>
      </c>
      <c r="GP54">
        <v>0.122919</v>
      </c>
      <c r="GQ54">
        <v>0.115763</v>
      </c>
      <c r="GR54">
        <v>0.101758</v>
      </c>
      <c r="GS54">
        <v>22351.7</v>
      </c>
      <c r="GT54">
        <v>21212.4</v>
      </c>
      <c r="GU54">
        <v>26013.9</v>
      </c>
      <c r="GV54">
        <v>24540.1</v>
      </c>
      <c r="GW54">
        <v>36934.8</v>
      </c>
      <c r="GX54">
        <v>32034.3</v>
      </c>
      <c r="GY54">
        <v>45490.9</v>
      </c>
      <c r="GZ54">
        <v>38578.9</v>
      </c>
      <c r="HA54">
        <v>1.79615</v>
      </c>
      <c r="HB54">
        <v>1.81782</v>
      </c>
      <c r="HC54">
        <v>-0.159472</v>
      </c>
      <c r="HD54">
        <v>0</v>
      </c>
      <c r="HE54">
        <v>32.6029</v>
      </c>
      <c r="HF54">
        <v>999.9</v>
      </c>
      <c r="HG54">
        <v>46.3</v>
      </c>
      <c r="HH54">
        <v>41.3</v>
      </c>
      <c r="HI54">
        <v>36.2027</v>
      </c>
      <c r="HJ54">
        <v>62.6514</v>
      </c>
      <c r="HK54">
        <v>23.8782</v>
      </c>
      <c r="HL54">
        <v>1</v>
      </c>
      <c r="HM54">
        <v>0.836723</v>
      </c>
      <c r="HN54">
        <v>7.05878</v>
      </c>
      <c r="HO54">
        <v>20.1577</v>
      </c>
      <c r="HP54">
        <v>5.2101</v>
      </c>
      <c r="HQ54">
        <v>11.986</v>
      </c>
      <c r="HR54">
        <v>4.9624</v>
      </c>
      <c r="HS54">
        <v>3.27438</v>
      </c>
      <c r="HT54">
        <v>9999</v>
      </c>
      <c r="HU54">
        <v>9999</v>
      </c>
      <c r="HV54">
        <v>9999</v>
      </c>
      <c r="HW54">
        <v>110.3</v>
      </c>
      <c r="HX54">
        <v>1.86392</v>
      </c>
      <c r="HY54">
        <v>1.8602</v>
      </c>
      <c r="HZ54">
        <v>1.85865</v>
      </c>
      <c r="IA54">
        <v>1.85989</v>
      </c>
      <c r="IB54">
        <v>1.85988</v>
      </c>
      <c r="IC54">
        <v>1.85852</v>
      </c>
      <c r="ID54">
        <v>1.8576</v>
      </c>
      <c r="IE54">
        <v>1.85242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-23.875</v>
      </c>
      <c r="IT54">
        <v>-3.3628</v>
      </c>
      <c r="IU54">
        <v>-13.86721085067401</v>
      </c>
      <c r="IV54">
        <v>-0.02083019699242301</v>
      </c>
      <c r="IW54">
        <v>6.53372239223948E-06</v>
      </c>
      <c r="IX54">
        <v>-1.0545266758139E-09</v>
      </c>
      <c r="IY54">
        <v>-1.642177746286333</v>
      </c>
      <c r="IZ54">
        <v>-0.1424232617567872</v>
      </c>
      <c r="JA54">
        <v>0.004060056505534989</v>
      </c>
      <c r="JB54">
        <v>-4.899104825809564E-05</v>
      </c>
      <c r="JC54">
        <v>3</v>
      </c>
      <c r="JD54">
        <v>1949</v>
      </c>
      <c r="JE54">
        <v>1</v>
      </c>
      <c r="JF54">
        <v>31</v>
      </c>
      <c r="JG54">
        <v>48.1</v>
      </c>
      <c r="JH54">
        <v>47.8</v>
      </c>
      <c r="JI54">
        <v>1.54785</v>
      </c>
      <c r="JJ54">
        <v>2.68677</v>
      </c>
      <c r="JK54">
        <v>1.49658</v>
      </c>
      <c r="JL54">
        <v>2.32544</v>
      </c>
      <c r="JM54">
        <v>1.54785</v>
      </c>
      <c r="JN54">
        <v>2.36084</v>
      </c>
      <c r="JO54">
        <v>45.9788</v>
      </c>
      <c r="JP54">
        <v>14.2546</v>
      </c>
      <c r="JQ54">
        <v>18</v>
      </c>
      <c r="JR54">
        <v>492.38</v>
      </c>
      <c r="JS54">
        <v>521.973</v>
      </c>
      <c r="JT54">
        <v>22.9286</v>
      </c>
      <c r="JU54">
        <v>36.8931</v>
      </c>
      <c r="JV54">
        <v>30</v>
      </c>
      <c r="JW54">
        <v>36.6971</v>
      </c>
      <c r="JX54">
        <v>36.5622</v>
      </c>
      <c r="JY54">
        <v>31.0838</v>
      </c>
      <c r="JZ54">
        <v>37.9453</v>
      </c>
      <c r="KA54">
        <v>0</v>
      </c>
      <c r="KB54">
        <v>22.917</v>
      </c>
      <c r="KC54">
        <v>607.277</v>
      </c>
      <c r="KD54">
        <v>18.997</v>
      </c>
      <c r="KE54">
        <v>99.4106</v>
      </c>
      <c r="KF54">
        <v>93.26779999999999</v>
      </c>
    </row>
    <row r="55" spans="1:292">
      <c r="A55">
        <v>37</v>
      </c>
      <c r="B55">
        <v>1688134687.5</v>
      </c>
      <c r="C55">
        <v>271.5</v>
      </c>
      <c r="D55" t="s">
        <v>506</v>
      </c>
      <c r="E55" t="s">
        <v>507</v>
      </c>
      <c r="F55">
        <v>5</v>
      </c>
      <c r="G55" t="s">
        <v>428</v>
      </c>
      <c r="H55">
        <v>1688134680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600.2007188387323</v>
      </c>
      <c r="AJ55">
        <v>576.6388181818178</v>
      </c>
      <c r="AK55">
        <v>3.393118632731097</v>
      </c>
      <c r="AL55">
        <v>66.42754247735668</v>
      </c>
      <c r="AM55">
        <f>(AO55 - AN55 + DX55*1E3/(8.314*(DZ55+273.15)) * AQ55/DW55 * AP55) * DW55/(100*DK55) * 1000/(1000 - AO55)</f>
        <v>0</v>
      </c>
      <c r="AN55">
        <v>18.96256594922385</v>
      </c>
      <c r="AO55">
        <v>19.53861757575757</v>
      </c>
      <c r="AP55">
        <v>4.57861064543821E-05</v>
      </c>
      <c r="AQ55">
        <v>113.3259652511876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3.93</v>
      </c>
      <c r="DL55">
        <v>0.5</v>
      </c>
      <c r="DM55" t="s">
        <v>430</v>
      </c>
      <c r="DN55">
        <v>2</v>
      </c>
      <c r="DO55" t="b">
        <v>1</v>
      </c>
      <c r="DP55">
        <v>1688134680</v>
      </c>
      <c r="DQ55">
        <v>542.0757407407408</v>
      </c>
      <c r="DR55">
        <v>574.3033333333334</v>
      </c>
      <c r="DS55">
        <v>19.53852592592593</v>
      </c>
      <c r="DT55">
        <v>18.95547407407408</v>
      </c>
      <c r="DU55">
        <v>565.8273333333333</v>
      </c>
      <c r="DV55">
        <v>22.90144444444444</v>
      </c>
      <c r="DW55">
        <v>500.017037037037</v>
      </c>
      <c r="DX55">
        <v>101.5939259259259</v>
      </c>
      <c r="DY55">
        <v>0.1000071037037037</v>
      </c>
      <c r="DZ55">
        <v>28.83812592592592</v>
      </c>
      <c r="EA55">
        <v>30.01707037037038</v>
      </c>
      <c r="EB55">
        <v>999.9000000000001</v>
      </c>
      <c r="EC55">
        <v>0</v>
      </c>
      <c r="ED55">
        <v>0</v>
      </c>
      <c r="EE55">
        <v>9999.766296296297</v>
      </c>
      <c r="EF55">
        <v>0</v>
      </c>
      <c r="EG55">
        <v>98.38721851851852</v>
      </c>
      <c r="EH55">
        <v>-32.22762592592593</v>
      </c>
      <c r="EI55">
        <v>552.8780370370371</v>
      </c>
      <c r="EJ55">
        <v>585.3999259259259</v>
      </c>
      <c r="EK55">
        <v>0.5830443703703704</v>
      </c>
      <c r="EL55">
        <v>574.3033333333334</v>
      </c>
      <c r="EM55">
        <v>18.95547407407408</v>
      </c>
      <c r="EN55">
        <v>1.984994074074075</v>
      </c>
      <c r="EO55">
        <v>1.925761481481482</v>
      </c>
      <c r="EP55">
        <v>17.32514814814815</v>
      </c>
      <c r="EQ55">
        <v>16.84678518518519</v>
      </c>
      <c r="ER55">
        <v>1999.988888888889</v>
      </c>
      <c r="ES55">
        <v>0.9800053333333332</v>
      </c>
      <c r="ET55">
        <v>0.01999464444444445</v>
      </c>
      <c r="EU55">
        <v>0</v>
      </c>
      <c r="EV55">
        <v>447.4019259259259</v>
      </c>
      <c r="EW55">
        <v>5.00078</v>
      </c>
      <c r="EX55">
        <v>13144.88888888889</v>
      </c>
      <c r="EY55">
        <v>16379.58148148148</v>
      </c>
      <c r="EZ55">
        <v>46.09007407407407</v>
      </c>
      <c r="FA55">
        <v>47.32833333333333</v>
      </c>
      <c r="FB55">
        <v>46.509</v>
      </c>
      <c r="FC55">
        <v>46.69651851851852</v>
      </c>
      <c r="FD55">
        <v>46.46974074074074</v>
      </c>
      <c r="FE55">
        <v>1955.101481481481</v>
      </c>
      <c r="FF55">
        <v>39.88740740740742</v>
      </c>
      <c r="FG55">
        <v>0</v>
      </c>
      <c r="FH55">
        <v>1688134681.8</v>
      </c>
      <c r="FI55">
        <v>0</v>
      </c>
      <c r="FJ55">
        <v>447.38616</v>
      </c>
      <c r="FK55">
        <v>-0.5649999823667402</v>
      </c>
      <c r="FL55">
        <v>44.78461504951974</v>
      </c>
      <c r="FM55">
        <v>13144.136</v>
      </c>
      <c r="FN55">
        <v>15</v>
      </c>
      <c r="FO55">
        <v>1688131814</v>
      </c>
      <c r="FP55" t="s">
        <v>431</v>
      </c>
      <c r="FQ55">
        <v>1688131793.5</v>
      </c>
      <c r="FR55">
        <v>1688131814</v>
      </c>
      <c r="FS55">
        <v>2</v>
      </c>
      <c r="FT55">
        <v>-0.392</v>
      </c>
      <c r="FU55">
        <v>-0.044</v>
      </c>
      <c r="FV55">
        <v>-21.897</v>
      </c>
      <c r="FW55">
        <v>-3.212</v>
      </c>
      <c r="FX55">
        <v>421</v>
      </c>
      <c r="FY55">
        <v>16</v>
      </c>
      <c r="FZ55">
        <v>0.24</v>
      </c>
      <c r="GA55">
        <v>0.02</v>
      </c>
      <c r="GB55">
        <v>-32.05860975609756</v>
      </c>
      <c r="GC55">
        <v>-2.562430662020935</v>
      </c>
      <c r="GD55">
        <v>0.2573465356615739</v>
      </c>
      <c r="GE55">
        <v>0</v>
      </c>
      <c r="GF55">
        <v>0.5920874634146343</v>
      </c>
      <c r="GG55">
        <v>-0.1325710662020909</v>
      </c>
      <c r="GH55">
        <v>0.01336218370516633</v>
      </c>
      <c r="GI55">
        <v>1</v>
      </c>
      <c r="GJ55">
        <v>1</v>
      </c>
      <c r="GK55">
        <v>2</v>
      </c>
      <c r="GL55" t="s">
        <v>432</v>
      </c>
      <c r="GM55">
        <v>3.09905</v>
      </c>
      <c r="GN55">
        <v>2.75805</v>
      </c>
      <c r="GO55">
        <v>0.124144</v>
      </c>
      <c r="GP55">
        <v>0.125419</v>
      </c>
      <c r="GQ55">
        <v>0.115768</v>
      </c>
      <c r="GR55">
        <v>0.101783</v>
      </c>
      <c r="GS55">
        <v>22287.2</v>
      </c>
      <c r="GT55">
        <v>21152</v>
      </c>
      <c r="GU55">
        <v>26013.8</v>
      </c>
      <c r="GV55">
        <v>24540.2</v>
      </c>
      <c r="GW55">
        <v>36934.8</v>
      </c>
      <c r="GX55">
        <v>32033.9</v>
      </c>
      <c r="GY55">
        <v>45490.7</v>
      </c>
      <c r="GZ55">
        <v>38579.1</v>
      </c>
      <c r="HA55">
        <v>1.7959</v>
      </c>
      <c r="HB55">
        <v>1.8176</v>
      </c>
      <c r="HC55">
        <v>-0.160173</v>
      </c>
      <c r="HD55">
        <v>0</v>
      </c>
      <c r="HE55">
        <v>32.617</v>
      </c>
      <c r="HF55">
        <v>999.9</v>
      </c>
      <c r="HG55">
        <v>46.3</v>
      </c>
      <c r="HH55">
        <v>41.3</v>
      </c>
      <c r="HI55">
        <v>36.2054</v>
      </c>
      <c r="HJ55">
        <v>62.6914</v>
      </c>
      <c r="HK55">
        <v>23.9183</v>
      </c>
      <c r="HL55">
        <v>1</v>
      </c>
      <c r="HM55">
        <v>0.836845</v>
      </c>
      <c r="HN55">
        <v>7.08008</v>
      </c>
      <c r="HO55">
        <v>20.1568</v>
      </c>
      <c r="HP55">
        <v>5.21055</v>
      </c>
      <c r="HQ55">
        <v>11.986</v>
      </c>
      <c r="HR55">
        <v>4.9626</v>
      </c>
      <c r="HS55">
        <v>3.27423</v>
      </c>
      <c r="HT55">
        <v>9999</v>
      </c>
      <c r="HU55">
        <v>9999</v>
      </c>
      <c r="HV55">
        <v>9999</v>
      </c>
      <c r="HW55">
        <v>110.3</v>
      </c>
      <c r="HX55">
        <v>1.86388</v>
      </c>
      <c r="HY55">
        <v>1.8602</v>
      </c>
      <c r="HZ55">
        <v>1.85866</v>
      </c>
      <c r="IA55">
        <v>1.85989</v>
      </c>
      <c r="IB55">
        <v>1.85989</v>
      </c>
      <c r="IC55">
        <v>1.85852</v>
      </c>
      <c r="ID55">
        <v>1.8576</v>
      </c>
      <c r="IE55">
        <v>1.85242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-24.116</v>
      </c>
      <c r="IT55">
        <v>-3.3629</v>
      </c>
      <c r="IU55">
        <v>-13.86721085067401</v>
      </c>
      <c r="IV55">
        <v>-0.02083019699242301</v>
      </c>
      <c r="IW55">
        <v>6.53372239223948E-06</v>
      </c>
      <c r="IX55">
        <v>-1.0545266758139E-09</v>
      </c>
      <c r="IY55">
        <v>-1.642177746286333</v>
      </c>
      <c r="IZ55">
        <v>-0.1424232617567872</v>
      </c>
      <c r="JA55">
        <v>0.004060056505534989</v>
      </c>
      <c r="JB55">
        <v>-4.899104825809564E-05</v>
      </c>
      <c r="JC55">
        <v>3</v>
      </c>
      <c r="JD55">
        <v>1949</v>
      </c>
      <c r="JE55">
        <v>1</v>
      </c>
      <c r="JF55">
        <v>31</v>
      </c>
      <c r="JG55">
        <v>48.2</v>
      </c>
      <c r="JH55">
        <v>47.9</v>
      </c>
      <c r="JI55">
        <v>1.58081</v>
      </c>
      <c r="JJ55">
        <v>2.68555</v>
      </c>
      <c r="JK55">
        <v>1.49658</v>
      </c>
      <c r="JL55">
        <v>2.32544</v>
      </c>
      <c r="JM55">
        <v>1.54785</v>
      </c>
      <c r="JN55">
        <v>2.37793</v>
      </c>
      <c r="JO55">
        <v>45.9788</v>
      </c>
      <c r="JP55">
        <v>14.2546</v>
      </c>
      <c r="JQ55">
        <v>18</v>
      </c>
      <c r="JR55">
        <v>492.237</v>
      </c>
      <c r="JS55">
        <v>521.8440000000001</v>
      </c>
      <c r="JT55">
        <v>22.9149</v>
      </c>
      <c r="JU55">
        <v>36.8964</v>
      </c>
      <c r="JV55">
        <v>30.0001</v>
      </c>
      <c r="JW55">
        <v>36.699</v>
      </c>
      <c r="JX55">
        <v>36.5663</v>
      </c>
      <c r="JY55">
        <v>31.7522</v>
      </c>
      <c r="JZ55">
        <v>37.9453</v>
      </c>
      <c r="KA55">
        <v>0</v>
      </c>
      <c r="KB55">
        <v>22.902</v>
      </c>
      <c r="KC55">
        <v>620.641</v>
      </c>
      <c r="KD55">
        <v>19.004</v>
      </c>
      <c r="KE55">
        <v>99.4101</v>
      </c>
      <c r="KF55">
        <v>93.2683</v>
      </c>
    </row>
    <row r="56" spans="1:292">
      <c r="A56">
        <v>38</v>
      </c>
      <c r="B56">
        <v>1688134692.5</v>
      </c>
      <c r="C56">
        <v>276.5</v>
      </c>
      <c r="D56" t="s">
        <v>508</v>
      </c>
      <c r="E56" t="s">
        <v>509</v>
      </c>
      <c r="F56">
        <v>5</v>
      </c>
      <c r="G56" t="s">
        <v>428</v>
      </c>
      <c r="H56">
        <v>1688134684.714286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617.1386655590117</v>
      </c>
      <c r="AJ56">
        <v>593.6955030303027</v>
      </c>
      <c r="AK56">
        <v>3.414528343407045</v>
      </c>
      <c r="AL56">
        <v>66.42754247735668</v>
      </c>
      <c r="AM56">
        <f>(AO56 - AN56 + DX56*1E3/(8.314*(DZ56+273.15)) * AQ56/DW56 * AP56) * DW56/(100*DK56) * 1000/(1000 - AO56)</f>
        <v>0</v>
      </c>
      <c r="AN56">
        <v>18.96729135591737</v>
      </c>
      <c r="AO56">
        <v>19.54210484848484</v>
      </c>
      <c r="AP56">
        <v>6.867184137396321E-05</v>
      </c>
      <c r="AQ56">
        <v>113.3259652511876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3.93</v>
      </c>
      <c r="DL56">
        <v>0.5</v>
      </c>
      <c r="DM56" t="s">
        <v>430</v>
      </c>
      <c r="DN56">
        <v>2</v>
      </c>
      <c r="DO56" t="b">
        <v>1</v>
      </c>
      <c r="DP56">
        <v>1688134684.714286</v>
      </c>
      <c r="DQ56">
        <v>557.7693214285715</v>
      </c>
      <c r="DR56">
        <v>590.093142857143</v>
      </c>
      <c r="DS56">
        <v>19.53836428571429</v>
      </c>
      <c r="DT56">
        <v>18.96099285714286</v>
      </c>
      <c r="DU56">
        <v>581.7497857142858</v>
      </c>
      <c r="DV56">
        <v>22.90127857142858</v>
      </c>
      <c r="DW56">
        <v>499.9985</v>
      </c>
      <c r="DX56">
        <v>101.59475</v>
      </c>
      <c r="DY56">
        <v>0.09999731071428573</v>
      </c>
      <c r="DZ56">
        <v>28.83640357142858</v>
      </c>
      <c r="EA56">
        <v>30.01730357142857</v>
      </c>
      <c r="EB56">
        <v>999.9000000000002</v>
      </c>
      <c r="EC56">
        <v>0</v>
      </c>
      <c r="ED56">
        <v>0</v>
      </c>
      <c r="EE56">
        <v>9995.955357142857</v>
      </c>
      <c r="EF56">
        <v>0</v>
      </c>
      <c r="EG56">
        <v>98.56480357142858</v>
      </c>
      <c r="EH56">
        <v>-32.32392142857143</v>
      </c>
      <c r="EI56">
        <v>568.8843928571429</v>
      </c>
      <c r="EJ56">
        <v>601.4982499999999</v>
      </c>
      <c r="EK56">
        <v>0.5773678214285715</v>
      </c>
      <c r="EL56">
        <v>590.093142857143</v>
      </c>
      <c r="EM56">
        <v>18.96099285714286</v>
      </c>
      <c r="EN56">
        <v>1.984995357142857</v>
      </c>
      <c r="EO56">
        <v>1.926337142857143</v>
      </c>
      <c r="EP56">
        <v>17.32515357142857</v>
      </c>
      <c r="EQ56">
        <v>16.8515</v>
      </c>
      <c r="ER56">
        <v>1999.989285714286</v>
      </c>
      <c r="ES56">
        <v>0.9800055714285714</v>
      </c>
      <c r="ET56">
        <v>0.01999441071428571</v>
      </c>
      <c r="EU56">
        <v>0</v>
      </c>
      <c r="EV56">
        <v>447.3515</v>
      </c>
      <c r="EW56">
        <v>5.00078</v>
      </c>
      <c r="EX56">
        <v>13148.23214285715</v>
      </c>
      <c r="EY56">
        <v>16379.59642857143</v>
      </c>
      <c r="EZ56">
        <v>46.10692857142857</v>
      </c>
      <c r="FA56">
        <v>47.32999999999999</v>
      </c>
      <c r="FB56">
        <v>46.52207142857141</v>
      </c>
      <c r="FC56">
        <v>46.69167857142856</v>
      </c>
      <c r="FD56">
        <v>46.48203571428571</v>
      </c>
      <c r="FE56">
        <v>1955.102142857143</v>
      </c>
      <c r="FF56">
        <v>39.88714285714287</v>
      </c>
      <c r="FG56">
        <v>0</v>
      </c>
      <c r="FH56">
        <v>1688134686.6</v>
      </c>
      <c r="FI56">
        <v>0</v>
      </c>
      <c r="FJ56">
        <v>447.38504</v>
      </c>
      <c r="FK56">
        <v>0.1283076914543966</v>
      </c>
      <c r="FL56">
        <v>-16.00769228387052</v>
      </c>
      <c r="FM56">
        <v>13148.564</v>
      </c>
      <c r="FN56">
        <v>15</v>
      </c>
      <c r="FO56">
        <v>1688131814</v>
      </c>
      <c r="FP56" t="s">
        <v>431</v>
      </c>
      <c r="FQ56">
        <v>1688131793.5</v>
      </c>
      <c r="FR56">
        <v>1688131814</v>
      </c>
      <c r="FS56">
        <v>2</v>
      </c>
      <c r="FT56">
        <v>-0.392</v>
      </c>
      <c r="FU56">
        <v>-0.044</v>
      </c>
      <c r="FV56">
        <v>-21.897</v>
      </c>
      <c r="FW56">
        <v>-3.212</v>
      </c>
      <c r="FX56">
        <v>421</v>
      </c>
      <c r="FY56">
        <v>16</v>
      </c>
      <c r="FZ56">
        <v>0.24</v>
      </c>
      <c r="GA56">
        <v>0.02</v>
      </c>
      <c r="GB56">
        <v>-32.23699749999999</v>
      </c>
      <c r="GC56">
        <v>-1.535071294558993</v>
      </c>
      <c r="GD56">
        <v>0.17248324482033</v>
      </c>
      <c r="GE56">
        <v>0</v>
      </c>
      <c r="GF56">
        <v>0.581507725</v>
      </c>
      <c r="GG56">
        <v>-0.07871460787992567</v>
      </c>
      <c r="GH56">
        <v>0.00778705236911727</v>
      </c>
      <c r="GI56">
        <v>1</v>
      </c>
      <c r="GJ56">
        <v>1</v>
      </c>
      <c r="GK56">
        <v>2</v>
      </c>
      <c r="GL56" t="s">
        <v>432</v>
      </c>
      <c r="GM56">
        <v>3.09912</v>
      </c>
      <c r="GN56">
        <v>2.7581</v>
      </c>
      <c r="GO56">
        <v>0.126652</v>
      </c>
      <c r="GP56">
        <v>0.12785</v>
      </c>
      <c r="GQ56">
        <v>0.115785</v>
      </c>
      <c r="GR56">
        <v>0.101807</v>
      </c>
      <c r="GS56">
        <v>22223.2</v>
      </c>
      <c r="GT56">
        <v>21093</v>
      </c>
      <c r="GU56">
        <v>26013.6</v>
      </c>
      <c r="GV56">
        <v>24540</v>
      </c>
      <c r="GW56">
        <v>36934.3</v>
      </c>
      <c r="GX56">
        <v>32033.2</v>
      </c>
      <c r="GY56">
        <v>45490.7</v>
      </c>
      <c r="GZ56">
        <v>38579</v>
      </c>
      <c r="HA56">
        <v>1.7961</v>
      </c>
      <c r="HB56">
        <v>1.81758</v>
      </c>
      <c r="HC56">
        <v>-0.160187</v>
      </c>
      <c r="HD56">
        <v>0</v>
      </c>
      <c r="HE56">
        <v>32.6271</v>
      </c>
      <c r="HF56">
        <v>999.9</v>
      </c>
      <c r="HG56">
        <v>46.3</v>
      </c>
      <c r="HH56">
        <v>41.3</v>
      </c>
      <c r="HI56">
        <v>36.2026</v>
      </c>
      <c r="HJ56">
        <v>62.7014</v>
      </c>
      <c r="HK56">
        <v>23.9022</v>
      </c>
      <c r="HL56">
        <v>1</v>
      </c>
      <c r="HM56">
        <v>0.837139</v>
      </c>
      <c r="HN56">
        <v>7.10055</v>
      </c>
      <c r="HO56">
        <v>20.1558</v>
      </c>
      <c r="HP56">
        <v>5.20995</v>
      </c>
      <c r="HQ56">
        <v>11.986</v>
      </c>
      <c r="HR56">
        <v>4.9623</v>
      </c>
      <c r="HS56">
        <v>3.27425</v>
      </c>
      <c r="HT56">
        <v>9999</v>
      </c>
      <c r="HU56">
        <v>9999</v>
      </c>
      <c r="HV56">
        <v>9999</v>
      </c>
      <c r="HW56">
        <v>110.3</v>
      </c>
      <c r="HX56">
        <v>1.86391</v>
      </c>
      <c r="HY56">
        <v>1.86021</v>
      </c>
      <c r="HZ56">
        <v>1.85867</v>
      </c>
      <c r="IA56">
        <v>1.85989</v>
      </c>
      <c r="IB56">
        <v>1.85989</v>
      </c>
      <c r="IC56">
        <v>1.85852</v>
      </c>
      <c r="ID56">
        <v>1.8576</v>
      </c>
      <c r="IE56">
        <v>1.85242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-24.355</v>
      </c>
      <c r="IT56">
        <v>-3.363</v>
      </c>
      <c r="IU56">
        <v>-13.86721085067401</v>
      </c>
      <c r="IV56">
        <v>-0.02083019699242301</v>
      </c>
      <c r="IW56">
        <v>6.53372239223948E-06</v>
      </c>
      <c r="IX56">
        <v>-1.0545266758139E-09</v>
      </c>
      <c r="IY56">
        <v>-1.642177746286333</v>
      </c>
      <c r="IZ56">
        <v>-0.1424232617567872</v>
      </c>
      <c r="JA56">
        <v>0.004060056505534989</v>
      </c>
      <c r="JB56">
        <v>-4.899104825809564E-05</v>
      </c>
      <c r="JC56">
        <v>3</v>
      </c>
      <c r="JD56">
        <v>1949</v>
      </c>
      <c r="JE56">
        <v>1</v>
      </c>
      <c r="JF56">
        <v>31</v>
      </c>
      <c r="JG56">
        <v>48.3</v>
      </c>
      <c r="JH56">
        <v>48</v>
      </c>
      <c r="JI56">
        <v>1.61743</v>
      </c>
      <c r="JJ56">
        <v>2.68799</v>
      </c>
      <c r="JK56">
        <v>1.49658</v>
      </c>
      <c r="JL56">
        <v>2.32544</v>
      </c>
      <c r="JM56">
        <v>1.54785</v>
      </c>
      <c r="JN56">
        <v>2.36694</v>
      </c>
      <c r="JO56">
        <v>45.9788</v>
      </c>
      <c r="JP56">
        <v>14.2546</v>
      </c>
      <c r="JQ56">
        <v>18</v>
      </c>
      <c r="JR56">
        <v>492.388</v>
      </c>
      <c r="JS56">
        <v>521.852</v>
      </c>
      <c r="JT56">
        <v>22.9018</v>
      </c>
      <c r="JU56">
        <v>36.8966</v>
      </c>
      <c r="JV56">
        <v>30.0002</v>
      </c>
      <c r="JW56">
        <v>36.7031</v>
      </c>
      <c r="JX56">
        <v>36.5698</v>
      </c>
      <c r="JY56">
        <v>32.489</v>
      </c>
      <c r="JZ56">
        <v>37.9453</v>
      </c>
      <c r="KA56">
        <v>0</v>
      </c>
      <c r="KB56">
        <v>22.8846</v>
      </c>
      <c r="KC56">
        <v>640.675</v>
      </c>
      <c r="KD56">
        <v>19.007</v>
      </c>
      <c r="KE56">
        <v>99.4098</v>
      </c>
      <c r="KF56">
        <v>93.2679</v>
      </c>
    </row>
    <row r="57" spans="1:292">
      <c r="A57">
        <v>39</v>
      </c>
      <c r="B57">
        <v>1688134697.5</v>
      </c>
      <c r="C57">
        <v>281.5</v>
      </c>
      <c r="D57" t="s">
        <v>510</v>
      </c>
      <c r="E57" t="s">
        <v>511</v>
      </c>
      <c r="F57">
        <v>5</v>
      </c>
      <c r="G57" t="s">
        <v>428</v>
      </c>
      <c r="H57">
        <v>1688134690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634.2526511133458</v>
      </c>
      <c r="AJ57">
        <v>610.749606060606</v>
      </c>
      <c r="AK57">
        <v>3.411486903408587</v>
      </c>
      <c r="AL57">
        <v>66.42754247735668</v>
      </c>
      <c r="AM57">
        <f>(AO57 - AN57 + DX57*1E3/(8.314*(DZ57+273.15)) * AQ57/DW57 * AP57) * DW57/(100*DK57) * 1000/(1000 - AO57)</f>
        <v>0</v>
      </c>
      <c r="AN57">
        <v>18.97571455639947</v>
      </c>
      <c r="AO57">
        <v>19.54610242424242</v>
      </c>
      <c r="AP57">
        <v>5.622026724686051E-05</v>
      </c>
      <c r="AQ57">
        <v>113.3259652511876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3.93</v>
      </c>
      <c r="DL57">
        <v>0.5</v>
      </c>
      <c r="DM57" t="s">
        <v>430</v>
      </c>
      <c r="DN57">
        <v>2</v>
      </c>
      <c r="DO57" t="b">
        <v>1</v>
      </c>
      <c r="DP57">
        <v>1688134690</v>
      </c>
      <c r="DQ57">
        <v>575.4112222222221</v>
      </c>
      <c r="DR57">
        <v>607.8283333333334</v>
      </c>
      <c r="DS57">
        <v>19.5408037037037</v>
      </c>
      <c r="DT57">
        <v>18.9681962962963</v>
      </c>
      <c r="DU57">
        <v>599.6462592592592</v>
      </c>
      <c r="DV57">
        <v>22.9037962962963</v>
      </c>
      <c r="DW57">
        <v>500.0076666666667</v>
      </c>
      <c r="DX57">
        <v>101.5953703703704</v>
      </c>
      <c r="DY57">
        <v>0.1000111222222222</v>
      </c>
      <c r="DZ57">
        <v>28.83632962962963</v>
      </c>
      <c r="EA57">
        <v>30.01824074074074</v>
      </c>
      <c r="EB57">
        <v>999.9000000000001</v>
      </c>
      <c r="EC57">
        <v>0</v>
      </c>
      <c r="ED57">
        <v>0</v>
      </c>
      <c r="EE57">
        <v>9998.145925925926</v>
      </c>
      <c r="EF57">
        <v>0</v>
      </c>
      <c r="EG57">
        <v>98.71878518518518</v>
      </c>
      <c r="EH57">
        <v>-32.41701111111112</v>
      </c>
      <c r="EI57">
        <v>586.8794074074074</v>
      </c>
      <c r="EJ57">
        <v>619.5807407407408</v>
      </c>
      <c r="EK57">
        <v>0.5725996666666666</v>
      </c>
      <c r="EL57">
        <v>607.8283333333334</v>
      </c>
      <c r="EM57">
        <v>18.9681962962963</v>
      </c>
      <c r="EN57">
        <v>1.985254074074074</v>
      </c>
      <c r="EO57">
        <v>1.92708037037037</v>
      </c>
      <c r="EP57">
        <v>17.32721851851852</v>
      </c>
      <c r="EQ57">
        <v>16.85758148148148</v>
      </c>
      <c r="ER57">
        <v>1999.977407407407</v>
      </c>
      <c r="ES57">
        <v>0.9800054074074074</v>
      </c>
      <c r="ET57">
        <v>0.01999454444444444</v>
      </c>
      <c r="EU57">
        <v>0</v>
      </c>
      <c r="EV57">
        <v>447.3002962962963</v>
      </c>
      <c r="EW57">
        <v>5.00078</v>
      </c>
      <c r="EX57">
        <v>13153.55925925926</v>
      </c>
      <c r="EY57">
        <v>16379.49259259259</v>
      </c>
      <c r="EZ57">
        <v>46.10392592592591</v>
      </c>
      <c r="FA57">
        <v>47.33766666666666</v>
      </c>
      <c r="FB57">
        <v>46.51592592592592</v>
      </c>
      <c r="FC57">
        <v>46.69640740740741</v>
      </c>
      <c r="FD57">
        <v>46.48607407407408</v>
      </c>
      <c r="FE57">
        <v>1955.09</v>
      </c>
      <c r="FF57">
        <v>39.88740740740742</v>
      </c>
      <c r="FG57">
        <v>0</v>
      </c>
      <c r="FH57">
        <v>1688134691.4</v>
      </c>
      <c r="FI57">
        <v>0</v>
      </c>
      <c r="FJ57">
        <v>447.31008</v>
      </c>
      <c r="FK57">
        <v>-0.2410769245398317</v>
      </c>
      <c r="FL57">
        <v>117.8923070508096</v>
      </c>
      <c r="FM57">
        <v>13153.568</v>
      </c>
      <c r="FN57">
        <v>15</v>
      </c>
      <c r="FO57">
        <v>1688131814</v>
      </c>
      <c r="FP57" t="s">
        <v>431</v>
      </c>
      <c r="FQ57">
        <v>1688131793.5</v>
      </c>
      <c r="FR57">
        <v>1688131814</v>
      </c>
      <c r="FS57">
        <v>2</v>
      </c>
      <c r="FT57">
        <v>-0.392</v>
      </c>
      <c r="FU57">
        <v>-0.044</v>
      </c>
      <c r="FV57">
        <v>-21.897</v>
      </c>
      <c r="FW57">
        <v>-3.212</v>
      </c>
      <c r="FX57">
        <v>421</v>
      </c>
      <c r="FY57">
        <v>16</v>
      </c>
      <c r="FZ57">
        <v>0.24</v>
      </c>
      <c r="GA57">
        <v>0.02</v>
      </c>
      <c r="GB57">
        <v>-32.35965121951219</v>
      </c>
      <c r="GC57">
        <v>-0.9331505226481761</v>
      </c>
      <c r="GD57">
        <v>0.1364969759728483</v>
      </c>
      <c r="GE57">
        <v>0</v>
      </c>
      <c r="GF57">
        <v>0.5756741951219512</v>
      </c>
      <c r="GG57">
        <v>-0.05273535888501607</v>
      </c>
      <c r="GH57">
        <v>0.005392963515000122</v>
      </c>
      <c r="GI57">
        <v>1</v>
      </c>
      <c r="GJ57">
        <v>1</v>
      </c>
      <c r="GK57">
        <v>2</v>
      </c>
      <c r="GL57" t="s">
        <v>432</v>
      </c>
      <c r="GM57">
        <v>3.099</v>
      </c>
      <c r="GN57">
        <v>2.75812</v>
      </c>
      <c r="GO57">
        <v>0.129119</v>
      </c>
      <c r="GP57">
        <v>0.130328</v>
      </c>
      <c r="GQ57">
        <v>0.115794</v>
      </c>
      <c r="GR57">
        <v>0.101834</v>
      </c>
      <c r="GS57">
        <v>22160.5</v>
      </c>
      <c r="GT57">
        <v>21033.2</v>
      </c>
      <c r="GU57">
        <v>26013.8</v>
      </c>
      <c r="GV57">
        <v>24540.2</v>
      </c>
      <c r="GW57">
        <v>36934.2</v>
      </c>
      <c r="GX57">
        <v>32032.5</v>
      </c>
      <c r="GY57">
        <v>45490.6</v>
      </c>
      <c r="GZ57">
        <v>38579</v>
      </c>
      <c r="HA57">
        <v>1.79583</v>
      </c>
      <c r="HB57">
        <v>1.8177</v>
      </c>
      <c r="HC57">
        <v>-0.16094</v>
      </c>
      <c r="HD57">
        <v>0</v>
      </c>
      <c r="HE57">
        <v>32.638</v>
      </c>
      <c r="HF57">
        <v>999.9</v>
      </c>
      <c r="HG57">
        <v>46.3</v>
      </c>
      <c r="HH57">
        <v>41.3</v>
      </c>
      <c r="HI57">
        <v>36.2071</v>
      </c>
      <c r="HJ57">
        <v>62.6514</v>
      </c>
      <c r="HK57">
        <v>23.9183</v>
      </c>
      <c r="HL57">
        <v>1</v>
      </c>
      <c r="HM57">
        <v>0.837391</v>
      </c>
      <c r="HN57">
        <v>7.13596</v>
      </c>
      <c r="HO57">
        <v>20.1544</v>
      </c>
      <c r="HP57">
        <v>5.2101</v>
      </c>
      <c r="HQ57">
        <v>11.986</v>
      </c>
      <c r="HR57">
        <v>4.9622</v>
      </c>
      <c r="HS57">
        <v>3.27403</v>
      </c>
      <c r="HT57">
        <v>9999</v>
      </c>
      <c r="HU57">
        <v>9999</v>
      </c>
      <c r="HV57">
        <v>9999</v>
      </c>
      <c r="HW57">
        <v>110.3</v>
      </c>
      <c r="HX57">
        <v>1.86392</v>
      </c>
      <c r="HY57">
        <v>1.8602</v>
      </c>
      <c r="HZ57">
        <v>1.85866</v>
      </c>
      <c r="IA57">
        <v>1.85989</v>
      </c>
      <c r="IB57">
        <v>1.85989</v>
      </c>
      <c r="IC57">
        <v>1.85852</v>
      </c>
      <c r="ID57">
        <v>1.8576</v>
      </c>
      <c r="IE57">
        <v>1.85242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-24.593</v>
      </c>
      <c r="IT57">
        <v>-3.3632</v>
      </c>
      <c r="IU57">
        <v>-13.86721085067401</v>
      </c>
      <c r="IV57">
        <v>-0.02083019699242301</v>
      </c>
      <c r="IW57">
        <v>6.53372239223948E-06</v>
      </c>
      <c r="IX57">
        <v>-1.0545266758139E-09</v>
      </c>
      <c r="IY57">
        <v>-1.642177746286333</v>
      </c>
      <c r="IZ57">
        <v>-0.1424232617567872</v>
      </c>
      <c r="JA57">
        <v>0.004060056505534989</v>
      </c>
      <c r="JB57">
        <v>-4.899104825809564E-05</v>
      </c>
      <c r="JC57">
        <v>3</v>
      </c>
      <c r="JD57">
        <v>1949</v>
      </c>
      <c r="JE57">
        <v>1</v>
      </c>
      <c r="JF57">
        <v>31</v>
      </c>
      <c r="JG57">
        <v>48.4</v>
      </c>
      <c r="JH57">
        <v>48.1</v>
      </c>
      <c r="JI57">
        <v>1.65039</v>
      </c>
      <c r="JJ57">
        <v>2.68433</v>
      </c>
      <c r="JK57">
        <v>1.49658</v>
      </c>
      <c r="JL57">
        <v>2.32544</v>
      </c>
      <c r="JM57">
        <v>1.54907</v>
      </c>
      <c r="JN57">
        <v>2.36206</v>
      </c>
      <c r="JO57">
        <v>46.0077</v>
      </c>
      <c r="JP57">
        <v>14.2546</v>
      </c>
      <c r="JQ57">
        <v>18</v>
      </c>
      <c r="JR57">
        <v>492.241</v>
      </c>
      <c r="JS57">
        <v>521.976</v>
      </c>
      <c r="JT57">
        <v>22.8865</v>
      </c>
      <c r="JU57">
        <v>36.9001</v>
      </c>
      <c r="JV57">
        <v>30.0003</v>
      </c>
      <c r="JW57">
        <v>36.7065</v>
      </c>
      <c r="JX57">
        <v>36.574</v>
      </c>
      <c r="JY57">
        <v>33.1449</v>
      </c>
      <c r="JZ57">
        <v>37.9453</v>
      </c>
      <c r="KA57">
        <v>0</v>
      </c>
      <c r="KB57">
        <v>22.8622</v>
      </c>
      <c r="KC57">
        <v>654.032</v>
      </c>
      <c r="KD57">
        <v>19.0093</v>
      </c>
      <c r="KE57">
        <v>99.41</v>
      </c>
      <c r="KF57">
        <v>93.268</v>
      </c>
    </row>
    <row r="58" spans="1:292">
      <c r="A58">
        <v>40</v>
      </c>
      <c r="B58">
        <v>1688134702.5</v>
      </c>
      <c r="C58">
        <v>286.5</v>
      </c>
      <c r="D58" t="s">
        <v>512</v>
      </c>
      <c r="E58" t="s">
        <v>513</v>
      </c>
      <c r="F58">
        <v>5</v>
      </c>
      <c r="G58" t="s">
        <v>428</v>
      </c>
      <c r="H58">
        <v>1688134694.714286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651.5756402930663</v>
      </c>
      <c r="AJ58">
        <v>627.7495575757572</v>
      </c>
      <c r="AK58">
        <v>3.392253596844805</v>
      </c>
      <c r="AL58">
        <v>66.42754247735668</v>
      </c>
      <c r="AM58">
        <f>(AO58 - AN58 + DX58*1E3/(8.314*(DZ58+273.15)) * AQ58/DW58 * AP58) * DW58/(100*DK58) * 1000/(1000 - AO58)</f>
        <v>0</v>
      </c>
      <c r="AN58">
        <v>18.98306743802191</v>
      </c>
      <c r="AO58">
        <v>19.54984484848485</v>
      </c>
      <c r="AP58">
        <v>3.561682494601397E-05</v>
      </c>
      <c r="AQ58">
        <v>113.3259652511876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3.93</v>
      </c>
      <c r="DL58">
        <v>0.5</v>
      </c>
      <c r="DM58" t="s">
        <v>430</v>
      </c>
      <c r="DN58">
        <v>2</v>
      </c>
      <c r="DO58" t="b">
        <v>1</v>
      </c>
      <c r="DP58">
        <v>1688134694.714286</v>
      </c>
      <c r="DQ58">
        <v>591.1616785714285</v>
      </c>
      <c r="DR58">
        <v>623.6633928571429</v>
      </c>
      <c r="DS58">
        <v>19.54413571428571</v>
      </c>
      <c r="DT58">
        <v>18.974625</v>
      </c>
      <c r="DU58">
        <v>615.6212142857142</v>
      </c>
      <c r="DV58">
        <v>22.90724642857143</v>
      </c>
      <c r="DW58">
        <v>500.0369999999999</v>
      </c>
      <c r="DX58">
        <v>101.5949642857143</v>
      </c>
      <c r="DY58">
        <v>0.1000291535714286</v>
      </c>
      <c r="DZ58">
        <v>28.83676071428571</v>
      </c>
      <c r="EA58">
        <v>30.01935357142857</v>
      </c>
      <c r="EB58">
        <v>999.9000000000002</v>
      </c>
      <c r="EC58">
        <v>0</v>
      </c>
      <c r="ED58">
        <v>0</v>
      </c>
      <c r="EE58">
        <v>10000.82464285714</v>
      </c>
      <c r="EF58">
        <v>0</v>
      </c>
      <c r="EG58">
        <v>98.85210357142857</v>
      </c>
      <c r="EH58">
        <v>-32.50161785714285</v>
      </c>
      <c r="EI58">
        <v>602.9458214285714</v>
      </c>
      <c r="EJ58">
        <v>635.7262499999999</v>
      </c>
      <c r="EK58">
        <v>0.5695005</v>
      </c>
      <c r="EL58">
        <v>623.6633928571429</v>
      </c>
      <c r="EM58">
        <v>18.974625</v>
      </c>
      <c r="EN58">
        <v>1.985586071428572</v>
      </c>
      <c r="EO58">
        <v>1.927726785714286</v>
      </c>
      <c r="EP58">
        <v>17.32986071428571</v>
      </c>
      <c r="EQ58">
        <v>16.862875</v>
      </c>
      <c r="ER58">
        <v>1999.993571428571</v>
      </c>
      <c r="ES58">
        <v>0.9800069642857141</v>
      </c>
      <c r="ET58">
        <v>0.01999299999999999</v>
      </c>
      <c r="EU58">
        <v>0</v>
      </c>
      <c r="EV58">
        <v>447.2855</v>
      </c>
      <c r="EW58">
        <v>5.00078</v>
      </c>
      <c r="EX58">
        <v>13155.84642857143</v>
      </c>
      <c r="EY58">
        <v>16379.63214285714</v>
      </c>
      <c r="EZ58">
        <v>46.11367857142857</v>
      </c>
      <c r="FA58">
        <v>47.34575</v>
      </c>
      <c r="FB58">
        <v>46.51532142857142</v>
      </c>
      <c r="FC58">
        <v>46.70499999999998</v>
      </c>
      <c r="FD58">
        <v>46.48649999999999</v>
      </c>
      <c r="FE58">
        <v>1955.109285714286</v>
      </c>
      <c r="FF58">
        <v>39.88428571428573</v>
      </c>
      <c r="FG58">
        <v>0</v>
      </c>
      <c r="FH58">
        <v>1688134696.8</v>
      </c>
      <c r="FI58">
        <v>0</v>
      </c>
      <c r="FJ58">
        <v>447.2847692307692</v>
      </c>
      <c r="FK58">
        <v>-1.001982907868038</v>
      </c>
      <c r="FL58">
        <v>17.25128260644357</v>
      </c>
      <c r="FM58">
        <v>13156.76153846154</v>
      </c>
      <c r="FN58">
        <v>15</v>
      </c>
      <c r="FO58">
        <v>1688131814</v>
      </c>
      <c r="FP58" t="s">
        <v>431</v>
      </c>
      <c r="FQ58">
        <v>1688131793.5</v>
      </c>
      <c r="FR58">
        <v>1688131814</v>
      </c>
      <c r="FS58">
        <v>2</v>
      </c>
      <c r="FT58">
        <v>-0.392</v>
      </c>
      <c r="FU58">
        <v>-0.044</v>
      </c>
      <c r="FV58">
        <v>-21.897</v>
      </c>
      <c r="FW58">
        <v>-3.212</v>
      </c>
      <c r="FX58">
        <v>421</v>
      </c>
      <c r="FY58">
        <v>16</v>
      </c>
      <c r="FZ58">
        <v>0.24</v>
      </c>
      <c r="GA58">
        <v>0.02</v>
      </c>
      <c r="GB58">
        <v>-32.46753170731707</v>
      </c>
      <c r="GC58">
        <v>-1.202230662020916</v>
      </c>
      <c r="GD58">
        <v>0.1601510726402317</v>
      </c>
      <c r="GE58">
        <v>0</v>
      </c>
      <c r="GF58">
        <v>0.5713079512195122</v>
      </c>
      <c r="GG58">
        <v>-0.04077848780487843</v>
      </c>
      <c r="GH58">
        <v>0.00409129681838866</v>
      </c>
      <c r="GI58">
        <v>1</v>
      </c>
      <c r="GJ58">
        <v>1</v>
      </c>
      <c r="GK58">
        <v>2</v>
      </c>
      <c r="GL58" t="s">
        <v>432</v>
      </c>
      <c r="GM58">
        <v>3.09921</v>
      </c>
      <c r="GN58">
        <v>2.75825</v>
      </c>
      <c r="GO58">
        <v>0.131545</v>
      </c>
      <c r="GP58">
        <v>0.1327</v>
      </c>
      <c r="GQ58">
        <v>0.11581</v>
      </c>
      <c r="GR58">
        <v>0.101858</v>
      </c>
      <c r="GS58">
        <v>22098.6</v>
      </c>
      <c r="GT58">
        <v>20975.8</v>
      </c>
      <c r="GU58">
        <v>26013.6</v>
      </c>
      <c r="GV58">
        <v>24540.1</v>
      </c>
      <c r="GW58">
        <v>36933.8</v>
      </c>
      <c r="GX58">
        <v>32032</v>
      </c>
      <c r="GY58">
        <v>45490.5</v>
      </c>
      <c r="GZ58">
        <v>38579.1</v>
      </c>
      <c r="HA58">
        <v>1.79557</v>
      </c>
      <c r="HB58">
        <v>1.81723</v>
      </c>
      <c r="HC58">
        <v>-0.161931</v>
      </c>
      <c r="HD58">
        <v>0</v>
      </c>
      <c r="HE58">
        <v>32.6518</v>
      </c>
      <c r="HF58">
        <v>999.9</v>
      </c>
      <c r="HG58">
        <v>46.2</v>
      </c>
      <c r="HH58">
        <v>41.3</v>
      </c>
      <c r="HI58">
        <v>36.1262</v>
      </c>
      <c r="HJ58">
        <v>62.4814</v>
      </c>
      <c r="HK58">
        <v>23.9062</v>
      </c>
      <c r="HL58">
        <v>1</v>
      </c>
      <c r="HM58">
        <v>0.837815</v>
      </c>
      <c r="HN58">
        <v>7.17773</v>
      </c>
      <c r="HO58">
        <v>20.1526</v>
      </c>
      <c r="HP58">
        <v>5.2095</v>
      </c>
      <c r="HQ58">
        <v>11.986</v>
      </c>
      <c r="HR58">
        <v>4.96235</v>
      </c>
      <c r="HS58">
        <v>3.27403</v>
      </c>
      <c r="HT58">
        <v>9999</v>
      </c>
      <c r="HU58">
        <v>9999</v>
      </c>
      <c r="HV58">
        <v>9999</v>
      </c>
      <c r="HW58">
        <v>110.3</v>
      </c>
      <c r="HX58">
        <v>1.86389</v>
      </c>
      <c r="HY58">
        <v>1.8602</v>
      </c>
      <c r="HZ58">
        <v>1.85865</v>
      </c>
      <c r="IA58">
        <v>1.85989</v>
      </c>
      <c r="IB58">
        <v>1.85988</v>
      </c>
      <c r="IC58">
        <v>1.85852</v>
      </c>
      <c r="ID58">
        <v>1.8576</v>
      </c>
      <c r="IE58">
        <v>1.85242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-24.826</v>
      </c>
      <c r="IT58">
        <v>-3.3633</v>
      </c>
      <c r="IU58">
        <v>-13.86721085067401</v>
      </c>
      <c r="IV58">
        <v>-0.02083019699242301</v>
      </c>
      <c r="IW58">
        <v>6.53372239223948E-06</v>
      </c>
      <c r="IX58">
        <v>-1.0545266758139E-09</v>
      </c>
      <c r="IY58">
        <v>-1.642177746286333</v>
      </c>
      <c r="IZ58">
        <v>-0.1424232617567872</v>
      </c>
      <c r="JA58">
        <v>0.004060056505534989</v>
      </c>
      <c r="JB58">
        <v>-4.899104825809564E-05</v>
      </c>
      <c r="JC58">
        <v>3</v>
      </c>
      <c r="JD58">
        <v>1949</v>
      </c>
      <c r="JE58">
        <v>1</v>
      </c>
      <c r="JF58">
        <v>31</v>
      </c>
      <c r="JG58">
        <v>48.5</v>
      </c>
      <c r="JH58">
        <v>48.1</v>
      </c>
      <c r="JI58">
        <v>1.68579</v>
      </c>
      <c r="JJ58">
        <v>2.68555</v>
      </c>
      <c r="JK58">
        <v>1.49658</v>
      </c>
      <c r="JL58">
        <v>2.32544</v>
      </c>
      <c r="JM58">
        <v>1.54785</v>
      </c>
      <c r="JN58">
        <v>2.37427</v>
      </c>
      <c r="JO58">
        <v>46.0077</v>
      </c>
      <c r="JP58">
        <v>14.2459</v>
      </c>
      <c r="JQ58">
        <v>18</v>
      </c>
      <c r="JR58">
        <v>492.109</v>
      </c>
      <c r="JS58">
        <v>521.667</v>
      </c>
      <c r="JT58">
        <v>22.8658</v>
      </c>
      <c r="JU58">
        <v>36.9025</v>
      </c>
      <c r="JV58">
        <v>30.0005</v>
      </c>
      <c r="JW58">
        <v>36.7099</v>
      </c>
      <c r="JX58">
        <v>36.5782</v>
      </c>
      <c r="JY58">
        <v>33.8638</v>
      </c>
      <c r="JZ58">
        <v>37.9453</v>
      </c>
      <c r="KA58">
        <v>0</v>
      </c>
      <c r="KB58">
        <v>22.8428</v>
      </c>
      <c r="KC58">
        <v>674.068</v>
      </c>
      <c r="KD58">
        <v>19.0115</v>
      </c>
      <c r="KE58">
        <v>99.40949999999999</v>
      </c>
      <c r="KF58">
        <v>93.26819999999999</v>
      </c>
    </row>
    <row r="59" spans="1:292">
      <c r="A59">
        <v>41</v>
      </c>
      <c r="B59">
        <v>1688134707.5</v>
      </c>
      <c r="C59">
        <v>291.5</v>
      </c>
      <c r="D59" t="s">
        <v>514</v>
      </c>
      <c r="E59" t="s">
        <v>515</v>
      </c>
      <c r="F59">
        <v>5</v>
      </c>
      <c r="G59" t="s">
        <v>428</v>
      </c>
      <c r="H59">
        <v>1688134700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668.4834589811531</v>
      </c>
      <c r="AJ59">
        <v>644.6970787878786</v>
      </c>
      <c r="AK59">
        <v>3.38831452745425</v>
      </c>
      <c r="AL59">
        <v>66.42754247735668</v>
      </c>
      <c r="AM59">
        <f>(AO59 - AN59 + DX59*1E3/(8.314*(DZ59+273.15)) * AQ59/DW59 * AP59) * DW59/(100*DK59) * 1000/(1000 - AO59)</f>
        <v>0</v>
      </c>
      <c r="AN59">
        <v>18.99019682682291</v>
      </c>
      <c r="AO59">
        <v>19.55422727272727</v>
      </c>
      <c r="AP59">
        <v>3.809330256108214E-05</v>
      </c>
      <c r="AQ59">
        <v>113.3259652511876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3.93</v>
      </c>
      <c r="DL59">
        <v>0.5</v>
      </c>
      <c r="DM59" t="s">
        <v>430</v>
      </c>
      <c r="DN59">
        <v>2</v>
      </c>
      <c r="DO59" t="b">
        <v>1</v>
      </c>
      <c r="DP59">
        <v>1688134700</v>
      </c>
      <c r="DQ59">
        <v>608.801925925926</v>
      </c>
      <c r="DR59">
        <v>641.4183333333333</v>
      </c>
      <c r="DS59">
        <v>19.54874074074074</v>
      </c>
      <c r="DT59">
        <v>18.9824037037037</v>
      </c>
      <c r="DU59">
        <v>633.5102592592592</v>
      </c>
      <c r="DV59">
        <v>22.912</v>
      </c>
      <c r="DW59">
        <v>500.0358148148148</v>
      </c>
      <c r="DX59">
        <v>101.5941481481482</v>
      </c>
      <c r="DY59">
        <v>0.1000384148148148</v>
      </c>
      <c r="DZ59">
        <v>28.83773333333333</v>
      </c>
      <c r="EA59">
        <v>30.02195555555556</v>
      </c>
      <c r="EB59">
        <v>999.9000000000001</v>
      </c>
      <c r="EC59">
        <v>0</v>
      </c>
      <c r="ED59">
        <v>0</v>
      </c>
      <c r="EE59">
        <v>9999.723333333335</v>
      </c>
      <c r="EF59">
        <v>0</v>
      </c>
      <c r="EG59">
        <v>98.81671481481483</v>
      </c>
      <c r="EH59">
        <v>-32.61626666666667</v>
      </c>
      <c r="EI59">
        <v>620.9405925925926</v>
      </c>
      <c r="EJ59">
        <v>653.8297407407407</v>
      </c>
      <c r="EK59">
        <v>0.5663189629629629</v>
      </c>
      <c r="EL59">
        <v>641.4183333333333</v>
      </c>
      <c r="EM59">
        <v>18.9824037037037</v>
      </c>
      <c r="EN59">
        <v>1.986037777777778</v>
      </c>
      <c r="EO59">
        <v>1.928502592592592</v>
      </c>
      <c r="EP59">
        <v>17.33345925925926</v>
      </c>
      <c r="EQ59">
        <v>16.86921851851852</v>
      </c>
      <c r="ER59">
        <v>1999.998888888889</v>
      </c>
      <c r="ES59">
        <v>0.9800056296296296</v>
      </c>
      <c r="ET59">
        <v>0.01999431481481482</v>
      </c>
      <c r="EU59">
        <v>0</v>
      </c>
      <c r="EV59">
        <v>447.2501851851852</v>
      </c>
      <c r="EW59">
        <v>5.00078</v>
      </c>
      <c r="EX59">
        <v>13151.15185185185</v>
      </c>
      <c r="EY59">
        <v>16379.65925925926</v>
      </c>
      <c r="EZ59">
        <v>46.12022222222222</v>
      </c>
      <c r="FA59">
        <v>47.34699999999999</v>
      </c>
      <c r="FB59">
        <v>46.50199999999999</v>
      </c>
      <c r="FC59">
        <v>46.71725925925924</v>
      </c>
      <c r="FD59">
        <v>46.48366666666667</v>
      </c>
      <c r="FE59">
        <v>1955.111481481482</v>
      </c>
      <c r="FF59">
        <v>39.88740740740741</v>
      </c>
      <c r="FG59">
        <v>0</v>
      </c>
      <c r="FH59">
        <v>1688134701.6</v>
      </c>
      <c r="FI59">
        <v>0</v>
      </c>
      <c r="FJ59">
        <v>447.2597692307693</v>
      </c>
      <c r="FK59">
        <v>0.4574358988832491</v>
      </c>
      <c r="FL59">
        <v>-96.72136912264297</v>
      </c>
      <c r="FM59">
        <v>13155.66538461538</v>
      </c>
      <c r="FN59">
        <v>15</v>
      </c>
      <c r="FO59">
        <v>1688131814</v>
      </c>
      <c r="FP59" t="s">
        <v>431</v>
      </c>
      <c r="FQ59">
        <v>1688131793.5</v>
      </c>
      <c r="FR59">
        <v>1688131814</v>
      </c>
      <c r="FS59">
        <v>2</v>
      </c>
      <c r="FT59">
        <v>-0.392</v>
      </c>
      <c r="FU59">
        <v>-0.044</v>
      </c>
      <c r="FV59">
        <v>-21.897</v>
      </c>
      <c r="FW59">
        <v>-3.212</v>
      </c>
      <c r="FX59">
        <v>421</v>
      </c>
      <c r="FY59">
        <v>16</v>
      </c>
      <c r="FZ59">
        <v>0.24</v>
      </c>
      <c r="GA59">
        <v>0.02</v>
      </c>
      <c r="GB59">
        <v>-32.52548292682927</v>
      </c>
      <c r="GC59">
        <v>-1.223552613240392</v>
      </c>
      <c r="GD59">
        <v>0.1589978676071751</v>
      </c>
      <c r="GE59">
        <v>0</v>
      </c>
      <c r="GF59">
        <v>0.5688323902439024</v>
      </c>
      <c r="GG59">
        <v>-0.03680305923344848</v>
      </c>
      <c r="GH59">
        <v>0.003701890353477962</v>
      </c>
      <c r="GI59">
        <v>1</v>
      </c>
      <c r="GJ59">
        <v>1</v>
      </c>
      <c r="GK59">
        <v>2</v>
      </c>
      <c r="GL59" t="s">
        <v>432</v>
      </c>
      <c r="GM59">
        <v>3.09897</v>
      </c>
      <c r="GN59">
        <v>2.75785</v>
      </c>
      <c r="GO59">
        <v>0.133932</v>
      </c>
      <c r="GP59">
        <v>0.135057</v>
      </c>
      <c r="GQ59">
        <v>0.11582</v>
      </c>
      <c r="GR59">
        <v>0.101883</v>
      </c>
      <c r="GS59">
        <v>22037.8</v>
      </c>
      <c r="GT59">
        <v>20918.5</v>
      </c>
      <c r="GU59">
        <v>26013.6</v>
      </c>
      <c r="GV59">
        <v>24539.9</v>
      </c>
      <c r="GW59">
        <v>36933.7</v>
      </c>
      <c r="GX59">
        <v>32031.2</v>
      </c>
      <c r="GY59">
        <v>45490.6</v>
      </c>
      <c r="GZ59">
        <v>38578.9</v>
      </c>
      <c r="HA59">
        <v>1.79562</v>
      </c>
      <c r="HB59">
        <v>1.81763</v>
      </c>
      <c r="HC59">
        <v>-0.16249</v>
      </c>
      <c r="HD59">
        <v>0</v>
      </c>
      <c r="HE59">
        <v>32.6619</v>
      </c>
      <c r="HF59">
        <v>999.9</v>
      </c>
      <c r="HG59">
        <v>46.2</v>
      </c>
      <c r="HH59">
        <v>41.3</v>
      </c>
      <c r="HI59">
        <v>36.1261</v>
      </c>
      <c r="HJ59">
        <v>62.5514</v>
      </c>
      <c r="HK59">
        <v>23.9383</v>
      </c>
      <c r="HL59">
        <v>1</v>
      </c>
      <c r="HM59">
        <v>0.838458</v>
      </c>
      <c r="HN59">
        <v>7.20982</v>
      </c>
      <c r="HO59">
        <v>20.1512</v>
      </c>
      <c r="HP59">
        <v>5.20935</v>
      </c>
      <c r="HQ59">
        <v>11.986</v>
      </c>
      <c r="HR59">
        <v>4.9623</v>
      </c>
      <c r="HS59">
        <v>3.27428</v>
      </c>
      <c r="HT59">
        <v>9999</v>
      </c>
      <c r="HU59">
        <v>9999</v>
      </c>
      <c r="HV59">
        <v>9999</v>
      </c>
      <c r="HW59">
        <v>110.3</v>
      </c>
      <c r="HX59">
        <v>1.8639</v>
      </c>
      <c r="HY59">
        <v>1.8602</v>
      </c>
      <c r="HZ59">
        <v>1.85865</v>
      </c>
      <c r="IA59">
        <v>1.85989</v>
      </c>
      <c r="IB59">
        <v>1.85989</v>
      </c>
      <c r="IC59">
        <v>1.85852</v>
      </c>
      <c r="ID59">
        <v>1.8576</v>
      </c>
      <c r="IE59">
        <v>1.85242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-25.056</v>
      </c>
      <c r="IT59">
        <v>-3.3634</v>
      </c>
      <c r="IU59">
        <v>-13.86721085067401</v>
      </c>
      <c r="IV59">
        <v>-0.02083019699242301</v>
      </c>
      <c r="IW59">
        <v>6.53372239223948E-06</v>
      </c>
      <c r="IX59">
        <v>-1.0545266758139E-09</v>
      </c>
      <c r="IY59">
        <v>-1.642177746286333</v>
      </c>
      <c r="IZ59">
        <v>-0.1424232617567872</v>
      </c>
      <c r="JA59">
        <v>0.004060056505534989</v>
      </c>
      <c r="JB59">
        <v>-4.899104825809564E-05</v>
      </c>
      <c r="JC59">
        <v>3</v>
      </c>
      <c r="JD59">
        <v>1949</v>
      </c>
      <c r="JE59">
        <v>1</v>
      </c>
      <c r="JF59">
        <v>31</v>
      </c>
      <c r="JG59">
        <v>48.6</v>
      </c>
      <c r="JH59">
        <v>48.2</v>
      </c>
      <c r="JI59">
        <v>1.71875</v>
      </c>
      <c r="JJ59">
        <v>2.67944</v>
      </c>
      <c r="JK59">
        <v>1.49658</v>
      </c>
      <c r="JL59">
        <v>2.32544</v>
      </c>
      <c r="JM59">
        <v>1.54785</v>
      </c>
      <c r="JN59">
        <v>2.40845</v>
      </c>
      <c r="JO59">
        <v>46.0077</v>
      </c>
      <c r="JP59">
        <v>14.2459</v>
      </c>
      <c r="JQ59">
        <v>18</v>
      </c>
      <c r="JR59">
        <v>492.169</v>
      </c>
      <c r="JS59">
        <v>521.987</v>
      </c>
      <c r="JT59">
        <v>22.8451</v>
      </c>
      <c r="JU59">
        <v>36.9051</v>
      </c>
      <c r="JV59">
        <v>30.0006</v>
      </c>
      <c r="JW59">
        <v>36.7142</v>
      </c>
      <c r="JX59">
        <v>36.5824</v>
      </c>
      <c r="JY59">
        <v>34.526</v>
      </c>
      <c r="JZ59">
        <v>37.9453</v>
      </c>
      <c r="KA59">
        <v>0</v>
      </c>
      <c r="KB59">
        <v>22.818</v>
      </c>
      <c r="KC59">
        <v>687.425</v>
      </c>
      <c r="KD59">
        <v>19.0127</v>
      </c>
      <c r="KE59">
        <v>99.4096</v>
      </c>
      <c r="KF59">
        <v>93.2676</v>
      </c>
    </row>
    <row r="60" spans="1:292">
      <c r="A60">
        <v>42</v>
      </c>
      <c r="B60">
        <v>1688134712.5</v>
      </c>
      <c r="C60">
        <v>296.5</v>
      </c>
      <c r="D60" t="s">
        <v>516</v>
      </c>
      <c r="E60" t="s">
        <v>517</v>
      </c>
      <c r="F60">
        <v>5</v>
      </c>
      <c r="G60" t="s">
        <v>428</v>
      </c>
      <c r="H60">
        <v>1688134704.714286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685.6354011826103</v>
      </c>
      <c r="AJ60">
        <v>661.7512909090907</v>
      </c>
      <c r="AK60">
        <v>3.416812495282044</v>
      </c>
      <c r="AL60">
        <v>66.42754247735668</v>
      </c>
      <c r="AM60">
        <f>(AO60 - AN60 + DX60*1E3/(8.314*(DZ60+273.15)) * AQ60/DW60 * AP60) * DW60/(100*DK60) * 1000/(1000 - AO60)</f>
        <v>0</v>
      </c>
      <c r="AN60">
        <v>18.99642167688507</v>
      </c>
      <c r="AO60">
        <v>19.55753333333333</v>
      </c>
      <c r="AP60">
        <v>4.076283588351229E-05</v>
      </c>
      <c r="AQ60">
        <v>113.3259652511876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3.93</v>
      </c>
      <c r="DL60">
        <v>0.5</v>
      </c>
      <c r="DM60" t="s">
        <v>430</v>
      </c>
      <c r="DN60">
        <v>2</v>
      </c>
      <c r="DO60" t="b">
        <v>1</v>
      </c>
      <c r="DP60">
        <v>1688134704.714286</v>
      </c>
      <c r="DQ60">
        <v>624.5208571428573</v>
      </c>
      <c r="DR60">
        <v>657.248892857143</v>
      </c>
      <c r="DS60">
        <v>19.55205357142857</v>
      </c>
      <c r="DT60">
        <v>18.98890357142857</v>
      </c>
      <c r="DU60">
        <v>649.44825</v>
      </c>
      <c r="DV60">
        <v>22.91542857142857</v>
      </c>
      <c r="DW60">
        <v>500.0034642857144</v>
      </c>
      <c r="DX60">
        <v>101.5938571428571</v>
      </c>
      <c r="DY60">
        <v>0.09998883928571431</v>
      </c>
      <c r="DZ60">
        <v>28.83513928571429</v>
      </c>
      <c r="EA60">
        <v>30.02308571428571</v>
      </c>
      <c r="EB60">
        <v>999.9000000000002</v>
      </c>
      <c r="EC60">
        <v>0</v>
      </c>
      <c r="ED60">
        <v>0</v>
      </c>
      <c r="EE60">
        <v>9997.722142857145</v>
      </c>
      <c r="EF60">
        <v>0</v>
      </c>
      <c r="EG60">
        <v>99.04233214285715</v>
      </c>
      <c r="EH60">
        <v>-32.72796071428571</v>
      </c>
      <c r="EI60">
        <v>636.9751071428572</v>
      </c>
      <c r="EJ60">
        <v>669.9710714285715</v>
      </c>
      <c r="EK60">
        <v>0.5631294642857143</v>
      </c>
      <c r="EL60">
        <v>657.248892857143</v>
      </c>
      <c r="EM60">
        <v>18.98890357142857</v>
      </c>
      <c r="EN60">
        <v>1.986367857142857</v>
      </c>
      <c r="EO60">
        <v>1.929157142857143</v>
      </c>
      <c r="EP60">
        <v>17.33608214285714</v>
      </c>
      <c r="EQ60">
        <v>16.87456785714286</v>
      </c>
      <c r="ER60">
        <v>1999.999285714286</v>
      </c>
      <c r="ES60">
        <v>0.9800069642857141</v>
      </c>
      <c r="ET60">
        <v>0.01999301071428571</v>
      </c>
      <c r="EU60">
        <v>0</v>
      </c>
      <c r="EV60">
        <v>447.2979285714287</v>
      </c>
      <c r="EW60">
        <v>5.00078</v>
      </c>
      <c r="EX60">
        <v>13172.17857142857</v>
      </c>
      <c r="EY60">
        <v>16379.66785714286</v>
      </c>
      <c r="EZ60">
        <v>46.13382142857142</v>
      </c>
      <c r="FA60">
        <v>47.35925</v>
      </c>
      <c r="FB60">
        <v>46.50414285714286</v>
      </c>
      <c r="FC60">
        <v>46.71842857142856</v>
      </c>
      <c r="FD60">
        <v>46.47742857142856</v>
      </c>
      <c r="FE60">
        <v>1955.115</v>
      </c>
      <c r="FF60">
        <v>39.88428571428572</v>
      </c>
      <c r="FG60">
        <v>0</v>
      </c>
      <c r="FH60">
        <v>1688134706.4</v>
      </c>
      <c r="FI60">
        <v>0</v>
      </c>
      <c r="FJ60">
        <v>447.2972692307693</v>
      </c>
      <c r="FK60">
        <v>0.8766837620451439</v>
      </c>
      <c r="FL60">
        <v>434.6427343892644</v>
      </c>
      <c r="FM60">
        <v>13176.18076923077</v>
      </c>
      <c r="FN60">
        <v>15</v>
      </c>
      <c r="FO60">
        <v>1688131814</v>
      </c>
      <c r="FP60" t="s">
        <v>431</v>
      </c>
      <c r="FQ60">
        <v>1688131793.5</v>
      </c>
      <c r="FR60">
        <v>1688131814</v>
      </c>
      <c r="FS60">
        <v>2</v>
      </c>
      <c r="FT60">
        <v>-0.392</v>
      </c>
      <c r="FU60">
        <v>-0.044</v>
      </c>
      <c r="FV60">
        <v>-21.897</v>
      </c>
      <c r="FW60">
        <v>-3.212</v>
      </c>
      <c r="FX60">
        <v>421</v>
      </c>
      <c r="FY60">
        <v>16</v>
      </c>
      <c r="FZ60">
        <v>0.24</v>
      </c>
      <c r="GA60">
        <v>0.02</v>
      </c>
      <c r="GB60">
        <v>-32.6477375</v>
      </c>
      <c r="GC60">
        <v>-1.401571857410856</v>
      </c>
      <c r="GD60">
        <v>0.161525034727592</v>
      </c>
      <c r="GE60">
        <v>0</v>
      </c>
      <c r="GF60">
        <v>0.5651382500000001</v>
      </c>
      <c r="GG60">
        <v>-0.03927467166979446</v>
      </c>
      <c r="GH60">
        <v>0.00385890376110885</v>
      </c>
      <c r="GI60">
        <v>1</v>
      </c>
      <c r="GJ60">
        <v>1</v>
      </c>
      <c r="GK60">
        <v>2</v>
      </c>
      <c r="GL60" t="s">
        <v>432</v>
      </c>
      <c r="GM60">
        <v>3.09908</v>
      </c>
      <c r="GN60">
        <v>2.75817</v>
      </c>
      <c r="GO60">
        <v>0.136307</v>
      </c>
      <c r="GP60">
        <v>0.137407</v>
      </c>
      <c r="GQ60">
        <v>0.115833</v>
      </c>
      <c r="GR60">
        <v>0.101912</v>
      </c>
      <c r="GS60">
        <v>21977.3</v>
      </c>
      <c r="GT60">
        <v>20861.6</v>
      </c>
      <c r="GU60">
        <v>26013.5</v>
      </c>
      <c r="GV60">
        <v>24539.8</v>
      </c>
      <c r="GW60">
        <v>36933.3</v>
      </c>
      <c r="GX60">
        <v>32030.1</v>
      </c>
      <c r="GY60">
        <v>45490.4</v>
      </c>
      <c r="GZ60">
        <v>38578.5</v>
      </c>
      <c r="HA60">
        <v>1.79573</v>
      </c>
      <c r="HB60">
        <v>1.81755</v>
      </c>
      <c r="HC60">
        <v>-0.162698</v>
      </c>
      <c r="HD60">
        <v>0</v>
      </c>
      <c r="HE60">
        <v>32.6688</v>
      </c>
      <c r="HF60">
        <v>999.9</v>
      </c>
      <c r="HG60">
        <v>46.2</v>
      </c>
      <c r="HH60">
        <v>41.3</v>
      </c>
      <c r="HI60">
        <v>36.1282</v>
      </c>
      <c r="HJ60">
        <v>62.6814</v>
      </c>
      <c r="HK60">
        <v>23.9663</v>
      </c>
      <c r="HL60">
        <v>1</v>
      </c>
      <c r="HM60">
        <v>0.839235</v>
      </c>
      <c r="HN60">
        <v>7.25322</v>
      </c>
      <c r="HO60">
        <v>20.1489</v>
      </c>
      <c r="HP60">
        <v>5.2095</v>
      </c>
      <c r="HQ60">
        <v>11.986</v>
      </c>
      <c r="HR60">
        <v>4.9622</v>
      </c>
      <c r="HS60">
        <v>3.27413</v>
      </c>
      <c r="HT60">
        <v>9999</v>
      </c>
      <c r="HU60">
        <v>9999</v>
      </c>
      <c r="HV60">
        <v>9999</v>
      </c>
      <c r="HW60">
        <v>110.3</v>
      </c>
      <c r="HX60">
        <v>1.86391</v>
      </c>
      <c r="HY60">
        <v>1.8602</v>
      </c>
      <c r="HZ60">
        <v>1.85865</v>
      </c>
      <c r="IA60">
        <v>1.85989</v>
      </c>
      <c r="IB60">
        <v>1.85988</v>
      </c>
      <c r="IC60">
        <v>1.85852</v>
      </c>
      <c r="ID60">
        <v>1.8576</v>
      </c>
      <c r="IE60">
        <v>1.85243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-25.285</v>
      </c>
      <c r="IT60">
        <v>-3.3635</v>
      </c>
      <c r="IU60">
        <v>-13.86721085067401</v>
      </c>
      <c r="IV60">
        <v>-0.02083019699242301</v>
      </c>
      <c r="IW60">
        <v>6.53372239223948E-06</v>
      </c>
      <c r="IX60">
        <v>-1.0545266758139E-09</v>
      </c>
      <c r="IY60">
        <v>-1.642177746286333</v>
      </c>
      <c r="IZ60">
        <v>-0.1424232617567872</v>
      </c>
      <c r="JA60">
        <v>0.004060056505534989</v>
      </c>
      <c r="JB60">
        <v>-4.899104825809564E-05</v>
      </c>
      <c r="JC60">
        <v>3</v>
      </c>
      <c r="JD60">
        <v>1949</v>
      </c>
      <c r="JE60">
        <v>1</v>
      </c>
      <c r="JF60">
        <v>31</v>
      </c>
      <c r="JG60">
        <v>48.6</v>
      </c>
      <c r="JH60">
        <v>48.3</v>
      </c>
      <c r="JI60">
        <v>1.75415</v>
      </c>
      <c r="JJ60">
        <v>2.67944</v>
      </c>
      <c r="JK60">
        <v>1.49658</v>
      </c>
      <c r="JL60">
        <v>2.32544</v>
      </c>
      <c r="JM60">
        <v>1.54785</v>
      </c>
      <c r="JN60">
        <v>2.41455</v>
      </c>
      <c r="JO60">
        <v>46.0077</v>
      </c>
      <c r="JP60">
        <v>14.2459</v>
      </c>
      <c r="JQ60">
        <v>18</v>
      </c>
      <c r="JR60">
        <v>492.254</v>
      </c>
      <c r="JS60">
        <v>521.967</v>
      </c>
      <c r="JT60">
        <v>22.8218</v>
      </c>
      <c r="JU60">
        <v>36.9077</v>
      </c>
      <c r="JV60">
        <v>30.0008</v>
      </c>
      <c r="JW60">
        <v>36.7176</v>
      </c>
      <c r="JX60">
        <v>36.5867</v>
      </c>
      <c r="JY60">
        <v>35.2357</v>
      </c>
      <c r="JZ60">
        <v>37.9453</v>
      </c>
      <c r="KA60">
        <v>0</v>
      </c>
      <c r="KB60">
        <v>22.7927</v>
      </c>
      <c r="KC60">
        <v>707.4880000000001</v>
      </c>
      <c r="KD60">
        <v>19.0086</v>
      </c>
      <c r="KE60">
        <v>99.4093</v>
      </c>
      <c r="KF60">
        <v>93.26690000000001</v>
      </c>
    </row>
    <row r="61" spans="1:292">
      <c r="A61">
        <v>43</v>
      </c>
      <c r="B61">
        <v>1688134717.5</v>
      </c>
      <c r="C61">
        <v>301.5</v>
      </c>
      <c r="D61" t="s">
        <v>518</v>
      </c>
      <c r="E61" t="s">
        <v>519</v>
      </c>
      <c r="F61">
        <v>5</v>
      </c>
      <c r="G61" t="s">
        <v>428</v>
      </c>
      <c r="H61">
        <v>1688134710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702.8026916146245</v>
      </c>
      <c r="AJ61">
        <v>678.7493090909089</v>
      </c>
      <c r="AK61">
        <v>3.399059251036431</v>
      </c>
      <c r="AL61">
        <v>66.42754247735668</v>
      </c>
      <c r="AM61">
        <f>(AO61 - AN61 + DX61*1E3/(8.314*(DZ61+273.15)) * AQ61/DW61 * AP61) * DW61/(100*DK61) * 1000/(1000 - AO61)</f>
        <v>0</v>
      </c>
      <c r="AN61">
        <v>19.00206219420015</v>
      </c>
      <c r="AO61">
        <v>19.56177212121211</v>
      </c>
      <c r="AP61">
        <v>2.948989283858089E-05</v>
      </c>
      <c r="AQ61">
        <v>113.3259652511876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3.93</v>
      </c>
      <c r="DL61">
        <v>0.5</v>
      </c>
      <c r="DM61" t="s">
        <v>430</v>
      </c>
      <c r="DN61">
        <v>2</v>
      </c>
      <c r="DO61" t="b">
        <v>1</v>
      </c>
      <c r="DP61">
        <v>1688134710</v>
      </c>
      <c r="DQ61">
        <v>642.1255185185187</v>
      </c>
      <c r="DR61">
        <v>674.957888888889</v>
      </c>
      <c r="DS61">
        <v>19.55615925925926</v>
      </c>
      <c r="DT61">
        <v>18.99586666666666</v>
      </c>
      <c r="DU61">
        <v>667.2957407407407</v>
      </c>
      <c r="DV61">
        <v>22.91967037037037</v>
      </c>
      <c r="DW61">
        <v>499.9781111111111</v>
      </c>
      <c r="DX61">
        <v>101.5940740740741</v>
      </c>
      <c r="DY61">
        <v>0.09998120740740742</v>
      </c>
      <c r="DZ61">
        <v>28.83184814814815</v>
      </c>
      <c r="EA61">
        <v>30.02521481481482</v>
      </c>
      <c r="EB61">
        <v>999.9000000000001</v>
      </c>
      <c r="EC61">
        <v>0</v>
      </c>
      <c r="ED61">
        <v>0</v>
      </c>
      <c r="EE61">
        <v>9998.581111111111</v>
      </c>
      <c r="EF61">
        <v>0</v>
      </c>
      <c r="EG61">
        <v>99.48660000000001</v>
      </c>
      <c r="EH61">
        <v>-32.83236666666667</v>
      </c>
      <c r="EI61">
        <v>654.9335185185184</v>
      </c>
      <c r="EJ61">
        <v>688.0277037037037</v>
      </c>
      <c r="EK61">
        <v>0.5602664814814815</v>
      </c>
      <c r="EL61">
        <v>674.957888888889</v>
      </c>
      <c r="EM61">
        <v>18.99586666666666</v>
      </c>
      <c r="EN61">
        <v>1.986787037037037</v>
      </c>
      <c r="EO61">
        <v>1.929867037037037</v>
      </c>
      <c r="EP61">
        <v>17.33942222222222</v>
      </c>
      <c r="EQ61">
        <v>16.88036296296296</v>
      </c>
      <c r="ER61">
        <v>1999.998148148148</v>
      </c>
      <c r="ES61">
        <v>0.9800036296296296</v>
      </c>
      <c r="ET61">
        <v>0.01999627407407407</v>
      </c>
      <c r="EU61">
        <v>0</v>
      </c>
      <c r="EV61">
        <v>447.3209629629629</v>
      </c>
      <c r="EW61">
        <v>5.00078</v>
      </c>
      <c r="EX61">
        <v>13202.38888888889</v>
      </c>
      <c r="EY61">
        <v>16379.64074074074</v>
      </c>
      <c r="EZ61">
        <v>46.1364074074074</v>
      </c>
      <c r="FA61">
        <v>47.361</v>
      </c>
      <c r="FB61">
        <v>46.49970370370369</v>
      </c>
      <c r="FC61">
        <v>46.72192592592592</v>
      </c>
      <c r="FD61">
        <v>46.49748148148149</v>
      </c>
      <c r="FE61">
        <v>1955.106296296297</v>
      </c>
      <c r="FF61">
        <v>39.89185185185186</v>
      </c>
      <c r="FG61">
        <v>0</v>
      </c>
      <c r="FH61">
        <v>1688134711.8</v>
      </c>
      <c r="FI61">
        <v>0</v>
      </c>
      <c r="FJ61">
        <v>447.3311200000001</v>
      </c>
      <c r="FK61">
        <v>0.04915383989067202</v>
      </c>
      <c r="FL61">
        <v>611.5384596663987</v>
      </c>
      <c r="FM61">
        <v>13208.58</v>
      </c>
      <c r="FN61">
        <v>15</v>
      </c>
      <c r="FO61">
        <v>1688131814</v>
      </c>
      <c r="FP61" t="s">
        <v>431</v>
      </c>
      <c r="FQ61">
        <v>1688131793.5</v>
      </c>
      <c r="FR61">
        <v>1688131814</v>
      </c>
      <c r="FS61">
        <v>2</v>
      </c>
      <c r="FT61">
        <v>-0.392</v>
      </c>
      <c r="FU61">
        <v>-0.044</v>
      </c>
      <c r="FV61">
        <v>-21.897</v>
      </c>
      <c r="FW61">
        <v>-3.212</v>
      </c>
      <c r="FX61">
        <v>421</v>
      </c>
      <c r="FY61">
        <v>16</v>
      </c>
      <c r="FZ61">
        <v>0.24</v>
      </c>
      <c r="GA61">
        <v>0.02</v>
      </c>
      <c r="GB61">
        <v>-32.78604390243903</v>
      </c>
      <c r="GC61">
        <v>-1.22779024390241</v>
      </c>
      <c r="GD61">
        <v>0.1336655473949092</v>
      </c>
      <c r="GE61">
        <v>0</v>
      </c>
      <c r="GF61">
        <v>0.5619484390243902</v>
      </c>
      <c r="GG61">
        <v>-0.03535323344947709</v>
      </c>
      <c r="GH61">
        <v>0.003578895353820643</v>
      </c>
      <c r="GI61">
        <v>1</v>
      </c>
      <c r="GJ61">
        <v>1</v>
      </c>
      <c r="GK61">
        <v>2</v>
      </c>
      <c r="GL61" t="s">
        <v>432</v>
      </c>
      <c r="GM61">
        <v>3.09919</v>
      </c>
      <c r="GN61">
        <v>2.75807</v>
      </c>
      <c r="GO61">
        <v>0.138643</v>
      </c>
      <c r="GP61">
        <v>0.139708</v>
      </c>
      <c r="GQ61">
        <v>0.115848</v>
      </c>
      <c r="GR61">
        <v>0.101936</v>
      </c>
      <c r="GS61">
        <v>21917.7</v>
      </c>
      <c r="GT61">
        <v>20805.7</v>
      </c>
      <c r="GU61">
        <v>26013.4</v>
      </c>
      <c r="GV61">
        <v>24539.6</v>
      </c>
      <c r="GW61">
        <v>36932.7</v>
      </c>
      <c r="GX61">
        <v>32029.2</v>
      </c>
      <c r="GY61">
        <v>45490</v>
      </c>
      <c r="GZ61">
        <v>38578.2</v>
      </c>
      <c r="HA61">
        <v>1.79613</v>
      </c>
      <c r="HB61">
        <v>1.81715</v>
      </c>
      <c r="HC61">
        <v>-0.163913</v>
      </c>
      <c r="HD61">
        <v>0</v>
      </c>
      <c r="HE61">
        <v>32.677</v>
      </c>
      <c r="HF61">
        <v>999.9</v>
      </c>
      <c r="HG61">
        <v>46.2</v>
      </c>
      <c r="HH61">
        <v>41.3</v>
      </c>
      <c r="HI61">
        <v>36.1286</v>
      </c>
      <c r="HJ61">
        <v>62.6314</v>
      </c>
      <c r="HK61">
        <v>23.9463</v>
      </c>
      <c r="HL61">
        <v>1</v>
      </c>
      <c r="HM61">
        <v>0.8398139999999999</v>
      </c>
      <c r="HN61">
        <v>7.2969</v>
      </c>
      <c r="HO61">
        <v>20.1481</v>
      </c>
      <c r="HP61">
        <v>5.2095</v>
      </c>
      <c r="HQ61">
        <v>11.986</v>
      </c>
      <c r="HR61">
        <v>4.9622</v>
      </c>
      <c r="HS61">
        <v>3.2742</v>
      </c>
      <c r="HT61">
        <v>9999</v>
      </c>
      <c r="HU61">
        <v>9999</v>
      </c>
      <c r="HV61">
        <v>9999</v>
      </c>
      <c r="HW61">
        <v>110.3</v>
      </c>
      <c r="HX61">
        <v>1.86392</v>
      </c>
      <c r="HY61">
        <v>1.8602</v>
      </c>
      <c r="HZ61">
        <v>1.85865</v>
      </c>
      <c r="IA61">
        <v>1.85989</v>
      </c>
      <c r="IB61">
        <v>1.85989</v>
      </c>
      <c r="IC61">
        <v>1.85852</v>
      </c>
      <c r="ID61">
        <v>1.8576</v>
      </c>
      <c r="IE61">
        <v>1.85242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-25.512</v>
      </c>
      <c r="IT61">
        <v>-3.3637</v>
      </c>
      <c r="IU61">
        <v>-13.86721085067401</v>
      </c>
      <c r="IV61">
        <v>-0.02083019699242301</v>
      </c>
      <c r="IW61">
        <v>6.53372239223948E-06</v>
      </c>
      <c r="IX61">
        <v>-1.0545266758139E-09</v>
      </c>
      <c r="IY61">
        <v>-1.642177746286333</v>
      </c>
      <c r="IZ61">
        <v>-0.1424232617567872</v>
      </c>
      <c r="JA61">
        <v>0.004060056505534989</v>
      </c>
      <c r="JB61">
        <v>-4.899104825809564E-05</v>
      </c>
      <c r="JC61">
        <v>3</v>
      </c>
      <c r="JD61">
        <v>1949</v>
      </c>
      <c r="JE61">
        <v>1</v>
      </c>
      <c r="JF61">
        <v>31</v>
      </c>
      <c r="JG61">
        <v>48.7</v>
      </c>
      <c r="JH61">
        <v>48.4</v>
      </c>
      <c r="JI61">
        <v>1.78711</v>
      </c>
      <c r="JJ61">
        <v>2.68311</v>
      </c>
      <c r="JK61">
        <v>1.49658</v>
      </c>
      <c r="JL61">
        <v>2.32544</v>
      </c>
      <c r="JM61">
        <v>1.54785</v>
      </c>
      <c r="JN61">
        <v>2.41455</v>
      </c>
      <c r="JO61">
        <v>46.0367</v>
      </c>
      <c r="JP61">
        <v>14.2459</v>
      </c>
      <c r="JQ61">
        <v>18</v>
      </c>
      <c r="JR61">
        <v>492.525</v>
      </c>
      <c r="JS61">
        <v>521.715</v>
      </c>
      <c r="JT61">
        <v>22.796</v>
      </c>
      <c r="JU61">
        <v>36.9105</v>
      </c>
      <c r="JV61">
        <v>30.0007</v>
      </c>
      <c r="JW61">
        <v>36.721</v>
      </c>
      <c r="JX61">
        <v>36.5912</v>
      </c>
      <c r="JY61">
        <v>35.8862</v>
      </c>
      <c r="JZ61">
        <v>37.9453</v>
      </c>
      <c r="KA61">
        <v>0</v>
      </c>
      <c r="KB61">
        <v>22.7675</v>
      </c>
      <c r="KC61">
        <v>720.8440000000001</v>
      </c>
      <c r="KD61">
        <v>19.0083</v>
      </c>
      <c r="KE61">
        <v>99.40860000000001</v>
      </c>
      <c r="KF61">
        <v>93.26609999999999</v>
      </c>
    </row>
    <row r="62" spans="1:292">
      <c r="A62">
        <v>44</v>
      </c>
      <c r="B62">
        <v>1688134722.5</v>
      </c>
      <c r="C62">
        <v>306.5</v>
      </c>
      <c r="D62" t="s">
        <v>520</v>
      </c>
      <c r="E62" t="s">
        <v>521</v>
      </c>
      <c r="F62">
        <v>5</v>
      </c>
      <c r="G62" t="s">
        <v>428</v>
      </c>
      <c r="H62">
        <v>1688134714.714286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719.8081281952103</v>
      </c>
      <c r="AJ62">
        <v>695.7538424242422</v>
      </c>
      <c r="AK62">
        <v>3.401872015495218</v>
      </c>
      <c r="AL62">
        <v>66.42754247735668</v>
      </c>
      <c r="AM62">
        <f>(AO62 - AN62 + DX62*1E3/(8.314*(DZ62+273.15)) * AQ62/DW62 * AP62) * DW62/(100*DK62) * 1000/(1000 - AO62)</f>
        <v>0</v>
      </c>
      <c r="AN62">
        <v>19.01168566852721</v>
      </c>
      <c r="AO62">
        <v>19.56410303030302</v>
      </c>
      <c r="AP62">
        <v>1.46240366309536E-05</v>
      </c>
      <c r="AQ62">
        <v>113.3259652511876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3.93</v>
      </c>
      <c r="DL62">
        <v>0.5</v>
      </c>
      <c r="DM62" t="s">
        <v>430</v>
      </c>
      <c r="DN62">
        <v>2</v>
      </c>
      <c r="DO62" t="b">
        <v>1</v>
      </c>
      <c r="DP62">
        <v>1688134714.714286</v>
      </c>
      <c r="DQ62">
        <v>657.8506428571429</v>
      </c>
      <c r="DR62">
        <v>690.7740714285713</v>
      </c>
      <c r="DS62">
        <v>19.55919285714286</v>
      </c>
      <c r="DT62">
        <v>19.00254642857143</v>
      </c>
      <c r="DU62">
        <v>683.2351785714285</v>
      </c>
      <c r="DV62">
        <v>22.92281785714286</v>
      </c>
      <c r="DW62">
        <v>499.9760357142857</v>
      </c>
      <c r="DX62">
        <v>101.5941785714286</v>
      </c>
      <c r="DY62">
        <v>0.09996134285714287</v>
      </c>
      <c r="DZ62">
        <v>28.82847857142857</v>
      </c>
      <c r="EA62">
        <v>30.01822857142857</v>
      </c>
      <c r="EB62">
        <v>999.9000000000002</v>
      </c>
      <c r="EC62">
        <v>0</v>
      </c>
      <c r="ED62">
        <v>0</v>
      </c>
      <c r="EE62">
        <v>10000.57392857143</v>
      </c>
      <c r="EF62">
        <v>0</v>
      </c>
      <c r="EG62">
        <v>100.0498392857143</v>
      </c>
      <c r="EH62">
        <v>-32.92338571428571</v>
      </c>
      <c r="EI62">
        <v>670.9744642857142</v>
      </c>
      <c r="EJ62">
        <v>704.1550357142858</v>
      </c>
      <c r="EK62">
        <v>0.5566258928571429</v>
      </c>
      <c r="EL62">
        <v>690.7740714285713</v>
      </c>
      <c r="EM62">
        <v>19.00254642857143</v>
      </c>
      <c r="EN62">
        <v>1.987097142857143</v>
      </c>
      <c r="EO62">
        <v>1.930546785714286</v>
      </c>
      <c r="EP62">
        <v>17.34189642857143</v>
      </c>
      <c r="EQ62">
        <v>16.885925</v>
      </c>
      <c r="ER62">
        <v>2000.014285714286</v>
      </c>
      <c r="ES62">
        <v>0.9800033214285714</v>
      </c>
      <c r="ET62">
        <v>0.01999657142857143</v>
      </c>
      <c r="EU62">
        <v>0</v>
      </c>
      <c r="EV62">
        <v>447.3546785714285</v>
      </c>
      <c r="EW62">
        <v>5.00078</v>
      </c>
      <c r="EX62">
        <v>13244.32857142857</v>
      </c>
      <c r="EY62">
        <v>16379.77142857143</v>
      </c>
      <c r="EZ62">
        <v>46.13821428571428</v>
      </c>
      <c r="FA62">
        <v>47.366</v>
      </c>
      <c r="FB62">
        <v>46.5130357142857</v>
      </c>
      <c r="FC62">
        <v>46.72746428571429</v>
      </c>
      <c r="FD62">
        <v>46.50425</v>
      </c>
      <c r="FE62">
        <v>1955.121428571429</v>
      </c>
      <c r="FF62">
        <v>39.89285714285715</v>
      </c>
      <c r="FG62">
        <v>0</v>
      </c>
      <c r="FH62">
        <v>1688134716.6</v>
      </c>
      <c r="FI62">
        <v>0</v>
      </c>
      <c r="FJ62">
        <v>447.36524</v>
      </c>
      <c r="FK62">
        <v>0.4981538376809441</v>
      </c>
      <c r="FL62">
        <v>234.1923071952571</v>
      </c>
      <c r="FM62">
        <v>13246.572</v>
      </c>
      <c r="FN62">
        <v>15</v>
      </c>
      <c r="FO62">
        <v>1688131814</v>
      </c>
      <c r="FP62" t="s">
        <v>431</v>
      </c>
      <c r="FQ62">
        <v>1688131793.5</v>
      </c>
      <c r="FR62">
        <v>1688131814</v>
      </c>
      <c r="FS62">
        <v>2</v>
      </c>
      <c r="FT62">
        <v>-0.392</v>
      </c>
      <c r="FU62">
        <v>-0.044</v>
      </c>
      <c r="FV62">
        <v>-21.897</v>
      </c>
      <c r="FW62">
        <v>-3.212</v>
      </c>
      <c r="FX62">
        <v>421</v>
      </c>
      <c r="FY62">
        <v>16</v>
      </c>
      <c r="FZ62">
        <v>0.24</v>
      </c>
      <c r="GA62">
        <v>0.02</v>
      </c>
      <c r="GB62">
        <v>-32.85631951219512</v>
      </c>
      <c r="GC62">
        <v>-1.230491289198629</v>
      </c>
      <c r="GD62">
        <v>0.133928856650329</v>
      </c>
      <c r="GE62">
        <v>0</v>
      </c>
      <c r="GF62">
        <v>0.5586216585365853</v>
      </c>
      <c r="GG62">
        <v>-0.04307429268292658</v>
      </c>
      <c r="GH62">
        <v>0.004348248257378244</v>
      </c>
      <c r="GI62">
        <v>1</v>
      </c>
      <c r="GJ62">
        <v>1</v>
      </c>
      <c r="GK62">
        <v>2</v>
      </c>
      <c r="GL62" t="s">
        <v>432</v>
      </c>
      <c r="GM62">
        <v>3.09907</v>
      </c>
      <c r="GN62">
        <v>2.75808</v>
      </c>
      <c r="GO62">
        <v>0.14095</v>
      </c>
      <c r="GP62">
        <v>0.141978</v>
      </c>
      <c r="GQ62">
        <v>0.115855</v>
      </c>
      <c r="GR62">
        <v>0.101957</v>
      </c>
      <c r="GS62">
        <v>21858.7</v>
      </c>
      <c r="GT62">
        <v>20750.5</v>
      </c>
      <c r="GU62">
        <v>26013.2</v>
      </c>
      <c r="GV62">
        <v>24539.4</v>
      </c>
      <c r="GW62">
        <v>36932.5</v>
      </c>
      <c r="GX62">
        <v>32028.4</v>
      </c>
      <c r="GY62">
        <v>45489.8</v>
      </c>
      <c r="GZ62">
        <v>38577.9</v>
      </c>
      <c r="HA62">
        <v>1.79555</v>
      </c>
      <c r="HB62">
        <v>1.81723</v>
      </c>
      <c r="HC62">
        <v>-0.165403</v>
      </c>
      <c r="HD62">
        <v>0</v>
      </c>
      <c r="HE62">
        <v>32.6821</v>
      </c>
      <c r="HF62">
        <v>999.9</v>
      </c>
      <c r="HG62">
        <v>46.2</v>
      </c>
      <c r="HH62">
        <v>41.3</v>
      </c>
      <c r="HI62">
        <v>36.1269</v>
      </c>
      <c r="HJ62">
        <v>62.5514</v>
      </c>
      <c r="HK62">
        <v>23.9343</v>
      </c>
      <c r="HL62">
        <v>1</v>
      </c>
      <c r="HM62">
        <v>0.840508</v>
      </c>
      <c r="HN62">
        <v>7.32292</v>
      </c>
      <c r="HO62">
        <v>20.1468</v>
      </c>
      <c r="HP62">
        <v>5.2098</v>
      </c>
      <c r="HQ62">
        <v>11.986</v>
      </c>
      <c r="HR62">
        <v>4.9623</v>
      </c>
      <c r="HS62">
        <v>3.27413</v>
      </c>
      <c r="HT62">
        <v>9999</v>
      </c>
      <c r="HU62">
        <v>9999</v>
      </c>
      <c r="HV62">
        <v>9999</v>
      </c>
      <c r="HW62">
        <v>110.3</v>
      </c>
      <c r="HX62">
        <v>1.86388</v>
      </c>
      <c r="HY62">
        <v>1.8602</v>
      </c>
      <c r="HZ62">
        <v>1.85865</v>
      </c>
      <c r="IA62">
        <v>1.85989</v>
      </c>
      <c r="IB62">
        <v>1.85989</v>
      </c>
      <c r="IC62">
        <v>1.85852</v>
      </c>
      <c r="ID62">
        <v>1.8576</v>
      </c>
      <c r="IE62">
        <v>1.85242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-25.735</v>
      </c>
      <c r="IT62">
        <v>-3.3638</v>
      </c>
      <c r="IU62">
        <v>-13.86721085067401</v>
      </c>
      <c r="IV62">
        <v>-0.02083019699242301</v>
      </c>
      <c r="IW62">
        <v>6.53372239223948E-06</v>
      </c>
      <c r="IX62">
        <v>-1.0545266758139E-09</v>
      </c>
      <c r="IY62">
        <v>-1.642177746286333</v>
      </c>
      <c r="IZ62">
        <v>-0.1424232617567872</v>
      </c>
      <c r="JA62">
        <v>0.004060056505534989</v>
      </c>
      <c r="JB62">
        <v>-4.899104825809564E-05</v>
      </c>
      <c r="JC62">
        <v>3</v>
      </c>
      <c r="JD62">
        <v>1949</v>
      </c>
      <c r="JE62">
        <v>1</v>
      </c>
      <c r="JF62">
        <v>31</v>
      </c>
      <c r="JG62">
        <v>48.8</v>
      </c>
      <c r="JH62">
        <v>48.5</v>
      </c>
      <c r="JI62">
        <v>1.82251</v>
      </c>
      <c r="JJ62">
        <v>2.68066</v>
      </c>
      <c r="JK62">
        <v>1.49658</v>
      </c>
      <c r="JL62">
        <v>2.32544</v>
      </c>
      <c r="JM62">
        <v>1.54785</v>
      </c>
      <c r="JN62">
        <v>2.40234</v>
      </c>
      <c r="JO62">
        <v>46.0367</v>
      </c>
      <c r="JP62">
        <v>14.2371</v>
      </c>
      <c r="JQ62">
        <v>18</v>
      </c>
      <c r="JR62">
        <v>492.192</v>
      </c>
      <c r="JS62">
        <v>521.796</v>
      </c>
      <c r="JT62">
        <v>22.7705</v>
      </c>
      <c r="JU62">
        <v>36.9139</v>
      </c>
      <c r="JV62">
        <v>30.0007</v>
      </c>
      <c r="JW62">
        <v>36.7245</v>
      </c>
      <c r="JX62">
        <v>36.5947</v>
      </c>
      <c r="JY62">
        <v>36.5966</v>
      </c>
      <c r="JZ62">
        <v>37.9453</v>
      </c>
      <c r="KA62">
        <v>0</v>
      </c>
      <c r="KB62">
        <v>22.7625</v>
      </c>
      <c r="KC62">
        <v>740.8869999999999</v>
      </c>
      <c r="KD62">
        <v>19.0084</v>
      </c>
      <c r="KE62">
        <v>99.4081</v>
      </c>
      <c r="KF62">
        <v>93.2653</v>
      </c>
    </row>
    <row r="63" spans="1:292">
      <c r="A63">
        <v>45</v>
      </c>
      <c r="B63">
        <v>1688134727.5</v>
      </c>
      <c r="C63">
        <v>311.5</v>
      </c>
      <c r="D63" t="s">
        <v>522</v>
      </c>
      <c r="E63" t="s">
        <v>523</v>
      </c>
      <c r="F63">
        <v>5</v>
      </c>
      <c r="G63" t="s">
        <v>428</v>
      </c>
      <c r="H63">
        <v>1688134720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736.9560429591421</v>
      </c>
      <c r="AJ63">
        <v>712.7282181818182</v>
      </c>
      <c r="AK63">
        <v>3.392012185172552</v>
      </c>
      <c r="AL63">
        <v>66.42754247735668</v>
      </c>
      <c r="AM63">
        <f>(AO63 - AN63 + DX63*1E3/(8.314*(DZ63+273.15)) * AQ63/DW63 * AP63) * DW63/(100*DK63) * 1000/(1000 - AO63)</f>
        <v>0</v>
      </c>
      <c r="AN63">
        <v>19.01571525422517</v>
      </c>
      <c r="AO63">
        <v>19.56823393939394</v>
      </c>
      <c r="AP63">
        <v>3.032476569539326E-05</v>
      </c>
      <c r="AQ63">
        <v>113.3259652511876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3.93</v>
      </c>
      <c r="DL63">
        <v>0.5</v>
      </c>
      <c r="DM63" t="s">
        <v>430</v>
      </c>
      <c r="DN63">
        <v>2</v>
      </c>
      <c r="DO63" t="b">
        <v>1</v>
      </c>
      <c r="DP63">
        <v>1688134720</v>
      </c>
      <c r="DQ63">
        <v>675.4684444444445</v>
      </c>
      <c r="DR63">
        <v>708.4911851851851</v>
      </c>
      <c r="DS63">
        <v>19.563</v>
      </c>
      <c r="DT63">
        <v>19.00955185185185</v>
      </c>
      <c r="DU63">
        <v>701.0905925925925</v>
      </c>
      <c r="DV63">
        <v>22.92675555555556</v>
      </c>
      <c r="DW63">
        <v>500.0118888888889</v>
      </c>
      <c r="DX63">
        <v>101.594</v>
      </c>
      <c r="DY63">
        <v>0.1000087592592593</v>
      </c>
      <c r="DZ63">
        <v>28.82615185185185</v>
      </c>
      <c r="EA63">
        <v>30.00753333333333</v>
      </c>
      <c r="EB63">
        <v>999.9000000000001</v>
      </c>
      <c r="EC63">
        <v>0</v>
      </c>
      <c r="ED63">
        <v>0</v>
      </c>
      <c r="EE63">
        <v>9998.837777777777</v>
      </c>
      <c r="EF63">
        <v>0</v>
      </c>
      <c r="EG63">
        <v>100.5435185185185</v>
      </c>
      <c r="EH63">
        <v>-33.02274074074074</v>
      </c>
      <c r="EI63">
        <v>688.9463703703705</v>
      </c>
      <c r="EJ63">
        <v>722.2205185185186</v>
      </c>
      <c r="EK63">
        <v>0.5534298518518518</v>
      </c>
      <c r="EL63">
        <v>708.4911851851851</v>
      </c>
      <c r="EM63">
        <v>19.00955185185185</v>
      </c>
      <c r="EN63">
        <v>1.987481111111111</v>
      </c>
      <c r="EO63">
        <v>1.931255555555556</v>
      </c>
      <c r="EP63">
        <v>17.34495185185185</v>
      </c>
      <c r="EQ63">
        <v>16.8917037037037</v>
      </c>
      <c r="ER63">
        <v>2000.015555555556</v>
      </c>
      <c r="ES63">
        <v>0.9800011111111111</v>
      </c>
      <c r="ET63">
        <v>0.01999872222222222</v>
      </c>
      <c r="EU63">
        <v>0</v>
      </c>
      <c r="EV63">
        <v>447.2801111111111</v>
      </c>
      <c r="EW63">
        <v>5.00078</v>
      </c>
      <c r="EX63">
        <v>13258.39259259259</v>
      </c>
      <c r="EY63">
        <v>16379.77037037037</v>
      </c>
      <c r="EZ63">
        <v>46.12944444444444</v>
      </c>
      <c r="FA63">
        <v>47.36566666666667</v>
      </c>
      <c r="FB63">
        <v>46.52511111111111</v>
      </c>
      <c r="FC63">
        <v>46.71974074074074</v>
      </c>
      <c r="FD63">
        <v>46.51829629629628</v>
      </c>
      <c r="FE63">
        <v>1955.117777777778</v>
      </c>
      <c r="FF63">
        <v>39.89777777777778</v>
      </c>
      <c r="FG63">
        <v>0</v>
      </c>
      <c r="FH63">
        <v>1688134721.4</v>
      </c>
      <c r="FI63">
        <v>0</v>
      </c>
      <c r="FJ63">
        <v>447.317</v>
      </c>
      <c r="FK63">
        <v>-0.06453848326874592</v>
      </c>
      <c r="FL63">
        <v>218.0615367355964</v>
      </c>
      <c r="FM63">
        <v>13257.632</v>
      </c>
      <c r="FN63">
        <v>15</v>
      </c>
      <c r="FO63">
        <v>1688131814</v>
      </c>
      <c r="FP63" t="s">
        <v>431</v>
      </c>
      <c r="FQ63">
        <v>1688131793.5</v>
      </c>
      <c r="FR63">
        <v>1688131814</v>
      </c>
      <c r="FS63">
        <v>2</v>
      </c>
      <c r="FT63">
        <v>-0.392</v>
      </c>
      <c r="FU63">
        <v>-0.044</v>
      </c>
      <c r="FV63">
        <v>-21.897</v>
      </c>
      <c r="FW63">
        <v>-3.212</v>
      </c>
      <c r="FX63">
        <v>421</v>
      </c>
      <c r="FY63">
        <v>16</v>
      </c>
      <c r="FZ63">
        <v>0.24</v>
      </c>
      <c r="GA63">
        <v>0.02</v>
      </c>
      <c r="GB63">
        <v>-32.94753170731708</v>
      </c>
      <c r="GC63">
        <v>-1.111806271777024</v>
      </c>
      <c r="GD63">
        <v>0.1219884709447019</v>
      </c>
      <c r="GE63">
        <v>0</v>
      </c>
      <c r="GF63">
        <v>0.5560039512195122</v>
      </c>
      <c r="GG63">
        <v>-0.04015971428571515</v>
      </c>
      <c r="GH63">
        <v>0.004078173987312354</v>
      </c>
      <c r="GI63">
        <v>1</v>
      </c>
      <c r="GJ63">
        <v>1</v>
      </c>
      <c r="GK63">
        <v>2</v>
      </c>
      <c r="GL63" t="s">
        <v>432</v>
      </c>
      <c r="GM63">
        <v>3.09913</v>
      </c>
      <c r="GN63">
        <v>2.75815</v>
      </c>
      <c r="GO63">
        <v>0.143225</v>
      </c>
      <c r="GP63">
        <v>0.144219</v>
      </c>
      <c r="GQ63">
        <v>0.115873</v>
      </c>
      <c r="GR63">
        <v>0.101989</v>
      </c>
      <c r="GS63">
        <v>21800.6</v>
      </c>
      <c r="GT63">
        <v>20696.2</v>
      </c>
      <c r="GU63">
        <v>26012.9</v>
      </c>
      <c r="GV63">
        <v>24539.2</v>
      </c>
      <c r="GW63">
        <v>36931.7</v>
      </c>
      <c r="GX63">
        <v>32027.4</v>
      </c>
      <c r="GY63">
        <v>45489.4</v>
      </c>
      <c r="GZ63">
        <v>38577.8</v>
      </c>
      <c r="HA63">
        <v>1.79597</v>
      </c>
      <c r="HB63">
        <v>1.81728</v>
      </c>
      <c r="HC63">
        <v>-0.16582</v>
      </c>
      <c r="HD63">
        <v>0</v>
      </c>
      <c r="HE63">
        <v>32.6858</v>
      </c>
      <c r="HF63">
        <v>999.9</v>
      </c>
      <c r="HG63">
        <v>46.2</v>
      </c>
      <c r="HH63">
        <v>41.3</v>
      </c>
      <c r="HI63">
        <v>36.1258</v>
      </c>
      <c r="HJ63">
        <v>62.6814</v>
      </c>
      <c r="HK63">
        <v>23.8782</v>
      </c>
      <c r="HL63">
        <v>1</v>
      </c>
      <c r="HM63">
        <v>0.840442</v>
      </c>
      <c r="HN63">
        <v>7.19641</v>
      </c>
      <c r="HO63">
        <v>20.1521</v>
      </c>
      <c r="HP63">
        <v>5.21025</v>
      </c>
      <c r="HQ63">
        <v>11.986</v>
      </c>
      <c r="HR63">
        <v>4.9623</v>
      </c>
      <c r="HS63">
        <v>3.27403</v>
      </c>
      <c r="HT63">
        <v>9999</v>
      </c>
      <c r="HU63">
        <v>9999</v>
      </c>
      <c r="HV63">
        <v>9999</v>
      </c>
      <c r="HW63">
        <v>110.3</v>
      </c>
      <c r="HX63">
        <v>1.86391</v>
      </c>
      <c r="HY63">
        <v>1.8602</v>
      </c>
      <c r="HZ63">
        <v>1.85866</v>
      </c>
      <c r="IA63">
        <v>1.85989</v>
      </c>
      <c r="IB63">
        <v>1.85989</v>
      </c>
      <c r="IC63">
        <v>1.85852</v>
      </c>
      <c r="ID63">
        <v>1.8576</v>
      </c>
      <c r="IE63">
        <v>1.85242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-25.955</v>
      </c>
      <c r="IT63">
        <v>-3.3639</v>
      </c>
      <c r="IU63">
        <v>-13.86721085067401</v>
      </c>
      <c r="IV63">
        <v>-0.02083019699242301</v>
      </c>
      <c r="IW63">
        <v>6.53372239223948E-06</v>
      </c>
      <c r="IX63">
        <v>-1.0545266758139E-09</v>
      </c>
      <c r="IY63">
        <v>-1.642177746286333</v>
      </c>
      <c r="IZ63">
        <v>-0.1424232617567872</v>
      </c>
      <c r="JA63">
        <v>0.004060056505534989</v>
      </c>
      <c r="JB63">
        <v>-4.899104825809564E-05</v>
      </c>
      <c r="JC63">
        <v>3</v>
      </c>
      <c r="JD63">
        <v>1949</v>
      </c>
      <c r="JE63">
        <v>1</v>
      </c>
      <c r="JF63">
        <v>31</v>
      </c>
      <c r="JG63">
        <v>48.9</v>
      </c>
      <c r="JH63">
        <v>48.6</v>
      </c>
      <c r="JI63">
        <v>1.85547</v>
      </c>
      <c r="JJ63">
        <v>2.68311</v>
      </c>
      <c r="JK63">
        <v>1.49658</v>
      </c>
      <c r="JL63">
        <v>2.32544</v>
      </c>
      <c r="JM63">
        <v>1.54785</v>
      </c>
      <c r="JN63">
        <v>2.36938</v>
      </c>
      <c r="JO63">
        <v>46.0367</v>
      </c>
      <c r="JP63">
        <v>14.2634</v>
      </c>
      <c r="JQ63">
        <v>18</v>
      </c>
      <c r="JR63">
        <v>492.478</v>
      </c>
      <c r="JS63">
        <v>521.8579999999999</v>
      </c>
      <c r="JT63">
        <v>22.7568</v>
      </c>
      <c r="JU63">
        <v>36.9172</v>
      </c>
      <c r="JV63">
        <v>30.0001</v>
      </c>
      <c r="JW63">
        <v>36.7279</v>
      </c>
      <c r="JX63">
        <v>36.598</v>
      </c>
      <c r="JY63">
        <v>37.2507</v>
      </c>
      <c r="JZ63">
        <v>37.9453</v>
      </c>
      <c r="KA63">
        <v>0</v>
      </c>
      <c r="KB63">
        <v>22.8858</v>
      </c>
      <c r="KC63">
        <v>754.246</v>
      </c>
      <c r="KD63">
        <v>19.0084</v>
      </c>
      <c r="KE63">
        <v>99.4071</v>
      </c>
      <c r="KF63">
        <v>93.2649</v>
      </c>
    </row>
    <row r="64" spans="1:292">
      <c r="A64">
        <v>46</v>
      </c>
      <c r="B64">
        <v>1688134732.5</v>
      </c>
      <c r="C64">
        <v>316.5</v>
      </c>
      <c r="D64" t="s">
        <v>524</v>
      </c>
      <c r="E64" t="s">
        <v>525</v>
      </c>
      <c r="F64">
        <v>5</v>
      </c>
      <c r="G64" t="s">
        <v>428</v>
      </c>
      <c r="H64">
        <v>1688134724.714286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753.9603060323257</v>
      </c>
      <c r="AJ64">
        <v>729.6783999999999</v>
      </c>
      <c r="AK64">
        <v>3.39015381878559</v>
      </c>
      <c r="AL64">
        <v>66.42754247735668</v>
      </c>
      <c r="AM64">
        <f>(AO64 - AN64 + DX64*1E3/(8.314*(DZ64+273.15)) * AQ64/DW64 * AP64) * DW64/(100*DK64) * 1000/(1000 - AO64)</f>
        <v>0</v>
      </c>
      <c r="AN64">
        <v>19.02321608877732</v>
      </c>
      <c r="AO64">
        <v>19.57923090909091</v>
      </c>
      <c r="AP64">
        <v>6.618247122432854E-05</v>
      </c>
      <c r="AQ64">
        <v>113.3259652511876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3.93</v>
      </c>
      <c r="DL64">
        <v>0.5</v>
      </c>
      <c r="DM64" t="s">
        <v>430</v>
      </c>
      <c r="DN64">
        <v>2</v>
      </c>
      <c r="DO64" t="b">
        <v>1</v>
      </c>
      <c r="DP64">
        <v>1688134724.714286</v>
      </c>
      <c r="DQ64">
        <v>691.1635357142856</v>
      </c>
      <c r="DR64">
        <v>724.2667142857143</v>
      </c>
      <c r="DS64">
        <v>19.56738571428571</v>
      </c>
      <c r="DT64">
        <v>19.01606071428571</v>
      </c>
      <c r="DU64">
        <v>716.994857142857</v>
      </c>
      <c r="DV64">
        <v>22.9313</v>
      </c>
      <c r="DW64">
        <v>500.0192142857142</v>
      </c>
      <c r="DX64">
        <v>101.5941785714285</v>
      </c>
      <c r="DY64">
        <v>0.09993926785714287</v>
      </c>
      <c r="DZ64">
        <v>28.82336071428572</v>
      </c>
      <c r="EA64">
        <v>29.99790357142857</v>
      </c>
      <c r="EB64">
        <v>999.9000000000002</v>
      </c>
      <c r="EC64">
        <v>0</v>
      </c>
      <c r="ED64">
        <v>0</v>
      </c>
      <c r="EE64">
        <v>9997.120357142858</v>
      </c>
      <c r="EF64">
        <v>0</v>
      </c>
      <c r="EG64">
        <v>100.8253928571429</v>
      </c>
      <c r="EH64">
        <v>-33.10313214285714</v>
      </c>
      <c r="EI64">
        <v>704.9578571428571</v>
      </c>
      <c r="EJ64">
        <v>738.3065357142857</v>
      </c>
      <c r="EK64">
        <v>0.5513126785714285</v>
      </c>
      <c r="EL64">
        <v>724.2667142857143</v>
      </c>
      <c r="EM64">
        <v>19.01606071428571</v>
      </c>
      <c r="EN64">
        <v>1.987932142857143</v>
      </c>
      <c r="EO64">
        <v>1.931921071428572</v>
      </c>
      <c r="EP64">
        <v>17.34854285714286</v>
      </c>
      <c r="EQ64">
        <v>16.89714642857143</v>
      </c>
      <c r="ER64">
        <v>2000.011428571428</v>
      </c>
      <c r="ES64">
        <v>0.9800037142857142</v>
      </c>
      <c r="ET64">
        <v>0.01999618214285714</v>
      </c>
      <c r="EU64">
        <v>0</v>
      </c>
      <c r="EV64">
        <v>447.2777142857143</v>
      </c>
      <c r="EW64">
        <v>5.00078</v>
      </c>
      <c r="EX64">
        <v>13272.825</v>
      </c>
      <c r="EY64">
        <v>16379.74285714286</v>
      </c>
      <c r="EZ64">
        <v>46.12485714285715</v>
      </c>
      <c r="FA64">
        <v>47.3705</v>
      </c>
      <c r="FB64">
        <v>46.52417857142855</v>
      </c>
      <c r="FC64">
        <v>46.71635714285713</v>
      </c>
      <c r="FD64">
        <v>46.50867857142857</v>
      </c>
      <c r="FE64">
        <v>1955.12</v>
      </c>
      <c r="FF64">
        <v>39.89142857142858</v>
      </c>
      <c r="FG64">
        <v>0</v>
      </c>
      <c r="FH64">
        <v>1688134726.8</v>
      </c>
      <c r="FI64">
        <v>0</v>
      </c>
      <c r="FJ64">
        <v>447.3021538461538</v>
      </c>
      <c r="FK64">
        <v>-0.6724102841196271</v>
      </c>
      <c r="FL64">
        <v>82.03760709393084</v>
      </c>
      <c r="FM64">
        <v>13272.66923076923</v>
      </c>
      <c r="FN64">
        <v>15</v>
      </c>
      <c r="FO64">
        <v>1688131814</v>
      </c>
      <c r="FP64" t="s">
        <v>431</v>
      </c>
      <c r="FQ64">
        <v>1688131793.5</v>
      </c>
      <c r="FR64">
        <v>1688131814</v>
      </c>
      <c r="FS64">
        <v>2</v>
      </c>
      <c r="FT64">
        <v>-0.392</v>
      </c>
      <c r="FU64">
        <v>-0.044</v>
      </c>
      <c r="FV64">
        <v>-21.897</v>
      </c>
      <c r="FW64">
        <v>-3.212</v>
      </c>
      <c r="FX64">
        <v>421</v>
      </c>
      <c r="FY64">
        <v>16</v>
      </c>
      <c r="FZ64">
        <v>0.24</v>
      </c>
      <c r="GA64">
        <v>0.02</v>
      </c>
      <c r="GB64">
        <v>-33.058565</v>
      </c>
      <c r="GC64">
        <v>-1.013610506566499</v>
      </c>
      <c r="GD64">
        <v>0.1132057409100791</v>
      </c>
      <c r="GE64">
        <v>0</v>
      </c>
      <c r="GF64">
        <v>0.5529421250000001</v>
      </c>
      <c r="GG64">
        <v>-0.03059472045028424</v>
      </c>
      <c r="GH64">
        <v>0.003389331299736719</v>
      </c>
      <c r="GI64">
        <v>1</v>
      </c>
      <c r="GJ64">
        <v>1</v>
      </c>
      <c r="GK64">
        <v>2</v>
      </c>
      <c r="GL64" t="s">
        <v>432</v>
      </c>
      <c r="GM64">
        <v>3.09886</v>
      </c>
      <c r="GN64">
        <v>2.75766</v>
      </c>
      <c r="GO64">
        <v>0.145473</v>
      </c>
      <c r="GP64">
        <v>0.146458</v>
      </c>
      <c r="GQ64">
        <v>0.115917</v>
      </c>
      <c r="GR64">
        <v>0.102006</v>
      </c>
      <c r="GS64">
        <v>21743.1</v>
      </c>
      <c r="GT64">
        <v>20642</v>
      </c>
      <c r="GU64">
        <v>26012.7</v>
      </c>
      <c r="GV64">
        <v>24539.2</v>
      </c>
      <c r="GW64">
        <v>36929.9</v>
      </c>
      <c r="GX64">
        <v>32026.7</v>
      </c>
      <c r="GY64">
        <v>45489.1</v>
      </c>
      <c r="GZ64">
        <v>38577.3</v>
      </c>
      <c r="HA64">
        <v>1.7954</v>
      </c>
      <c r="HB64">
        <v>1.81723</v>
      </c>
      <c r="HC64">
        <v>-0.165567</v>
      </c>
      <c r="HD64">
        <v>0</v>
      </c>
      <c r="HE64">
        <v>32.6896</v>
      </c>
      <c r="HF64">
        <v>999.9</v>
      </c>
      <c r="HG64">
        <v>46.2</v>
      </c>
      <c r="HH64">
        <v>41.3</v>
      </c>
      <c r="HI64">
        <v>36.1242</v>
      </c>
      <c r="HJ64">
        <v>62.7214</v>
      </c>
      <c r="HK64">
        <v>23.9744</v>
      </c>
      <c r="HL64">
        <v>1</v>
      </c>
      <c r="HM64">
        <v>0.837744</v>
      </c>
      <c r="HN64">
        <v>6.72647</v>
      </c>
      <c r="HO64">
        <v>20.1724</v>
      </c>
      <c r="HP64">
        <v>5.2101</v>
      </c>
      <c r="HQ64">
        <v>11.986</v>
      </c>
      <c r="HR64">
        <v>4.96125</v>
      </c>
      <c r="HS64">
        <v>3.27445</v>
      </c>
      <c r="HT64">
        <v>9999</v>
      </c>
      <c r="HU64">
        <v>9999</v>
      </c>
      <c r="HV64">
        <v>9999</v>
      </c>
      <c r="HW64">
        <v>110.3</v>
      </c>
      <c r="HX64">
        <v>1.86392</v>
      </c>
      <c r="HY64">
        <v>1.8602</v>
      </c>
      <c r="HZ64">
        <v>1.85867</v>
      </c>
      <c r="IA64">
        <v>1.85989</v>
      </c>
      <c r="IB64">
        <v>1.85989</v>
      </c>
      <c r="IC64">
        <v>1.85852</v>
      </c>
      <c r="ID64">
        <v>1.85761</v>
      </c>
      <c r="IE64">
        <v>1.85243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-26.173</v>
      </c>
      <c r="IT64">
        <v>-3.3644</v>
      </c>
      <c r="IU64">
        <v>-13.86721085067401</v>
      </c>
      <c r="IV64">
        <v>-0.02083019699242301</v>
      </c>
      <c r="IW64">
        <v>6.53372239223948E-06</v>
      </c>
      <c r="IX64">
        <v>-1.0545266758139E-09</v>
      </c>
      <c r="IY64">
        <v>-1.642177746286333</v>
      </c>
      <c r="IZ64">
        <v>-0.1424232617567872</v>
      </c>
      <c r="JA64">
        <v>0.004060056505534989</v>
      </c>
      <c r="JB64">
        <v>-4.899104825809564E-05</v>
      </c>
      <c r="JC64">
        <v>3</v>
      </c>
      <c r="JD64">
        <v>1949</v>
      </c>
      <c r="JE64">
        <v>1</v>
      </c>
      <c r="JF64">
        <v>31</v>
      </c>
      <c r="JG64">
        <v>49</v>
      </c>
      <c r="JH64">
        <v>48.6</v>
      </c>
      <c r="JI64">
        <v>1.88965</v>
      </c>
      <c r="JJ64">
        <v>2.68188</v>
      </c>
      <c r="JK64">
        <v>1.49658</v>
      </c>
      <c r="JL64">
        <v>2.32544</v>
      </c>
      <c r="JM64">
        <v>1.54785</v>
      </c>
      <c r="JN64">
        <v>2.3645</v>
      </c>
      <c r="JO64">
        <v>46.0657</v>
      </c>
      <c r="JP64">
        <v>14.2459</v>
      </c>
      <c r="JQ64">
        <v>18</v>
      </c>
      <c r="JR64">
        <v>492.145</v>
      </c>
      <c r="JS64">
        <v>521.845</v>
      </c>
      <c r="JT64">
        <v>22.8309</v>
      </c>
      <c r="JU64">
        <v>36.9198</v>
      </c>
      <c r="JV64">
        <v>29.9984</v>
      </c>
      <c r="JW64">
        <v>36.7313</v>
      </c>
      <c r="JX64">
        <v>36.6011</v>
      </c>
      <c r="JY64">
        <v>37.9538</v>
      </c>
      <c r="JZ64">
        <v>37.9453</v>
      </c>
      <c r="KA64">
        <v>0</v>
      </c>
      <c r="KB64">
        <v>22.8902</v>
      </c>
      <c r="KC64">
        <v>774.284</v>
      </c>
      <c r="KD64">
        <v>19.0084</v>
      </c>
      <c r="KE64">
        <v>99.4063</v>
      </c>
      <c r="KF64">
        <v>93.2642</v>
      </c>
    </row>
    <row r="65" spans="1:292">
      <c r="A65">
        <v>47</v>
      </c>
      <c r="B65">
        <v>1688134737.5</v>
      </c>
      <c r="C65">
        <v>321.5</v>
      </c>
      <c r="D65" t="s">
        <v>526</v>
      </c>
      <c r="E65" t="s">
        <v>527</v>
      </c>
      <c r="F65">
        <v>5</v>
      </c>
      <c r="G65" t="s">
        <v>428</v>
      </c>
      <c r="H65">
        <v>1688134730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771.1563425170892</v>
      </c>
      <c r="AJ65">
        <v>746.7538363636364</v>
      </c>
      <c r="AK65">
        <v>3.413877510702182</v>
      </c>
      <c r="AL65">
        <v>66.42754247735668</v>
      </c>
      <c r="AM65">
        <f>(AO65 - AN65 + DX65*1E3/(8.314*(DZ65+273.15)) * AQ65/DW65 * AP65) * DW65/(100*DK65) * 1000/(1000 - AO65)</f>
        <v>0</v>
      </c>
      <c r="AN65">
        <v>19.02887873832236</v>
      </c>
      <c r="AO65">
        <v>19.59746848484848</v>
      </c>
      <c r="AP65">
        <v>0.0001032588634444777</v>
      </c>
      <c r="AQ65">
        <v>113.3259652511876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3.93</v>
      </c>
      <c r="DL65">
        <v>0.5</v>
      </c>
      <c r="DM65" t="s">
        <v>430</v>
      </c>
      <c r="DN65">
        <v>2</v>
      </c>
      <c r="DO65" t="b">
        <v>1</v>
      </c>
      <c r="DP65">
        <v>1688134730</v>
      </c>
      <c r="DQ65">
        <v>708.7598148148148</v>
      </c>
      <c r="DR65">
        <v>742.0005925925926</v>
      </c>
      <c r="DS65">
        <v>19.57662222222222</v>
      </c>
      <c r="DT65">
        <v>19.02222962962963</v>
      </c>
      <c r="DU65">
        <v>734.8231111111111</v>
      </c>
      <c r="DV65">
        <v>22.94085555555556</v>
      </c>
      <c r="DW65">
        <v>500.0108148148149</v>
      </c>
      <c r="DX65">
        <v>101.5945555555555</v>
      </c>
      <c r="DY65">
        <v>0.09998465925925924</v>
      </c>
      <c r="DZ65">
        <v>28.82258888888889</v>
      </c>
      <c r="EA65">
        <v>29.99893703703704</v>
      </c>
      <c r="EB65">
        <v>999.9000000000001</v>
      </c>
      <c r="EC65">
        <v>0</v>
      </c>
      <c r="ED65">
        <v>0</v>
      </c>
      <c r="EE65">
        <v>9995.371481481483</v>
      </c>
      <c r="EF65">
        <v>0</v>
      </c>
      <c r="EG65">
        <v>100.9590740740741</v>
      </c>
      <c r="EH65">
        <v>-33.24074444444445</v>
      </c>
      <c r="EI65">
        <v>722.912111111111</v>
      </c>
      <c r="EJ65">
        <v>756.3889259259259</v>
      </c>
      <c r="EK65">
        <v>0.5543835185185185</v>
      </c>
      <c r="EL65">
        <v>742.0005925925926</v>
      </c>
      <c r="EM65">
        <v>19.02222962962963</v>
      </c>
      <c r="EN65">
        <v>1.988877777777778</v>
      </c>
      <c r="EO65">
        <v>1.932554444444444</v>
      </c>
      <c r="EP65">
        <v>17.35606296296297</v>
      </c>
      <c r="EQ65">
        <v>16.90231111111111</v>
      </c>
      <c r="ER65">
        <v>2000.022222222222</v>
      </c>
      <c r="ES65">
        <v>0.9800043333333334</v>
      </c>
      <c r="ET65">
        <v>0.01999562962962963</v>
      </c>
      <c r="EU65">
        <v>0</v>
      </c>
      <c r="EV65">
        <v>447.3475555555556</v>
      </c>
      <c r="EW65">
        <v>5.00078</v>
      </c>
      <c r="EX65">
        <v>13267.85555555556</v>
      </c>
      <c r="EY65">
        <v>16379.83703703704</v>
      </c>
      <c r="EZ65">
        <v>46.12255555555554</v>
      </c>
      <c r="FA65">
        <v>47.375</v>
      </c>
      <c r="FB65">
        <v>46.50892592592591</v>
      </c>
      <c r="FC65">
        <v>46.72896296296295</v>
      </c>
      <c r="FD65">
        <v>46.51359259259258</v>
      </c>
      <c r="FE65">
        <v>1955.131851851852</v>
      </c>
      <c r="FF65">
        <v>39.89037037037038</v>
      </c>
      <c r="FG65">
        <v>0</v>
      </c>
      <c r="FH65">
        <v>1688134731.6</v>
      </c>
      <c r="FI65">
        <v>0</v>
      </c>
      <c r="FJ65">
        <v>447.351423076923</v>
      </c>
      <c r="FK65">
        <v>1.114837590479438</v>
      </c>
      <c r="FL65">
        <v>-74.19487081842169</v>
      </c>
      <c r="FM65">
        <v>13266</v>
      </c>
      <c r="FN65">
        <v>15</v>
      </c>
      <c r="FO65">
        <v>1688131814</v>
      </c>
      <c r="FP65" t="s">
        <v>431</v>
      </c>
      <c r="FQ65">
        <v>1688131793.5</v>
      </c>
      <c r="FR65">
        <v>1688131814</v>
      </c>
      <c r="FS65">
        <v>2</v>
      </c>
      <c r="FT65">
        <v>-0.392</v>
      </c>
      <c r="FU65">
        <v>-0.044</v>
      </c>
      <c r="FV65">
        <v>-21.897</v>
      </c>
      <c r="FW65">
        <v>-3.212</v>
      </c>
      <c r="FX65">
        <v>421</v>
      </c>
      <c r="FY65">
        <v>16</v>
      </c>
      <c r="FZ65">
        <v>0.24</v>
      </c>
      <c r="GA65">
        <v>0.02</v>
      </c>
      <c r="GB65">
        <v>-33.16050975609756</v>
      </c>
      <c r="GC65">
        <v>-1.472015331010394</v>
      </c>
      <c r="GD65">
        <v>0.1540631907175977</v>
      </c>
      <c r="GE65">
        <v>0</v>
      </c>
      <c r="GF65">
        <v>0.5538439512195122</v>
      </c>
      <c r="GG65">
        <v>0.02790551916376238</v>
      </c>
      <c r="GH65">
        <v>0.004933764302512069</v>
      </c>
      <c r="GI65">
        <v>1</v>
      </c>
      <c r="GJ65">
        <v>1</v>
      </c>
      <c r="GK65">
        <v>2</v>
      </c>
      <c r="GL65" t="s">
        <v>432</v>
      </c>
      <c r="GM65">
        <v>3.09926</v>
      </c>
      <c r="GN65">
        <v>2.7581</v>
      </c>
      <c r="GO65">
        <v>0.147705</v>
      </c>
      <c r="GP65">
        <v>0.14865</v>
      </c>
      <c r="GQ65">
        <v>0.115983</v>
      </c>
      <c r="GR65">
        <v>0.102033</v>
      </c>
      <c r="GS65">
        <v>21686.4</v>
      </c>
      <c r="GT65">
        <v>20589</v>
      </c>
      <c r="GU65">
        <v>26012.8</v>
      </c>
      <c r="GV65">
        <v>24539.4</v>
      </c>
      <c r="GW65">
        <v>36927.8</v>
      </c>
      <c r="GX65">
        <v>32026.5</v>
      </c>
      <c r="GY65">
        <v>45489.5</v>
      </c>
      <c r="GZ65">
        <v>38578</v>
      </c>
      <c r="HA65">
        <v>1.79632</v>
      </c>
      <c r="HB65">
        <v>1.8168</v>
      </c>
      <c r="HC65">
        <v>-0.165127</v>
      </c>
      <c r="HD65">
        <v>0</v>
      </c>
      <c r="HE65">
        <v>32.6896</v>
      </c>
      <c r="HF65">
        <v>999.9</v>
      </c>
      <c r="HG65">
        <v>46.2</v>
      </c>
      <c r="HH65">
        <v>41.3</v>
      </c>
      <c r="HI65">
        <v>36.1278</v>
      </c>
      <c r="HJ65">
        <v>62.5214</v>
      </c>
      <c r="HK65">
        <v>23.8742</v>
      </c>
      <c r="HL65">
        <v>1</v>
      </c>
      <c r="HM65">
        <v>0.837292</v>
      </c>
      <c r="HN65">
        <v>6.84935</v>
      </c>
      <c r="HO65">
        <v>20.1678</v>
      </c>
      <c r="HP65">
        <v>5.21055</v>
      </c>
      <c r="HQ65">
        <v>11.986</v>
      </c>
      <c r="HR65">
        <v>4.96255</v>
      </c>
      <c r="HS65">
        <v>3.27423</v>
      </c>
      <c r="HT65">
        <v>9999</v>
      </c>
      <c r="HU65">
        <v>9999</v>
      </c>
      <c r="HV65">
        <v>9999</v>
      </c>
      <c r="HW65">
        <v>110.3</v>
      </c>
      <c r="HX65">
        <v>1.86392</v>
      </c>
      <c r="HY65">
        <v>1.86021</v>
      </c>
      <c r="HZ65">
        <v>1.85867</v>
      </c>
      <c r="IA65">
        <v>1.85989</v>
      </c>
      <c r="IB65">
        <v>1.85989</v>
      </c>
      <c r="IC65">
        <v>1.85852</v>
      </c>
      <c r="ID65">
        <v>1.8576</v>
      </c>
      <c r="IE65">
        <v>1.85242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-26.39</v>
      </c>
      <c r="IT65">
        <v>-3.365</v>
      </c>
      <c r="IU65">
        <v>-13.86721085067401</v>
      </c>
      <c r="IV65">
        <v>-0.02083019699242301</v>
      </c>
      <c r="IW65">
        <v>6.53372239223948E-06</v>
      </c>
      <c r="IX65">
        <v>-1.0545266758139E-09</v>
      </c>
      <c r="IY65">
        <v>-1.642177746286333</v>
      </c>
      <c r="IZ65">
        <v>-0.1424232617567872</v>
      </c>
      <c r="JA65">
        <v>0.004060056505534989</v>
      </c>
      <c r="JB65">
        <v>-4.899104825809564E-05</v>
      </c>
      <c r="JC65">
        <v>3</v>
      </c>
      <c r="JD65">
        <v>1949</v>
      </c>
      <c r="JE65">
        <v>1</v>
      </c>
      <c r="JF65">
        <v>31</v>
      </c>
      <c r="JG65">
        <v>49.1</v>
      </c>
      <c r="JH65">
        <v>48.7</v>
      </c>
      <c r="JI65">
        <v>1.92261</v>
      </c>
      <c r="JJ65">
        <v>2.67944</v>
      </c>
      <c r="JK65">
        <v>1.49658</v>
      </c>
      <c r="JL65">
        <v>2.32544</v>
      </c>
      <c r="JM65">
        <v>1.54907</v>
      </c>
      <c r="JN65">
        <v>2.3645</v>
      </c>
      <c r="JO65">
        <v>46.0657</v>
      </c>
      <c r="JP65">
        <v>14.2546</v>
      </c>
      <c r="JQ65">
        <v>18</v>
      </c>
      <c r="JR65">
        <v>492.736</v>
      </c>
      <c r="JS65">
        <v>521.569</v>
      </c>
      <c r="JT65">
        <v>22.8854</v>
      </c>
      <c r="JU65">
        <v>36.9233</v>
      </c>
      <c r="JV65">
        <v>29.9994</v>
      </c>
      <c r="JW65">
        <v>36.7339</v>
      </c>
      <c r="JX65">
        <v>36.6048</v>
      </c>
      <c r="JY65">
        <v>38.5975</v>
      </c>
      <c r="JZ65">
        <v>37.9453</v>
      </c>
      <c r="KA65">
        <v>0</v>
      </c>
      <c r="KB65">
        <v>22.884</v>
      </c>
      <c r="KC65">
        <v>787.64</v>
      </c>
      <c r="KD65">
        <v>19.0084</v>
      </c>
      <c r="KE65">
        <v>99.4071</v>
      </c>
      <c r="KF65">
        <v>93.2654</v>
      </c>
    </row>
    <row r="66" spans="1:292">
      <c r="A66">
        <v>48</v>
      </c>
      <c r="B66">
        <v>1688134742.5</v>
      </c>
      <c r="C66">
        <v>326.5</v>
      </c>
      <c r="D66" t="s">
        <v>528</v>
      </c>
      <c r="E66" t="s">
        <v>529</v>
      </c>
      <c r="F66">
        <v>5</v>
      </c>
      <c r="G66" t="s">
        <v>428</v>
      </c>
      <c r="H66">
        <v>1688134734.714286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788.2116313971892</v>
      </c>
      <c r="AJ66">
        <v>763.8153090909087</v>
      </c>
      <c r="AK66">
        <v>3.407191691860449</v>
      </c>
      <c r="AL66">
        <v>66.42754247735668</v>
      </c>
      <c r="AM66">
        <f>(AO66 - AN66 + DX66*1E3/(8.314*(DZ66+273.15)) * AQ66/DW66 * AP66) * DW66/(100*DK66) * 1000/(1000 - AO66)</f>
        <v>0</v>
      </c>
      <c r="AN66">
        <v>19.03833735303233</v>
      </c>
      <c r="AO66">
        <v>19.60627333333334</v>
      </c>
      <c r="AP66">
        <v>3.859477136125469E-05</v>
      </c>
      <c r="AQ66">
        <v>113.3259652511876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3.93</v>
      </c>
      <c r="DL66">
        <v>0.5</v>
      </c>
      <c r="DM66" t="s">
        <v>430</v>
      </c>
      <c r="DN66">
        <v>2</v>
      </c>
      <c r="DO66" t="b">
        <v>1</v>
      </c>
      <c r="DP66">
        <v>1688134734.714286</v>
      </c>
      <c r="DQ66">
        <v>724.4972142857143</v>
      </c>
      <c r="DR66">
        <v>757.8171428571428</v>
      </c>
      <c r="DS66">
        <v>19.58848928571429</v>
      </c>
      <c r="DT66">
        <v>19.0292</v>
      </c>
      <c r="DU66">
        <v>750.7655714285714</v>
      </c>
      <c r="DV66">
        <v>22.95314285714286</v>
      </c>
      <c r="DW66">
        <v>500.0007857142857</v>
      </c>
      <c r="DX66">
        <v>101.5948928571429</v>
      </c>
      <c r="DY66">
        <v>0.1000015571428571</v>
      </c>
      <c r="DZ66">
        <v>28.82300357142857</v>
      </c>
      <c r="EA66">
        <v>30.00314285714287</v>
      </c>
      <c r="EB66">
        <v>999.9000000000002</v>
      </c>
      <c r="EC66">
        <v>0</v>
      </c>
      <c r="ED66">
        <v>0</v>
      </c>
      <c r="EE66">
        <v>9992.210714285715</v>
      </c>
      <c r="EF66">
        <v>0</v>
      </c>
      <c r="EG66">
        <v>101.0252142857143</v>
      </c>
      <c r="EH66">
        <v>-33.31993214285715</v>
      </c>
      <c r="EI66">
        <v>738.9727142857142</v>
      </c>
      <c r="EJ66">
        <v>772.5175714285715</v>
      </c>
      <c r="EK66">
        <v>0.5592792142857144</v>
      </c>
      <c r="EL66">
        <v>757.8171428571428</v>
      </c>
      <c r="EM66">
        <v>19.0292</v>
      </c>
      <c r="EN66">
        <v>1.990089642857143</v>
      </c>
      <c r="EO66">
        <v>1.933267857142857</v>
      </c>
      <c r="EP66">
        <v>17.36570357142857</v>
      </c>
      <c r="EQ66">
        <v>16.90813928571429</v>
      </c>
      <c r="ER66">
        <v>2000.01</v>
      </c>
      <c r="ES66">
        <v>0.9800049999999999</v>
      </c>
      <c r="ET66">
        <v>0.01999497857142857</v>
      </c>
      <c r="EU66">
        <v>0</v>
      </c>
      <c r="EV66">
        <v>447.3479285714286</v>
      </c>
      <c r="EW66">
        <v>5.00078</v>
      </c>
      <c r="EX66">
        <v>13263.38571428571</v>
      </c>
      <c r="EY66">
        <v>16379.74285714286</v>
      </c>
      <c r="EZ66">
        <v>46.136</v>
      </c>
      <c r="FA66">
        <v>47.37942857142856</v>
      </c>
      <c r="FB66">
        <v>46.49739285714285</v>
      </c>
      <c r="FC66">
        <v>46.74089285714285</v>
      </c>
      <c r="FD66">
        <v>46.52875</v>
      </c>
      <c r="FE66">
        <v>1955.121428571429</v>
      </c>
      <c r="FF66">
        <v>39.88857142857144</v>
      </c>
      <c r="FG66">
        <v>0</v>
      </c>
      <c r="FH66">
        <v>1688134736.4</v>
      </c>
      <c r="FI66">
        <v>0</v>
      </c>
      <c r="FJ66">
        <v>447.3251923076923</v>
      </c>
      <c r="FK66">
        <v>0.4554871751761995</v>
      </c>
      <c r="FL66">
        <v>-145.7299139355723</v>
      </c>
      <c r="FM66">
        <v>13262.81538461539</v>
      </c>
      <c r="FN66">
        <v>15</v>
      </c>
      <c r="FO66">
        <v>1688131814</v>
      </c>
      <c r="FP66" t="s">
        <v>431</v>
      </c>
      <c r="FQ66">
        <v>1688131793.5</v>
      </c>
      <c r="FR66">
        <v>1688131814</v>
      </c>
      <c r="FS66">
        <v>2</v>
      </c>
      <c r="FT66">
        <v>-0.392</v>
      </c>
      <c r="FU66">
        <v>-0.044</v>
      </c>
      <c r="FV66">
        <v>-21.897</v>
      </c>
      <c r="FW66">
        <v>-3.212</v>
      </c>
      <c r="FX66">
        <v>421</v>
      </c>
      <c r="FY66">
        <v>16</v>
      </c>
      <c r="FZ66">
        <v>0.24</v>
      </c>
      <c r="GA66">
        <v>0.02</v>
      </c>
      <c r="GB66">
        <v>-33.26099024390243</v>
      </c>
      <c r="GC66">
        <v>-1.187560975609715</v>
      </c>
      <c r="GD66">
        <v>0.1298024724573387</v>
      </c>
      <c r="GE66">
        <v>0</v>
      </c>
      <c r="GF66">
        <v>0.5570885365853658</v>
      </c>
      <c r="GG66">
        <v>0.06530491986062718</v>
      </c>
      <c r="GH66">
        <v>0.007166748131841027</v>
      </c>
      <c r="GI66">
        <v>1</v>
      </c>
      <c r="GJ66">
        <v>1</v>
      </c>
      <c r="GK66">
        <v>2</v>
      </c>
      <c r="GL66" t="s">
        <v>432</v>
      </c>
      <c r="GM66">
        <v>3.09907</v>
      </c>
      <c r="GN66">
        <v>2.75806</v>
      </c>
      <c r="GO66">
        <v>0.149913</v>
      </c>
      <c r="GP66">
        <v>0.150839</v>
      </c>
      <c r="GQ66">
        <v>0.116012</v>
      </c>
      <c r="GR66">
        <v>0.102069</v>
      </c>
      <c r="GS66">
        <v>21630.2</v>
      </c>
      <c r="GT66">
        <v>20536</v>
      </c>
      <c r="GU66">
        <v>26012.9</v>
      </c>
      <c r="GV66">
        <v>24539.4</v>
      </c>
      <c r="GW66">
        <v>36926.5</v>
      </c>
      <c r="GX66">
        <v>32025.5</v>
      </c>
      <c r="GY66">
        <v>45489.1</v>
      </c>
      <c r="GZ66">
        <v>38578.1</v>
      </c>
      <c r="HA66">
        <v>1.7958</v>
      </c>
      <c r="HB66">
        <v>1.8168</v>
      </c>
      <c r="HC66">
        <v>-0.164986</v>
      </c>
      <c r="HD66">
        <v>0</v>
      </c>
      <c r="HE66">
        <v>32.6896</v>
      </c>
      <c r="HF66">
        <v>999.9</v>
      </c>
      <c r="HG66">
        <v>46.2</v>
      </c>
      <c r="HH66">
        <v>41.3</v>
      </c>
      <c r="HI66">
        <v>36.1273</v>
      </c>
      <c r="HJ66">
        <v>62.6514</v>
      </c>
      <c r="HK66">
        <v>23.9223</v>
      </c>
      <c r="HL66">
        <v>1</v>
      </c>
      <c r="HM66">
        <v>0.837772</v>
      </c>
      <c r="HN66">
        <v>6.97402</v>
      </c>
      <c r="HO66">
        <v>20.1625</v>
      </c>
      <c r="HP66">
        <v>5.2104</v>
      </c>
      <c r="HQ66">
        <v>11.986</v>
      </c>
      <c r="HR66">
        <v>4.96235</v>
      </c>
      <c r="HS66">
        <v>3.2743</v>
      </c>
      <c r="HT66">
        <v>9999</v>
      </c>
      <c r="HU66">
        <v>9999</v>
      </c>
      <c r="HV66">
        <v>9999</v>
      </c>
      <c r="HW66">
        <v>110.3</v>
      </c>
      <c r="HX66">
        <v>1.86394</v>
      </c>
      <c r="HY66">
        <v>1.8602</v>
      </c>
      <c r="HZ66">
        <v>1.85866</v>
      </c>
      <c r="IA66">
        <v>1.85989</v>
      </c>
      <c r="IB66">
        <v>1.85989</v>
      </c>
      <c r="IC66">
        <v>1.85852</v>
      </c>
      <c r="ID66">
        <v>1.8576</v>
      </c>
      <c r="IE66">
        <v>1.85243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-26.604</v>
      </c>
      <c r="IT66">
        <v>-3.3653</v>
      </c>
      <c r="IU66">
        <v>-13.86721085067401</v>
      </c>
      <c r="IV66">
        <v>-0.02083019699242301</v>
      </c>
      <c r="IW66">
        <v>6.53372239223948E-06</v>
      </c>
      <c r="IX66">
        <v>-1.0545266758139E-09</v>
      </c>
      <c r="IY66">
        <v>-1.642177746286333</v>
      </c>
      <c r="IZ66">
        <v>-0.1424232617567872</v>
      </c>
      <c r="JA66">
        <v>0.004060056505534989</v>
      </c>
      <c r="JB66">
        <v>-4.899104825809564E-05</v>
      </c>
      <c r="JC66">
        <v>3</v>
      </c>
      <c r="JD66">
        <v>1949</v>
      </c>
      <c r="JE66">
        <v>1</v>
      </c>
      <c r="JF66">
        <v>31</v>
      </c>
      <c r="JG66">
        <v>49.1</v>
      </c>
      <c r="JH66">
        <v>48.8</v>
      </c>
      <c r="JI66">
        <v>1.95679</v>
      </c>
      <c r="JJ66">
        <v>2.68066</v>
      </c>
      <c r="JK66">
        <v>1.49658</v>
      </c>
      <c r="JL66">
        <v>2.32544</v>
      </c>
      <c r="JM66">
        <v>1.54907</v>
      </c>
      <c r="JN66">
        <v>2.36328</v>
      </c>
      <c r="JO66">
        <v>46.0657</v>
      </c>
      <c r="JP66">
        <v>14.2371</v>
      </c>
      <c r="JQ66">
        <v>18</v>
      </c>
      <c r="JR66">
        <v>492.433</v>
      </c>
      <c r="JS66">
        <v>521.592</v>
      </c>
      <c r="JT66">
        <v>22.8976</v>
      </c>
      <c r="JU66">
        <v>36.9259</v>
      </c>
      <c r="JV66">
        <v>30.0002</v>
      </c>
      <c r="JW66">
        <v>36.7373</v>
      </c>
      <c r="JX66">
        <v>36.6079</v>
      </c>
      <c r="JY66">
        <v>39.2941</v>
      </c>
      <c r="JZ66">
        <v>37.9453</v>
      </c>
      <c r="KA66">
        <v>0</v>
      </c>
      <c r="KB66">
        <v>22.8763</v>
      </c>
      <c r="KC66">
        <v>807.673</v>
      </c>
      <c r="KD66">
        <v>19.0084</v>
      </c>
      <c r="KE66">
        <v>99.4067</v>
      </c>
      <c r="KF66">
        <v>93.26560000000001</v>
      </c>
    </row>
    <row r="67" spans="1:292">
      <c r="A67">
        <v>49</v>
      </c>
      <c r="B67">
        <v>1688134747.5</v>
      </c>
      <c r="C67">
        <v>331.5</v>
      </c>
      <c r="D67" t="s">
        <v>530</v>
      </c>
      <c r="E67" t="s">
        <v>531</v>
      </c>
      <c r="F67">
        <v>5</v>
      </c>
      <c r="G67" t="s">
        <v>428</v>
      </c>
      <c r="H67">
        <v>1688134740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805.2916460290193</v>
      </c>
      <c r="AJ67">
        <v>780.9125333333332</v>
      </c>
      <c r="AK67">
        <v>3.421100083422287</v>
      </c>
      <c r="AL67">
        <v>66.42754247735668</v>
      </c>
      <c r="AM67">
        <f>(AO67 - AN67 + DX67*1E3/(8.314*(DZ67+273.15)) * AQ67/DW67 * AP67) * DW67/(100*DK67) * 1000/(1000 - AO67)</f>
        <v>0</v>
      </c>
      <c r="AN67">
        <v>19.04509181543096</v>
      </c>
      <c r="AO67">
        <v>19.61282787878787</v>
      </c>
      <c r="AP67">
        <v>2.869714912313179E-05</v>
      </c>
      <c r="AQ67">
        <v>113.3259652511876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3.93</v>
      </c>
      <c r="DL67">
        <v>0.5</v>
      </c>
      <c r="DM67" t="s">
        <v>430</v>
      </c>
      <c r="DN67">
        <v>2</v>
      </c>
      <c r="DO67" t="b">
        <v>1</v>
      </c>
      <c r="DP67">
        <v>1688134740</v>
      </c>
      <c r="DQ67">
        <v>742.1616296296296</v>
      </c>
      <c r="DR67">
        <v>775.5507777777777</v>
      </c>
      <c r="DS67">
        <v>19.6014074074074</v>
      </c>
      <c r="DT67">
        <v>19.03691111111111</v>
      </c>
      <c r="DU67">
        <v>768.6577777777777</v>
      </c>
      <c r="DV67">
        <v>22.96650740740741</v>
      </c>
      <c r="DW67">
        <v>500.0144444444445</v>
      </c>
      <c r="DX67">
        <v>101.5951481481481</v>
      </c>
      <c r="DY67">
        <v>0.100062662962963</v>
      </c>
      <c r="DZ67">
        <v>28.82597037037037</v>
      </c>
      <c r="EA67">
        <v>30.00717037037037</v>
      </c>
      <c r="EB67">
        <v>999.9000000000001</v>
      </c>
      <c r="EC67">
        <v>0</v>
      </c>
      <c r="ED67">
        <v>0</v>
      </c>
      <c r="EE67">
        <v>9991.595185185186</v>
      </c>
      <c r="EF67">
        <v>0</v>
      </c>
      <c r="EG67">
        <v>101.0084814814815</v>
      </c>
      <c r="EH67">
        <v>-33.3892</v>
      </c>
      <c r="EI67">
        <v>756.9999629629629</v>
      </c>
      <c r="EJ67">
        <v>790.6014814814814</v>
      </c>
      <c r="EK67">
        <v>0.5644938148148148</v>
      </c>
      <c r="EL67">
        <v>775.5507777777777</v>
      </c>
      <c r="EM67">
        <v>19.03691111111111</v>
      </c>
      <c r="EN67">
        <v>1.991407037037037</v>
      </c>
      <c r="EO67">
        <v>1.934056296296296</v>
      </c>
      <c r="EP67">
        <v>17.37617037037037</v>
      </c>
      <c r="EQ67">
        <v>16.91455925925926</v>
      </c>
      <c r="ER67">
        <v>2000.004074074074</v>
      </c>
      <c r="ES67">
        <v>0.9800041111111111</v>
      </c>
      <c r="ET67">
        <v>0.01999585555555556</v>
      </c>
      <c r="EU67">
        <v>0</v>
      </c>
      <c r="EV67">
        <v>447.4064444444444</v>
      </c>
      <c r="EW67">
        <v>5.00078</v>
      </c>
      <c r="EX67">
        <v>13246.28518518519</v>
      </c>
      <c r="EY67">
        <v>16379.7</v>
      </c>
      <c r="EZ67">
        <v>46.15714814814815</v>
      </c>
      <c r="FA67">
        <v>47.38418518518519</v>
      </c>
      <c r="FB67">
        <v>46.50192592592592</v>
      </c>
      <c r="FC67">
        <v>46.75451851851852</v>
      </c>
      <c r="FD67">
        <v>46.52748148148147</v>
      </c>
      <c r="FE67">
        <v>1955.113703703704</v>
      </c>
      <c r="FF67">
        <v>39.89037037037038</v>
      </c>
      <c r="FG67">
        <v>0</v>
      </c>
      <c r="FH67">
        <v>1688134741.8</v>
      </c>
      <c r="FI67">
        <v>0</v>
      </c>
      <c r="FJ67">
        <v>447.38728</v>
      </c>
      <c r="FK67">
        <v>-0.9584615210884364</v>
      </c>
      <c r="FL67">
        <v>-74.74615300846818</v>
      </c>
      <c r="FM67">
        <v>13245.36</v>
      </c>
      <c r="FN67">
        <v>15</v>
      </c>
      <c r="FO67">
        <v>1688131814</v>
      </c>
      <c r="FP67" t="s">
        <v>431</v>
      </c>
      <c r="FQ67">
        <v>1688131793.5</v>
      </c>
      <c r="FR67">
        <v>1688131814</v>
      </c>
      <c r="FS67">
        <v>2</v>
      </c>
      <c r="FT67">
        <v>-0.392</v>
      </c>
      <c r="FU67">
        <v>-0.044</v>
      </c>
      <c r="FV67">
        <v>-21.897</v>
      </c>
      <c r="FW67">
        <v>-3.212</v>
      </c>
      <c r="FX67">
        <v>421</v>
      </c>
      <c r="FY67">
        <v>16</v>
      </c>
      <c r="FZ67">
        <v>0.24</v>
      </c>
      <c r="GA67">
        <v>0.02</v>
      </c>
      <c r="GB67">
        <v>-33.32473902439025</v>
      </c>
      <c r="GC67">
        <v>-0.9719770034843815</v>
      </c>
      <c r="GD67">
        <v>0.1143920257284904</v>
      </c>
      <c r="GE67">
        <v>0</v>
      </c>
      <c r="GF67">
        <v>0.559828487804878</v>
      </c>
      <c r="GG67">
        <v>0.06395314285714229</v>
      </c>
      <c r="GH67">
        <v>0.007082155842100801</v>
      </c>
      <c r="GI67">
        <v>1</v>
      </c>
      <c r="GJ67">
        <v>1</v>
      </c>
      <c r="GK67">
        <v>2</v>
      </c>
      <c r="GL67" t="s">
        <v>432</v>
      </c>
      <c r="GM67">
        <v>3.09914</v>
      </c>
      <c r="GN67">
        <v>2.75801</v>
      </c>
      <c r="GO67">
        <v>0.152095</v>
      </c>
      <c r="GP67">
        <v>0.152982</v>
      </c>
      <c r="GQ67">
        <v>0.116034</v>
      </c>
      <c r="GR67">
        <v>0.102091</v>
      </c>
      <c r="GS67">
        <v>21574.6</v>
      </c>
      <c r="GT67">
        <v>20484.2</v>
      </c>
      <c r="GU67">
        <v>26012.9</v>
      </c>
      <c r="GV67">
        <v>24539.5</v>
      </c>
      <c r="GW67">
        <v>36926.1</v>
      </c>
      <c r="GX67">
        <v>32025</v>
      </c>
      <c r="GY67">
        <v>45489.3</v>
      </c>
      <c r="GZ67">
        <v>38578.1</v>
      </c>
      <c r="HA67">
        <v>1.79578</v>
      </c>
      <c r="HB67">
        <v>1.81682</v>
      </c>
      <c r="HC67">
        <v>-0.165418</v>
      </c>
      <c r="HD67">
        <v>0</v>
      </c>
      <c r="HE67">
        <v>32.6896</v>
      </c>
      <c r="HF67">
        <v>999.9</v>
      </c>
      <c r="HG67">
        <v>46.2</v>
      </c>
      <c r="HH67">
        <v>41.4</v>
      </c>
      <c r="HI67">
        <v>36.3168</v>
      </c>
      <c r="HJ67">
        <v>62.6614</v>
      </c>
      <c r="HK67">
        <v>23.8462</v>
      </c>
      <c r="HL67">
        <v>1</v>
      </c>
      <c r="HM67">
        <v>0.838946</v>
      </c>
      <c r="HN67">
        <v>7.06141</v>
      </c>
      <c r="HO67">
        <v>20.1582</v>
      </c>
      <c r="HP67">
        <v>5.21055</v>
      </c>
      <c r="HQ67">
        <v>11.986</v>
      </c>
      <c r="HR67">
        <v>4.96255</v>
      </c>
      <c r="HS67">
        <v>3.27425</v>
      </c>
      <c r="HT67">
        <v>9999</v>
      </c>
      <c r="HU67">
        <v>9999</v>
      </c>
      <c r="HV67">
        <v>9999</v>
      </c>
      <c r="HW67">
        <v>110.3</v>
      </c>
      <c r="HX67">
        <v>1.86392</v>
      </c>
      <c r="HY67">
        <v>1.8602</v>
      </c>
      <c r="HZ67">
        <v>1.85867</v>
      </c>
      <c r="IA67">
        <v>1.85989</v>
      </c>
      <c r="IB67">
        <v>1.85989</v>
      </c>
      <c r="IC67">
        <v>1.85852</v>
      </c>
      <c r="ID67">
        <v>1.8576</v>
      </c>
      <c r="IE67">
        <v>1.85242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-26.816</v>
      </c>
      <c r="IT67">
        <v>-3.3655</v>
      </c>
      <c r="IU67">
        <v>-13.86721085067401</v>
      </c>
      <c r="IV67">
        <v>-0.02083019699242301</v>
      </c>
      <c r="IW67">
        <v>6.53372239223948E-06</v>
      </c>
      <c r="IX67">
        <v>-1.0545266758139E-09</v>
      </c>
      <c r="IY67">
        <v>-1.642177746286333</v>
      </c>
      <c r="IZ67">
        <v>-0.1424232617567872</v>
      </c>
      <c r="JA67">
        <v>0.004060056505534989</v>
      </c>
      <c r="JB67">
        <v>-4.899104825809564E-05</v>
      </c>
      <c r="JC67">
        <v>3</v>
      </c>
      <c r="JD67">
        <v>1949</v>
      </c>
      <c r="JE67">
        <v>1</v>
      </c>
      <c r="JF67">
        <v>31</v>
      </c>
      <c r="JG67">
        <v>49.2</v>
      </c>
      <c r="JH67">
        <v>48.9</v>
      </c>
      <c r="JI67">
        <v>1.98853</v>
      </c>
      <c r="JJ67">
        <v>2.68555</v>
      </c>
      <c r="JK67">
        <v>1.49658</v>
      </c>
      <c r="JL67">
        <v>2.32544</v>
      </c>
      <c r="JM67">
        <v>1.54785</v>
      </c>
      <c r="JN67">
        <v>2.34863</v>
      </c>
      <c r="JO67">
        <v>46.0657</v>
      </c>
      <c r="JP67">
        <v>14.2459</v>
      </c>
      <c r="JQ67">
        <v>18</v>
      </c>
      <c r="JR67">
        <v>492.441</v>
      </c>
      <c r="JS67">
        <v>521.6369999999999</v>
      </c>
      <c r="JT67">
        <v>22.8915</v>
      </c>
      <c r="JU67">
        <v>36.9285</v>
      </c>
      <c r="JV67">
        <v>30.0007</v>
      </c>
      <c r="JW67">
        <v>36.7407</v>
      </c>
      <c r="JX67">
        <v>36.6113</v>
      </c>
      <c r="JY67">
        <v>39.9309</v>
      </c>
      <c r="JZ67">
        <v>37.9453</v>
      </c>
      <c r="KA67">
        <v>0</v>
      </c>
      <c r="KB67">
        <v>22.8709</v>
      </c>
      <c r="KC67">
        <v>821.0359999999999</v>
      </c>
      <c r="KD67">
        <v>19.0084</v>
      </c>
      <c r="KE67">
        <v>99.40689999999999</v>
      </c>
      <c r="KF67">
        <v>93.26560000000001</v>
      </c>
    </row>
    <row r="68" spans="1:292">
      <c r="A68">
        <v>50</v>
      </c>
      <c r="B68">
        <v>1688134752.5</v>
      </c>
      <c r="C68">
        <v>336.5</v>
      </c>
      <c r="D68" t="s">
        <v>532</v>
      </c>
      <c r="E68" t="s">
        <v>533</v>
      </c>
      <c r="F68">
        <v>5</v>
      </c>
      <c r="G68" t="s">
        <v>428</v>
      </c>
      <c r="H68">
        <v>1688134744.714286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822.4492119985246</v>
      </c>
      <c r="AJ68">
        <v>798.0056181818181</v>
      </c>
      <c r="AK68">
        <v>3.423454143058295</v>
      </c>
      <c r="AL68">
        <v>66.42754247735668</v>
      </c>
      <c r="AM68">
        <f>(AO68 - AN68 + DX68*1E3/(8.314*(DZ68+273.15)) * AQ68/DW68 * AP68) * DW68/(100*DK68) * 1000/(1000 - AO68)</f>
        <v>0</v>
      </c>
      <c r="AN68">
        <v>19.05082353632473</v>
      </c>
      <c r="AO68">
        <v>19.61392787878788</v>
      </c>
      <c r="AP68">
        <v>2.56068752337781E-06</v>
      </c>
      <c r="AQ68">
        <v>113.3259652511876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3.93</v>
      </c>
      <c r="DL68">
        <v>0.5</v>
      </c>
      <c r="DM68" t="s">
        <v>430</v>
      </c>
      <c r="DN68">
        <v>2</v>
      </c>
      <c r="DO68" t="b">
        <v>1</v>
      </c>
      <c r="DP68">
        <v>1688134744.714286</v>
      </c>
      <c r="DQ68">
        <v>757.946857142857</v>
      </c>
      <c r="DR68">
        <v>791.3608928571427</v>
      </c>
      <c r="DS68">
        <v>19.609</v>
      </c>
      <c r="DT68">
        <v>19.04386071428571</v>
      </c>
      <c r="DU68">
        <v>784.6442857142856</v>
      </c>
      <c r="DV68">
        <v>22.97437142857143</v>
      </c>
      <c r="DW68">
        <v>500.0168571428571</v>
      </c>
      <c r="DX68">
        <v>101.5952142857143</v>
      </c>
      <c r="DY68">
        <v>0.100014975</v>
      </c>
      <c r="DZ68">
        <v>28.82849285714286</v>
      </c>
      <c r="EA68">
        <v>30.00428214285714</v>
      </c>
      <c r="EB68">
        <v>999.9000000000002</v>
      </c>
      <c r="EC68">
        <v>0</v>
      </c>
      <c r="ED68">
        <v>0</v>
      </c>
      <c r="EE68">
        <v>9993.967857142858</v>
      </c>
      <c r="EF68">
        <v>0</v>
      </c>
      <c r="EG68">
        <v>100.9719285714286</v>
      </c>
      <c r="EH68">
        <v>-33.41409642857143</v>
      </c>
      <c r="EI68">
        <v>773.1067857142856</v>
      </c>
      <c r="EJ68">
        <v>806.7241071428573</v>
      </c>
      <c r="EK68">
        <v>0.5651427499999999</v>
      </c>
      <c r="EL68">
        <v>791.3608928571427</v>
      </c>
      <c r="EM68">
        <v>19.04386071428571</v>
      </c>
      <c r="EN68">
        <v>1.992181071428572</v>
      </c>
      <c r="EO68">
        <v>1.934764642857143</v>
      </c>
      <c r="EP68">
        <v>17.38232142857143</v>
      </c>
      <c r="EQ68">
        <v>16.920325</v>
      </c>
      <c r="ER68">
        <v>2000.001428571428</v>
      </c>
      <c r="ES68">
        <v>0.9800047499999999</v>
      </c>
      <c r="ET68">
        <v>0.01999520714285714</v>
      </c>
      <c r="EU68">
        <v>0</v>
      </c>
      <c r="EV68">
        <v>447.2945714285714</v>
      </c>
      <c r="EW68">
        <v>5.00078</v>
      </c>
      <c r="EX68">
        <v>13244.8</v>
      </c>
      <c r="EY68">
        <v>16379.67857142857</v>
      </c>
      <c r="EZ68">
        <v>46.15378571428572</v>
      </c>
      <c r="FA68">
        <v>47.38385714285715</v>
      </c>
      <c r="FB68">
        <v>46.48628571428571</v>
      </c>
      <c r="FC68">
        <v>46.74321428571428</v>
      </c>
      <c r="FD68">
        <v>46.52649999999999</v>
      </c>
      <c r="FE68">
        <v>1955.112857142857</v>
      </c>
      <c r="FF68">
        <v>39.88857142857144</v>
      </c>
      <c r="FG68">
        <v>0</v>
      </c>
      <c r="FH68">
        <v>1688134746.6</v>
      </c>
      <c r="FI68">
        <v>0</v>
      </c>
      <c r="FJ68">
        <v>447.25848</v>
      </c>
      <c r="FK68">
        <v>-0.9063845973387205</v>
      </c>
      <c r="FL68">
        <v>-72.73076908992935</v>
      </c>
      <c r="FM68">
        <v>13244.168</v>
      </c>
      <c r="FN68">
        <v>15</v>
      </c>
      <c r="FO68">
        <v>1688131814</v>
      </c>
      <c r="FP68" t="s">
        <v>431</v>
      </c>
      <c r="FQ68">
        <v>1688131793.5</v>
      </c>
      <c r="FR68">
        <v>1688131814</v>
      </c>
      <c r="FS68">
        <v>2</v>
      </c>
      <c r="FT68">
        <v>-0.392</v>
      </c>
      <c r="FU68">
        <v>-0.044</v>
      </c>
      <c r="FV68">
        <v>-21.897</v>
      </c>
      <c r="FW68">
        <v>-3.212</v>
      </c>
      <c r="FX68">
        <v>421</v>
      </c>
      <c r="FY68">
        <v>16</v>
      </c>
      <c r="FZ68">
        <v>0.24</v>
      </c>
      <c r="GA68">
        <v>0.02</v>
      </c>
      <c r="GB68">
        <v>-33.3992125</v>
      </c>
      <c r="GC68">
        <v>-0.3943891181988074</v>
      </c>
      <c r="GD68">
        <v>0.05978194621915546</v>
      </c>
      <c r="GE68">
        <v>0</v>
      </c>
      <c r="GF68">
        <v>0.5641029000000001</v>
      </c>
      <c r="GG68">
        <v>0.01337254784240059</v>
      </c>
      <c r="GH68">
        <v>0.003025032146936621</v>
      </c>
      <c r="GI68">
        <v>1</v>
      </c>
      <c r="GJ68">
        <v>1</v>
      </c>
      <c r="GK68">
        <v>2</v>
      </c>
      <c r="GL68" t="s">
        <v>432</v>
      </c>
      <c r="GM68">
        <v>3.09906</v>
      </c>
      <c r="GN68">
        <v>2.75815</v>
      </c>
      <c r="GO68">
        <v>0.154263</v>
      </c>
      <c r="GP68">
        <v>0.15511</v>
      </c>
      <c r="GQ68">
        <v>0.116038</v>
      </c>
      <c r="GR68">
        <v>0.10212</v>
      </c>
      <c r="GS68">
        <v>21519.1</v>
      </c>
      <c r="GT68">
        <v>20432.5</v>
      </c>
      <c r="GU68">
        <v>26012.6</v>
      </c>
      <c r="GV68">
        <v>24539.3</v>
      </c>
      <c r="GW68">
        <v>36925.8</v>
      </c>
      <c r="GX68">
        <v>32024</v>
      </c>
      <c r="GY68">
        <v>45488.8</v>
      </c>
      <c r="GZ68">
        <v>38577.9</v>
      </c>
      <c r="HA68">
        <v>1.7956</v>
      </c>
      <c r="HB68">
        <v>1.81697</v>
      </c>
      <c r="HC68">
        <v>-0.165686</v>
      </c>
      <c r="HD68">
        <v>0</v>
      </c>
      <c r="HE68">
        <v>32.6908</v>
      </c>
      <c r="HF68">
        <v>999.9</v>
      </c>
      <c r="HG68">
        <v>46.2</v>
      </c>
      <c r="HH68">
        <v>41.4</v>
      </c>
      <c r="HI68">
        <v>36.3176</v>
      </c>
      <c r="HJ68">
        <v>62.6714</v>
      </c>
      <c r="HK68">
        <v>23.8261</v>
      </c>
      <c r="HL68">
        <v>1</v>
      </c>
      <c r="HM68">
        <v>0.839581</v>
      </c>
      <c r="HN68">
        <v>7.09949</v>
      </c>
      <c r="HO68">
        <v>20.1565</v>
      </c>
      <c r="HP68">
        <v>5.2101</v>
      </c>
      <c r="HQ68">
        <v>11.986</v>
      </c>
      <c r="HR68">
        <v>4.9623</v>
      </c>
      <c r="HS68">
        <v>3.2741</v>
      </c>
      <c r="HT68">
        <v>9999</v>
      </c>
      <c r="HU68">
        <v>9999</v>
      </c>
      <c r="HV68">
        <v>9999</v>
      </c>
      <c r="HW68">
        <v>110.3</v>
      </c>
      <c r="HX68">
        <v>1.86391</v>
      </c>
      <c r="HY68">
        <v>1.8602</v>
      </c>
      <c r="HZ68">
        <v>1.85866</v>
      </c>
      <c r="IA68">
        <v>1.85988</v>
      </c>
      <c r="IB68">
        <v>1.85989</v>
      </c>
      <c r="IC68">
        <v>1.85852</v>
      </c>
      <c r="ID68">
        <v>1.85761</v>
      </c>
      <c r="IE68">
        <v>1.85242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-27.027</v>
      </c>
      <c r="IT68">
        <v>-3.3655</v>
      </c>
      <c r="IU68">
        <v>-13.86721085067401</v>
      </c>
      <c r="IV68">
        <v>-0.02083019699242301</v>
      </c>
      <c r="IW68">
        <v>6.53372239223948E-06</v>
      </c>
      <c r="IX68">
        <v>-1.0545266758139E-09</v>
      </c>
      <c r="IY68">
        <v>-1.642177746286333</v>
      </c>
      <c r="IZ68">
        <v>-0.1424232617567872</v>
      </c>
      <c r="JA68">
        <v>0.004060056505534989</v>
      </c>
      <c r="JB68">
        <v>-4.899104825809564E-05</v>
      </c>
      <c r="JC68">
        <v>3</v>
      </c>
      <c r="JD68">
        <v>1949</v>
      </c>
      <c r="JE68">
        <v>1</v>
      </c>
      <c r="JF68">
        <v>31</v>
      </c>
      <c r="JG68">
        <v>49.3</v>
      </c>
      <c r="JH68">
        <v>49</v>
      </c>
      <c r="JI68">
        <v>2.02393</v>
      </c>
      <c r="JJ68">
        <v>2.68677</v>
      </c>
      <c r="JK68">
        <v>1.49658</v>
      </c>
      <c r="JL68">
        <v>2.32544</v>
      </c>
      <c r="JM68">
        <v>1.54785</v>
      </c>
      <c r="JN68">
        <v>2.35107</v>
      </c>
      <c r="JO68">
        <v>46.0947</v>
      </c>
      <c r="JP68">
        <v>14.2283</v>
      </c>
      <c r="JQ68">
        <v>18</v>
      </c>
      <c r="JR68">
        <v>492.351</v>
      </c>
      <c r="JS68">
        <v>521.771</v>
      </c>
      <c r="JT68">
        <v>22.881</v>
      </c>
      <c r="JU68">
        <v>36.9313</v>
      </c>
      <c r="JV68">
        <v>30.0007</v>
      </c>
      <c r="JW68">
        <v>36.7434</v>
      </c>
      <c r="JX68">
        <v>36.6146</v>
      </c>
      <c r="JY68">
        <v>40.6238</v>
      </c>
      <c r="JZ68">
        <v>37.9453</v>
      </c>
      <c r="KA68">
        <v>0</v>
      </c>
      <c r="KB68">
        <v>22.8706</v>
      </c>
      <c r="KC68">
        <v>841.072</v>
      </c>
      <c r="KD68">
        <v>19.0084</v>
      </c>
      <c r="KE68">
        <v>99.4058</v>
      </c>
      <c r="KF68">
        <v>93.26519999999999</v>
      </c>
    </row>
    <row r="69" spans="1:292">
      <c r="A69">
        <v>51</v>
      </c>
      <c r="B69">
        <v>1688134757.5</v>
      </c>
      <c r="C69">
        <v>341.5</v>
      </c>
      <c r="D69" t="s">
        <v>534</v>
      </c>
      <c r="E69" t="s">
        <v>535</v>
      </c>
      <c r="F69">
        <v>5</v>
      </c>
      <c r="G69" t="s">
        <v>428</v>
      </c>
      <c r="H69">
        <v>1688134750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839.4984214925934</v>
      </c>
      <c r="AJ69">
        <v>815.0514606060606</v>
      </c>
      <c r="AK69">
        <v>3.410463715215583</v>
      </c>
      <c r="AL69">
        <v>66.42754247735668</v>
      </c>
      <c r="AM69">
        <f>(AO69 - AN69 + DX69*1E3/(8.314*(DZ69+273.15)) * AQ69/DW69 * AP69) * DW69/(100*DK69) * 1000/(1000 - AO69)</f>
        <v>0</v>
      </c>
      <c r="AN69">
        <v>19.05852153423051</v>
      </c>
      <c r="AO69">
        <v>19.61657696969696</v>
      </c>
      <c r="AP69">
        <v>9.23726446579725E-06</v>
      </c>
      <c r="AQ69">
        <v>113.3259652511876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3.93</v>
      </c>
      <c r="DL69">
        <v>0.5</v>
      </c>
      <c r="DM69" t="s">
        <v>430</v>
      </c>
      <c r="DN69">
        <v>2</v>
      </c>
      <c r="DO69" t="b">
        <v>1</v>
      </c>
      <c r="DP69">
        <v>1688134750</v>
      </c>
      <c r="DQ69">
        <v>775.6371851851851</v>
      </c>
      <c r="DR69">
        <v>809.0645555555556</v>
      </c>
      <c r="DS69">
        <v>19.61332962962963</v>
      </c>
      <c r="DT69">
        <v>19.05128518518519</v>
      </c>
      <c r="DU69">
        <v>802.5577407407408</v>
      </c>
      <c r="DV69">
        <v>22.97884814814815</v>
      </c>
      <c r="DW69">
        <v>500.016074074074</v>
      </c>
      <c r="DX69">
        <v>101.5953703703704</v>
      </c>
      <c r="DY69">
        <v>0.09998544814814815</v>
      </c>
      <c r="DZ69">
        <v>28.83218148148148</v>
      </c>
      <c r="EA69">
        <v>30.00201111111111</v>
      </c>
      <c r="EB69">
        <v>999.9000000000001</v>
      </c>
      <c r="EC69">
        <v>0</v>
      </c>
      <c r="ED69">
        <v>0</v>
      </c>
      <c r="EE69">
        <v>9998.535185185186</v>
      </c>
      <c r="EF69">
        <v>0</v>
      </c>
      <c r="EG69">
        <v>100.9801481481481</v>
      </c>
      <c r="EH69">
        <v>-33.42745925925927</v>
      </c>
      <c r="EI69">
        <v>791.1544444444445</v>
      </c>
      <c r="EJ69">
        <v>824.7778518518518</v>
      </c>
      <c r="EK69">
        <v>0.5620505925925926</v>
      </c>
      <c r="EL69">
        <v>809.0645555555556</v>
      </c>
      <c r="EM69">
        <v>19.05128518518519</v>
      </c>
      <c r="EN69">
        <v>1.992625185185185</v>
      </c>
      <c r="EO69">
        <v>1.935523703703704</v>
      </c>
      <c r="EP69">
        <v>17.38585185185185</v>
      </c>
      <c r="EQ69">
        <v>16.92650740740741</v>
      </c>
      <c r="ER69">
        <v>2000.003333333334</v>
      </c>
      <c r="ES69">
        <v>0.9800046296296296</v>
      </c>
      <c r="ET69">
        <v>0.01999535925925926</v>
      </c>
      <c r="EU69">
        <v>0</v>
      </c>
      <c r="EV69">
        <v>447.2713703703704</v>
      </c>
      <c r="EW69">
        <v>5.00078</v>
      </c>
      <c r="EX69">
        <v>13246.72592592592</v>
      </c>
      <c r="EY69">
        <v>16379.6962962963</v>
      </c>
      <c r="EZ69">
        <v>46.15944444444444</v>
      </c>
      <c r="FA69">
        <v>47.37959259259259</v>
      </c>
      <c r="FB69">
        <v>46.47892592592592</v>
      </c>
      <c r="FC69">
        <v>46.74992592592593</v>
      </c>
      <c r="FD69">
        <v>46.53674074074073</v>
      </c>
      <c r="FE69">
        <v>1955.114444444445</v>
      </c>
      <c r="FF69">
        <v>39.8888888888889</v>
      </c>
      <c r="FG69">
        <v>0</v>
      </c>
      <c r="FH69">
        <v>1688134751.4</v>
      </c>
      <c r="FI69">
        <v>0</v>
      </c>
      <c r="FJ69">
        <v>447.24164</v>
      </c>
      <c r="FK69">
        <v>-1.209769213163014</v>
      </c>
      <c r="FL69">
        <v>147.8307696219333</v>
      </c>
      <c r="FM69">
        <v>13246.26</v>
      </c>
      <c r="FN69">
        <v>15</v>
      </c>
      <c r="FO69">
        <v>1688131814</v>
      </c>
      <c r="FP69" t="s">
        <v>431</v>
      </c>
      <c r="FQ69">
        <v>1688131793.5</v>
      </c>
      <c r="FR69">
        <v>1688131814</v>
      </c>
      <c r="FS69">
        <v>2</v>
      </c>
      <c r="FT69">
        <v>-0.392</v>
      </c>
      <c r="FU69">
        <v>-0.044</v>
      </c>
      <c r="FV69">
        <v>-21.897</v>
      </c>
      <c r="FW69">
        <v>-3.212</v>
      </c>
      <c r="FX69">
        <v>421</v>
      </c>
      <c r="FY69">
        <v>16</v>
      </c>
      <c r="FZ69">
        <v>0.24</v>
      </c>
      <c r="GA69">
        <v>0.02</v>
      </c>
      <c r="GB69">
        <v>-33.41353170731707</v>
      </c>
      <c r="GC69">
        <v>-0.1930139372822332</v>
      </c>
      <c r="GD69">
        <v>0.05345469674782689</v>
      </c>
      <c r="GE69">
        <v>0</v>
      </c>
      <c r="GF69">
        <v>0.5633516829268292</v>
      </c>
      <c r="GG69">
        <v>-0.03351767247386733</v>
      </c>
      <c r="GH69">
        <v>0.003714437313780005</v>
      </c>
      <c r="GI69">
        <v>1</v>
      </c>
      <c r="GJ69">
        <v>1</v>
      </c>
      <c r="GK69">
        <v>2</v>
      </c>
      <c r="GL69" t="s">
        <v>432</v>
      </c>
      <c r="GM69">
        <v>3.0991</v>
      </c>
      <c r="GN69">
        <v>2.75797</v>
      </c>
      <c r="GO69">
        <v>0.156395</v>
      </c>
      <c r="GP69">
        <v>0.157208</v>
      </c>
      <c r="GQ69">
        <v>0.116045</v>
      </c>
      <c r="GR69">
        <v>0.102149</v>
      </c>
      <c r="GS69">
        <v>21464.7</v>
      </c>
      <c r="GT69">
        <v>20381.5</v>
      </c>
      <c r="GU69">
        <v>26012.5</v>
      </c>
      <c r="GV69">
        <v>24539</v>
      </c>
      <c r="GW69">
        <v>36925.4</v>
      </c>
      <c r="GX69">
        <v>32022.8</v>
      </c>
      <c r="GY69">
        <v>45488.3</v>
      </c>
      <c r="GZ69">
        <v>38577.5</v>
      </c>
      <c r="HA69">
        <v>1.7956</v>
      </c>
      <c r="HB69">
        <v>1.81677</v>
      </c>
      <c r="HC69">
        <v>-0.16553</v>
      </c>
      <c r="HD69">
        <v>0</v>
      </c>
      <c r="HE69">
        <v>32.6949</v>
      </c>
      <c r="HF69">
        <v>999.9</v>
      </c>
      <c r="HG69">
        <v>46.2</v>
      </c>
      <c r="HH69">
        <v>41.4</v>
      </c>
      <c r="HI69">
        <v>36.3185</v>
      </c>
      <c r="HJ69">
        <v>62.7414</v>
      </c>
      <c r="HK69">
        <v>23.8061</v>
      </c>
      <c r="HL69">
        <v>1</v>
      </c>
      <c r="HM69">
        <v>0.840018</v>
      </c>
      <c r="HN69">
        <v>7.09933</v>
      </c>
      <c r="HO69">
        <v>20.1568</v>
      </c>
      <c r="HP69">
        <v>5.2095</v>
      </c>
      <c r="HQ69">
        <v>11.986</v>
      </c>
      <c r="HR69">
        <v>4.96235</v>
      </c>
      <c r="HS69">
        <v>3.27408</v>
      </c>
      <c r="HT69">
        <v>9999</v>
      </c>
      <c r="HU69">
        <v>9999</v>
      </c>
      <c r="HV69">
        <v>9999</v>
      </c>
      <c r="HW69">
        <v>110.3</v>
      </c>
      <c r="HX69">
        <v>1.8639</v>
      </c>
      <c r="HY69">
        <v>1.8602</v>
      </c>
      <c r="HZ69">
        <v>1.85865</v>
      </c>
      <c r="IA69">
        <v>1.85989</v>
      </c>
      <c r="IB69">
        <v>1.85989</v>
      </c>
      <c r="IC69">
        <v>1.85852</v>
      </c>
      <c r="ID69">
        <v>1.8576</v>
      </c>
      <c r="IE69">
        <v>1.85243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-27.233</v>
      </c>
      <c r="IT69">
        <v>-3.3656</v>
      </c>
      <c r="IU69">
        <v>-13.86721085067401</v>
      </c>
      <c r="IV69">
        <v>-0.02083019699242301</v>
      </c>
      <c r="IW69">
        <v>6.53372239223948E-06</v>
      </c>
      <c r="IX69">
        <v>-1.0545266758139E-09</v>
      </c>
      <c r="IY69">
        <v>-1.642177746286333</v>
      </c>
      <c r="IZ69">
        <v>-0.1424232617567872</v>
      </c>
      <c r="JA69">
        <v>0.004060056505534989</v>
      </c>
      <c r="JB69">
        <v>-4.899104825809564E-05</v>
      </c>
      <c r="JC69">
        <v>3</v>
      </c>
      <c r="JD69">
        <v>1949</v>
      </c>
      <c r="JE69">
        <v>1</v>
      </c>
      <c r="JF69">
        <v>31</v>
      </c>
      <c r="JG69">
        <v>49.4</v>
      </c>
      <c r="JH69">
        <v>49.1</v>
      </c>
      <c r="JI69">
        <v>2.05566</v>
      </c>
      <c r="JJ69">
        <v>2.68311</v>
      </c>
      <c r="JK69">
        <v>1.49658</v>
      </c>
      <c r="JL69">
        <v>2.32544</v>
      </c>
      <c r="JM69">
        <v>1.54785</v>
      </c>
      <c r="JN69">
        <v>2.36572</v>
      </c>
      <c r="JO69">
        <v>46.0947</v>
      </c>
      <c r="JP69">
        <v>14.2459</v>
      </c>
      <c r="JQ69">
        <v>18</v>
      </c>
      <c r="JR69">
        <v>492.375</v>
      </c>
      <c r="JS69">
        <v>521.647</v>
      </c>
      <c r="JT69">
        <v>22.874</v>
      </c>
      <c r="JU69">
        <v>36.9347</v>
      </c>
      <c r="JV69">
        <v>30.0005</v>
      </c>
      <c r="JW69">
        <v>36.7469</v>
      </c>
      <c r="JX69">
        <v>36.6172</v>
      </c>
      <c r="JY69">
        <v>41.2593</v>
      </c>
      <c r="JZ69">
        <v>37.9453</v>
      </c>
      <c r="KA69">
        <v>0</v>
      </c>
      <c r="KB69">
        <v>22.8694</v>
      </c>
      <c r="KC69">
        <v>854.429</v>
      </c>
      <c r="KD69">
        <v>19.0083</v>
      </c>
      <c r="KE69">
        <v>99.4049</v>
      </c>
      <c r="KF69">
        <v>93.2641</v>
      </c>
    </row>
    <row r="70" spans="1:292">
      <c r="A70">
        <v>52</v>
      </c>
      <c r="B70">
        <v>1688134762.5</v>
      </c>
      <c r="C70">
        <v>346.5</v>
      </c>
      <c r="D70" t="s">
        <v>536</v>
      </c>
      <c r="E70" t="s">
        <v>537</v>
      </c>
      <c r="F70">
        <v>5</v>
      </c>
      <c r="G70" t="s">
        <v>428</v>
      </c>
      <c r="H70">
        <v>1688134754.714286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856.5312472169566</v>
      </c>
      <c r="AJ70">
        <v>832.1012424242421</v>
      </c>
      <c r="AK70">
        <v>3.413047771061805</v>
      </c>
      <c r="AL70">
        <v>66.42754247735668</v>
      </c>
      <c r="AM70">
        <f>(AO70 - AN70 + DX70*1E3/(8.314*(DZ70+273.15)) * AQ70/DW70 * AP70) * DW70/(100*DK70) * 1000/(1000 - AO70)</f>
        <v>0</v>
      </c>
      <c r="AN70">
        <v>19.06679658186513</v>
      </c>
      <c r="AO70">
        <v>19.61872606060606</v>
      </c>
      <c r="AP70">
        <v>9.185772844008712E-06</v>
      </c>
      <c r="AQ70">
        <v>113.3259652511876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3.93</v>
      </c>
      <c r="DL70">
        <v>0.5</v>
      </c>
      <c r="DM70" t="s">
        <v>430</v>
      </c>
      <c r="DN70">
        <v>2</v>
      </c>
      <c r="DO70" t="b">
        <v>1</v>
      </c>
      <c r="DP70">
        <v>1688134754.714286</v>
      </c>
      <c r="DQ70">
        <v>791.4177857142857</v>
      </c>
      <c r="DR70">
        <v>824.8598571428571</v>
      </c>
      <c r="DS70">
        <v>19.61600714285715</v>
      </c>
      <c r="DT70">
        <v>19.05798928571429</v>
      </c>
      <c r="DU70">
        <v>818.5350357142859</v>
      </c>
      <c r="DV70">
        <v>22.981625</v>
      </c>
      <c r="DW70">
        <v>499.9752142857142</v>
      </c>
      <c r="DX70">
        <v>101.5953928571428</v>
      </c>
      <c r="DY70">
        <v>0.09992793571428571</v>
      </c>
      <c r="DZ70">
        <v>28.83157499999999</v>
      </c>
      <c r="EA70">
        <v>30.00500714285713</v>
      </c>
      <c r="EB70">
        <v>999.9000000000002</v>
      </c>
      <c r="EC70">
        <v>0</v>
      </c>
      <c r="ED70">
        <v>0</v>
      </c>
      <c r="EE70">
        <v>10001.91357142857</v>
      </c>
      <c r="EF70">
        <v>0</v>
      </c>
      <c r="EG70">
        <v>101.0388214285714</v>
      </c>
      <c r="EH70">
        <v>-33.44217857142857</v>
      </c>
      <c r="EI70">
        <v>807.2528928571428</v>
      </c>
      <c r="EJ70">
        <v>840.8856071428571</v>
      </c>
      <c r="EK70">
        <v>0.55801975</v>
      </c>
      <c r="EL70">
        <v>824.8598571428571</v>
      </c>
      <c r="EM70">
        <v>19.05798928571429</v>
      </c>
      <c r="EN70">
        <v>1.992897857142857</v>
      </c>
      <c r="EO70">
        <v>1.936205357142857</v>
      </c>
      <c r="EP70">
        <v>17.388025</v>
      </c>
      <c r="EQ70">
        <v>16.93206785714286</v>
      </c>
      <c r="ER70">
        <v>2000.018214285715</v>
      </c>
      <c r="ES70">
        <v>0.9800050357142858</v>
      </c>
      <c r="ET70">
        <v>0.01999497857142857</v>
      </c>
      <c r="EU70">
        <v>0</v>
      </c>
      <c r="EV70">
        <v>447.2432142857143</v>
      </c>
      <c r="EW70">
        <v>5.00078</v>
      </c>
      <c r="EX70">
        <v>13252.83571428571</v>
      </c>
      <c r="EY70">
        <v>16379.81785714286</v>
      </c>
      <c r="EZ70">
        <v>46.15157142857142</v>
      </c>
      <c r="FA70">
        <v>47.38385714285714</v>
      </c>
      <c r="FB70">
        <v>46.47517857142856</v>
      </c>
      <c r="FC70">
        <v>46.74985714285713</v>
      </c>
      <c r="FD70">
        <v>46.55553571428571</v>
      </c>
      <c r="FE70">
        <v>1955.129642857143</v>
      </c>
      <c r="FF70">
        <v>39.88857142857144</v>
      </c>
      <c r="FG70">
        <v>0</v>
      </c>
      <c r="FH70">
        <v>1688134756.8</v>
      </c>
      <c r="FI70">
        <v>0</v>
      </c>
      <c r="FJ70">
        <v>447.2268461538461</v>
      </c>
      <c r="FK70">
        <v>0.6222906040343179</v>
      </c>
      <c r="FL70">
        <v>91.70256448472117</v>
      </c>
      <c r="FM70">
        <v>13253.51153846154</v>
      </c>
      <c r="FN70">
        <v>15</v>
      </c>
      <c r="FO70">
        <v>1688131814</v>
      </c>
      <c r="FP70" t="s">
        <v>431</v>
      </c>
      <c r="FQ70">
        <v>1688131793.5</v>
      </c>
      <c r="FR70">
        <v>1688131814</v>
      </c>
      <c r="FS70">
        <v>2</v>
      </c>
      <c r="FT70">
        <v>-0.392</v>
      </c>
      <c r="FU70">
        <v>-0.044</v>
      </c>
      <c r="FV70">
        <v>-21.897</v>
      </c>
      <c r="FW70">
        <v>-3.212</v>
      </c>
      <c r="FX70">
        <v>421</v>
      </c>
      <c r="FY70">
        <v>16</v>
      </c>
      <c r="FZ70">
        <v>0.24</v>
      </c>
      <c r="GA70">
        <v>0.02</v>
      </c>
      <c r="GB70">
        <v>-33.43861951219512</v>
      </c>
      <c r="GC70">
        <v>-0.06633658536588471</v>
      </c>
      <c r="GD70">
        <v>0.04311056245149149</v>
      </c>
      <c r="GE70">
        <v>1</v>
      </c>
      <c r="GF70">
        <v>0.5599112682926829</v>
      </c>
      <c r="GG70">
        <v>-0.05231987456445947</v>
      </c>
      <c r="GH70">
        <v>0.005369521712017188</v>
      </c>
      <c r="GI70">
        <v>1</v>
      </c>
      <c r="GJ70">
        <v>2</v>
      </c>
      <c r="GK70">
        <v>2</v>
      </c>
      <c r="GL70" t="s">
        <v>538</v>
      </c>
      <c r="GM70">
        <v>3.09917</v>
      </c>
      <c r="GN70">
        <v>2.75828</v>
      </c>
      <c r="GO70">
        <v>0.158503</v>
      </c>
      <c r="GP70">
        <v>0.159298</v>
      </c>
      <c r="GQ70">
        <v>0.116052</v>
      </c>
      <c r="GR70">
        <v>0.102171</v>
      </c>
      <c r="GS70">
        <v>21410.9</v>
      </c>
      <c r="GT70">
        <v>20330.8</v>
      </c>
      <c r="GU70">
        <v>26012.4</v>
      </c>
      <c r="GV70">
        <v>24539</v>
      </c>
      <c r="GW70">
        <v>36925.4</v>
      </c>
      <c r="GX70">
        <v>32022.1</v>
      </c>
      <c r="GY70">
        <v>45488.3</v>
      </c>
      <c r="GZ70">
        <v>38577.3</v>
      </c>
      <c r="HA70">
        <v>1.79578</v>
      </c>
      <c r="HB70">
        <v>1.81653</v>
      </c>
      <c r="HC70">
        <v>-0.165187</v>
      </c>
      <c r="HD70">
        <v>0</v>
      </c>
      <c r="HE70">
        <v>32.7014</v>
      </c>
      <c r="HF70">
        <v>999.9</v>
      </c>
      <c r="HG70">
        <v>46.2</v>
      </c>
      <c r="HH70">
        <v>41.4</v>
      </c>
      <c r="HI70">
        <v>36.3151</v>
      </c>
      <c r="HJ70">
        <v>62.7214</v>
      </c>
      <c r="HK70">
        <v>23.734</v>
      </c>
      <c r="HL70">
        <v>1</v>
      </c>
      <c r="HM70">
        <v>0.840091</v>
      </c>
      <c r="HN70">
        <v>7.10093</v>
      </c>
      <c r="HO70">
        <v>20.1569</v>
      </c>
      <c r="HP70">
        <v>5.2095</v>
      </c>
      <c r="HQ70">
        <v>11.986</v>
      </c>
      <c r="HR70">
        <v>4.96225</v>
      </c>
      <c r="HS70">
        <v>3.2742</v>
      </c>
      <c r="HT70">
        <v>9999</v>
      </c>
      <c r="HU70">
        <v>9999</v>
      </c>
      <c r="HV70">
        <v>9999</v>
      </c>
      <c r="HW70">
        <v>110.3</v>
      </c>
      <c r="HX70">
        <v>1.86392</v>
      </c>
      <c r="HY70">
        <v>1.8602</v>
      </c>
      <c r="HZ70">
        <v>1.85866</v>
      </c>
      <c r="IA70">
        <v>1.85989</v>
      </c>
      <c r="IB70">
        <v>1.85988</v>
      </c>
      <c r="IC70">
        <v>1.85852</v>
      </c>
      <c r="ID70">
        <v>1.8576</v>
      </c>
      <c r="IE70">
        <v>1.85243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-27.438</v>
      </c>
      <c r="IT70">
        <v>-3.3657</v>
      </c>
      <c r="IU70">
        <v>-13.86721085067401</v>
      </c>
      <c r="IV70">
        <v>-0.02083019699242301</v>
      </c>
      <c r="IW70">
        <v>6.53372239223948E-06</v>
      </c>
      <c r="IX70">
        <v>-1.0545266758139E-09</v>
      </c>
      <c r="IY70">
        <v>-1.642177746286333</v>
      </c>
      <c r="IZ70">
        <v>-0.1424232617567872</v>
      </c>
      <c r="JA70">
        <v>0.004060056505534989</v>
      </c>
      <c r="JB70">
        <v>-4.899104825809564E-05</v>
      </c>
      <c r="JC70">
        <v>3</v>
      </c>
      <c r="JD70">
        <v>1949</v>
      </c>
      <c r="JE70">
        <v>1</v>
      </c>
      <c r="JF70">
        <v>31</v>
      </c>
      <c r="JG70">
        <v>49.5</v>
      </c>
      <c r="JH70">
        <v>49.1</v>
      </c>
      <c r="JI70">
        <v>2.08984</v>
      </c>
      <c r="JJ70">
        <v>2.68311</v>
      </c>
      <c r="JK70">
        <v>1.49658</v>
      </c>
      <c r="JL70">
        <v>2.32544</v>
      </c>
      <c r="JM70">
        <v>1.54785</v>
      </c>
      <c r="JN70">
        <v>2.38647</v>
      </c>
      <c r="JO70">
        <v>46.0947</v>
      </c>
      <c r="JP70">
        <v>14.2283</v>
      </c>
      <c r="JQ70">
        <v>18</v>
      </c>
      <c r="JR70">
        <v>492.504</v>
      </c>
      <c r="JS70">
        <v>521.4880000000001</v>
      </c>
      <c r="JT70">
        <v>22.8701</v>
      </c>
      <c r="JU70">
        <v>36.9382</v>
      </c>
      <c r="JV70">
        <v>30.0003</v>
      </c>
      <c r="JW70">
        <v>36.7501</v>
      </c>
      <c r="JX70">
        <v>36.6198</v>
      </c>
      <c r="JY70">
        <v>41.9505</v>
      </c>
      <c r="JZ70">
        <v>37.9453</v>
      </c>
      <c r="KA70">
        <v>0</v>
      </c>
      <c r="KB70">
        <v>22.8562</v>
      </c>
      <c r="KC70">
        <v>874.465</v>
      </c>
      <c r="KD70">
        <v>19.0083</v>
      </c>
      <c r="KE70">
        <v>99.4049</v>
      </c>
      <c r="KF70">
        <v>93.2638</v>
      </c>
    </row>
    <row r="71" spans="1:292">
      <c r="A71">
        <v>53</v>
      </c>
      <c r="B71">
        <v>1688134767.5</v>
      </c>
      <c r="C71">
        <v>351.5</v>
      </c>
      <c r="D71" t="s">
        <v>539</v>
      </c>
      <c r="E71" t="s">
        <v>540</v>
      </c>
      <c r="F71">
        <v>5</v>
      </c>
      <c r="G71" t="s">
        <v>428</v>
      </c>
      <c r="H71">
        <v>1688134760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873.6278548033974</v>
      </c>
      <c r="AJ71">
        <v>849.1388909090905</v>
      </c>
      <c r="AK71">
        <v>3.418112578704402</v>
      </c>
      <c r="AL71">
        <v>66.42754247735668</v>
      </c>
      <c r="AM71">
        <f>(AO71 - AN71 + DX71*1E3/(8.314*(DZ71+273.15)) * AQ71/DW71 * AP71) * DW71/(100*DK71) * 1000/(1000 - AO71)</f>
        <v>0</v>
      </c>
      <c r="AN71">
        <v>19.07193777717363</v>
      </c>
      <c r="AO71">
        <v>19.62246181818182</v>
      </c>
      <c r="AP71">
        <v>1.739550445833402E-05</v>
      </c>
      <c r="AQ71">
        <v>113.3259652511876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3.93</v>
      </c>
      <c r="DL71">
        <v>0.5</v>
      </c>
      <c r="DM71" t="s">
        <v>430</v>
      </c>
      <c r="DN71">
        <v>2</v>
      </c>
      <c r="DO71" t="b">
        <v>1</v>
      </c>
      <c r="DP71">
        <v>1688134760</v>
      </c>
      <c r="DQ71">
        <v>809.0817407407407</v>
      </c>
      <c r="DR71">
        <v>842.5536296296298</v>
      </c>
      <c r="DS71">
        <v>19.6184962962963</v>
      </c>
      <c r="DT71">
        <v>19.06547037037037</v>
      </c>
      <c r="DU71">
        <v>836.4168888888888</v>
      </c>
      <c r="DV71">
        <v>22.9841962962963</v>
      </c>
      <c r="DW71">
        <v>500.0047777777778</v>
      </c>
      <c r="DX71">
        <v>101.5955185185185</v>
      </c>
      <c r="DY71">
        <v>0.09997117037037039</v>
      </c>
      <c r="DZ71">
        <v>28.83323703703704</v>
      </c>
      <c r="EA71">
        <v>30.01233333333333</v>
      </c>
      <c r="EB71">
        <v>999.9000000000001</v>
      </c>
      <c r="EC71">
        <v>0</v>
      </c>
      <c r="ED71">
        <v>0</v>
      </c>
      <c r="EE71">
        <v>10001.7337037037</v>
      </c>
      <c r="EF71">
        <v>0</v>
      </c>
      <c r="EG71">
        <v>101.2876296296296</v>
      </c>
      <c r="EH71">
        <v>-33.47198888888889</v>
      </c>
      <c r="EI71">
        <v>825.2724074074074</v>
      </c>
      <c r="EJ71">
        <v>858.9296666666667</v>
      </c>
      <c r="EK71">
        <v>0.5530227777777779</v>
      </c>
      <c r="EL71">
        <v>842.5536296296298</v>
      </c>
      <c r="EM71">
        <v>19.06547037037037</v>
      </c>
      <c r="EN71">
        <v>1.993153333333334</v>
      </c>
      <c r="EO71">
        <v>1.936968518518519</v>
      </c>
      <c r="EP71">
        <v>17.39005185185185</v>
      </c>
      <c r="EQ71">
        <v>16.93828148148148</v>
      </c>
      <c r="ER71">
        <v>2000.011481481481</v>
      </c>
      <c r="ES71">
        <v>0.9800054814814814</v>
      </c>
      <c r="ET71">
        <v>0.01999453333333333</v>
      </c>
      <c r="EU71">
        <v>0</v>
      </c>
      <c r="EV71">
        <v>447.2056666666667</v>
      </c>
      <c r="EW71">
        <v>5.00078</v>
      </c>
      <c r="EX71">
        <v>13261.23333333334</v>
      </c>
      <c r="EY71">
        <v>16379.75555555556</v>
      </c>
      <c r="EZ71">
        <v>46.15485185185185</v>
      </c>
      <c r="FA71">
        <v>47.38418518518519</v>
      </c>
      <c r="FB71">
        <v>46.48351851851852</v>
      </c>
      <c r="FC71">
        <v>46.75674074074073</v>
      </c>
      <c r="FD71">
        <v>46.55066666666666</v>
      </c>
      <c r="FE71">
        <v>1955.124074074074</v>
      </c>
      <c r="FF71">
        <v>39.88740740740742</v>
      </c>
      <c r="FG71">
        <v>0</v>
      </c>
      <c r="FH71">
        <v>1688134761.6</v>
      </c>
      <c r="FI71">
        <v>0</v>
      </c>
      <c r="FJ71">
        <v>447.1980384615384</v>
      </c>
      <c r="FK71">
        <v>0.7561367606468753</v>
      </c>
      <c r="FL71">
        <v>49.60683782290449</v>
      </c>
      <c r="FM71">
        <v>13261.48461538462</v>
      </c>
      <c r="FN71">
        <v>15</v>
      </c>
      <c r="FO71">
        <v>1688131814</v>
      </c>
      <c r="FP71" t="s">
        <v>431</v>
      </c>
      <c r="FQ71">
        <v>1688131793.5</v>
      </c>
      <c r="FR71">
        <v>1688131814</v>
      </c>
      <c r="FS71">
        <v>2</v>
      </c>
      <c r="FT71">
        <v>-0.392</v>
      </c>
      <c r="FU71">
        <v>-0.044</v>
      </c>
      <c r="FV71">
        <v>-21.897</v>
      </c>
      <c r="FW71">
        <v>-3.212</v>
      </c>
      <c r="FX71">
        <v>421</v>
      </c>
      <c r="FY71">
        <v>16</v>
      </c>
      <c r="FZ71">
        <v>0.24</v>
      </c>
      <c r="GA71">
        <v>0.02</v>
      </c>
      <c r="GB71">
        <v>-33.45625853658536</v>
      </c>
      <c r="GC71">
        <v>-0.3383686411149874</v>
      </c>
      <c r="GD71">
        <v>0.05371138306755056</v>
      </c>
      <c r="GE71">
        <v>0</v>
      </c>
      <c r="GF71">
        <v>0.5569448780487806</v>
      </c>
      <c r="GG71">
        <v>-0.05618454355400747</v>
      </c>
      <c r="GH71">
        <v>0.005673804854038713</v>
      </c>
      <c r="GI71">
        <v>1</v>
      </c>
      <c r="GJ71">
        <v>1</v>
      </c>
      <c r="GK71">
        <v>2</v>
      </c>
      <c r="GL71" t="s">
        <v>432</v>
      </c>
      <c r="GM71">
        <v>3.09906</v>
      </c>
      <c r="GN71">
        <v>2.75816</v>
      </c>
      <c r="GO71">
        <v>0.160595</v>
      </c>
      <c r="GP71">
        <v>0.161356</v>
      </c>
      <c r="GQ71">
        <v>0.116065</v>
      </c>
      <c r="GR71">
        <v>0.102201</v>
      </c>
      <c r="GS71">
        <v>21357.5</v>
      </c>
      <c r="GT71">
        <v>20281</v>
      </c>
      <c r="GU71">
        <v>26012.3</v>
      </c>
      <c r="GV71">
        <v>24539</v>
      </c>
      <c r="GW71">
        <v>36924.9</v>
      </c>
      <c r="GX71">
        <v>32021.4</v>
      </c>
      <c r="GY71">
        <v>45488.1</v>
      </c>
      <c r="GZ71">
        <v>38577.4</v>
      </c>
      <c r="HA71">
        <v>1.79565</v>
      </c>
      <c r="HB71">
        <v>1.8167</v>
      </c>
      <c r="HC71">
        <v>-0.164561</v>
      </c>
      <c r="HD71">
        <v>0</v>
      </c>
      <c r="HE71">
        <v>32.7046</v>
      </c>
      <c r="HF71">
        <v>999.9</v>
      </c>
      <c r="HG71">
        <v>46.2</v>
      </c>
      <c r="HH71">
        <v>41.4</v>
      </c>
      <c r="HI71">
        <v>36.3211</v>
      </c>
      <c r="HJ71">
        <v>62.5814</v>
      </c>
      <c r="HK71">
        <v>23.7179</v>
      </c>
      <c r="HL71">
        <v>1</v>
      </c>
      <c r="HM71">
        <v>0.840643</v>
      </c>
      <c r="HN71">
        <v>7.15487</v>
      </c>
      <c r="HO71">
        <v>20.1538</v>
      </c>
      <c r="HP71">
        <v>5.2095</v>
      </c>
      <c r="HQ71">
        <v>11.986</v>
      </c>
      <c r="HR71">
        <v>4.9624</v>
      </c>
      <c r="HS71">
        <v>3.27423</v>
      </c>
      <c r="HT71">
        <v>9999</v>
      </c>
      <c r="HU71">
        <v>9999</v>
      </c>
      <c r="HV71">
        <v>9999</v>
      </c>
      <c r="HW71">
        <v>110.3</v>
      </c>
      <c r="HX71">
        <v>1.86394</v>
      </c>
      <c r="HY71">
        <v>1.8602</v>
      </c>
      <c r="HZ71">
        <v>1.85865</v>
      </c>
      <c r="IA71">
        <v>1.85989</v>
      </c>
      <c r="IB71">
        <v>1.85989</v>
      </c>
      <c r="IC71">
        <v>1.85852</v>
      </c>
      <c r="ID71">
        <v>1.8576</v>
      </c>
      <c r="IE71">
        <v>1.85242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-27.641</v>
      </c>
      <c r="IT71">
        <v>-3.3658</v>
      </c>
      <c r="IU71">
        <v>-13.86721085067401</v>
      </c>
      <c r="IV71">
        <v>-0.02083019699242301</v>
      </c>
      <c r="IW71">
        <v>6.53372239223948E-06</v>
      </c>
      <c r="IX71">
        <v>-1.0545266758139E-09</v>
      </c>
      <c r="IY71">
        <v>-1.642177746286333</v>
      </c>
      <c r="IZ71">
        <v>-0.1424232617567872</v>
      </c>
      <c r="JA71">
        <v>0.004060056505534989</v>
      </c>
      <c r="JB71">
        <v>-4.899104825809564E-05</v>
      </c>
      <c r="JC71">
        <v>3</v>
      </c>
      <c r="JD71">
        <v>1949</v>
      </c>
      <c r="JE71">
        <v>1</v>
      </c>
      <c r="JF71">
        <v>31</v>
      </c>
      <c r="JG71">
        <v>49.6</v>
      </c>
      <c r="JH71">
        <v>49.2</v>
      </c>
      <c r="JI71">
        <v>2.12158</v>
      </c>
      <c r="JJ71">
        <v>2.67944</v>
      </c>
      <c r="JK71">
        <v>1.49658</v>
      </c>
      <c r="JL71">
        <v>2.32544</v>
      </c>
      <c r="JM71">
        <v>1.54785</v>
      </c>
      <c r="JN71">
        <v>2.40112</v>
      </c>
      <c r="JO71">
        <v>46.0947</v>
      </c>
      <c r="JP71">
        <v>14.2371</v>
      </c>
      <c r="JQ71">
        <v>18</v>
      </c>
      <c r="JR71">
        <v>492.444</v>
      </c>
      <c r="JS71">
        <v>521.63</v>
      </c>
      <c r="JT71">
        <v>22.8608</v>
      </c>
      <c r="JU71">
        <v>36.9407</v>
      </c>
      <c r="JV71">
        <v>30.0005</v>
      </c>
      <c r="JW71">
        <v>36.7527</v>
      </c>
      <c r="JX71">
        <v>36.6218</v>
      </c>
      <c r="JY71">
        <v>42.578</v>
      </c>
      <c r="JZ71">
        <v>37.9453</v>
      </c>
      <c r="KA71">
        <v>0</v>
      </c>
      <c r="KB71">
        <v>22.8346</v>
      </c>
      <c r="KC71">
        <v>887.823</v>
      </c>
      <c r="KD71">
        <v>19.0047</v>
      </c>
      <c r="KE71">
        <v>99.4044</v>
      </c>
      <c r="KF71">
        <v>93.264</v>
      </c>
    </row>
    <row r="72" spans="1:292">
      <c r="A72">
        <v>54</v>
      </c>
      <c r="B72">
        <v>1688134772.5</v>
      </c>
      <c r="C72">
        <v>356.5</v>
      </c>
      <c r="D72" t="s">
        <v>541</v>
      </c>
      <c r="E72" t="s">
        <v>542</v>
      </c>
      <c r="F72">
        <v>5</v>
      </c>
      <c r="G72" t="s">
        <v>428</v>
      </c>
      <c r="H72">
        <v>1688134764.714286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890.7641089133239</v>
      </c>
      <c r="AJ72">
        <v>866.1390242424244</v>
      </c>
      <c r="AK72">
        <v>3.396187655842665</v>
      </c>
      <c r="AL72">
        <v>66.42754247735668</v>
      </c>
      <c r="AM72">
        <f>(AO72 - AN72 + DX72*1E3/(8.314*(DZ72+273.15)) * AQ72/DW72 * AP72) * DW72/(100*DK72) * 1000/(1000 - AO72)</f>
        <v>0</v>
      </c>
      <c r="AN72">
        <v>19.08075889501057</v>
      </c>
      <c r="AO72">
        <v>19.62154909090909</v>
      </c>
      <c r="AP72">
        <v>-2.708869674012209E-06</v>
      </c>
      <c r="AQ72">
        <v>113.3259652511876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3.93</v>
      </c>
      <c r="DL72">
        <v>0.5</v>
      </c>
      <c r="DM72" t="s">
        <v>430</v>
      </c>
      <c r="DN72">
        <v>2</v>
      </c>
      <c r="DO72" t="b">
        <v>1</v>
      </c>
      <c r="DP72">
        <v>1688134764.714286</v>
      </c>
      <c r="DQ72">
        <v>824.8324285714287</v>
      </c>
      <c r="DR72">
        <v>858.360607142857</v>
      </c>
      <c r="DS72">
        <v>19.62046428571428</v>
      </c>
      <c r="DT72">
        <v>19.07248928571428</v>
      </c>
      <c r="DU72">
        <v>852.3596428571429</v>
      </c>
      <c r="DV72">
        <v>22.98623571428572</v>
      </c>
      <c r="DW72">
        <v>500.0346785714286</v>
      </c>
      <c r="DX72">
        <v>101.5952142857143</v>
      </c>
      <c r="DY72">
        <v>0.1000198678571429</v>
      </c>
      <c r="DZ72">
        <v>28.83501428571429</v>
      </c>
      <c r="EA72">
        <v>30.02316071428571</v>
      </c>
      <c r="EB72">
        <v>999.9000000000002</v>
      </c>
      <c r="EC72">
        <v>0</v>
      </c>
      <c r="ED72">
        <v>0</v>
      </c>
      <c r="EE72">
        <v>10003.59178571428</v>
      </c>
      <c r="EF72">
        <v>0</v>
      </c>
      <c r="EG72">
        <v>101.5335714285714</v>
      </c>
      <c r="EH72">
        <v>-33.52820714285715</v>
      </c>
      <c r="EI72">
        <v>841.3399642857142</v>
      </c>
      <c r="EJ72">
        <v>875.0499642857142</v>
      </c>
      <c r="EK72">
        <v>0.5479758928571429</v>
      </c>
      <c r="EL72">
        <v>858.360607142857</v>
      </c>
      <c r="EM72">
        <v>19.07248928571428</v>
      </c>
      <c r="EN72">
        <v>1.993346785714286</v>
      </c>
      <c r="EO72">
        <v>1.937675</v>
      </c>
      <c r="EP72">
        <v>17.39158928571429</v>
      </c>
      <c r="EQ72">
        <v>16.94403928571429</v>
      </c>
      <c r="ER72">
        <v>2000.012857142857</v>
      </c>
      <c r="ES72">
        <v>0.9800049642857142</v>
      </c>
      <c r="ET72">
        <v>0.01999509285714286</v>
      </c>
      <c r="EU72">
        <v>0</v>
      </c>
      <c r="EV72">
        <v>447.1952142857144</v>
      </c>
      <c r="EW72">
        <v>5.00078</v>
      </c>
      <c r="EX72">
        <v>13262.68571428571</v>
      </c>
      <c r="EY72">
        <v>16379.75714285714</v>
      </c>
      <c r="EZ72">
        <v>46.16271428571428</v>
      </c>
      <c r="FA72">
        <v>47.39492857142857</v>
      </c>
      <c r="FB72">
        <v>46.47071428571429</v>
      </c>
      <c r="FC72">
        <v>46.76539285714284</v>
      </c>
      <c r="FD72">
        <v>46.53767857142856</v>
      </c>
      <c r="FE72">
        <v>1955.124285714286</v>
      </c>
      <c r="FF72">
        <v>39.88857142857144</v>
      </c>
      <c r="FG72">
        <v>0</v>
      </c>
      <c r="FH72">
        <v>1688134766.4</v>
      </c>
      <c r="FI72">
        <v>0</v>
      </c>
      <c r="FJ72">
        <v>447.2045384615385</v>
      </c>
      <c r="FK72">
        <v>-0.6868376005238654</v>
      </c>
      <c r="FL72">
        <v>91.33675248378148</v>
      </c>
      <c r="FM72">
        <v>13264.16923076923</v>
      </c>
      <c r="FN72">
        <v>15</v>
      </c>
      <c r="FO72">
        <v>1688131814</v>
      </c>
      <c r="FP72" t="s">
        <v>431</v>
      </c>
      <c r="FQ72">
        <v>1688131793.5</v>
      </c>
      <c r="FR72">
        <v>1688131814</v>
      </c>
      <c r="FS72">
        <v>2</v>
      </c>
      <c r="FT72">
        <v>-0.392</v>
      </c>
      <c r="FU72">
        <v>-0.044</v>
      </c>
      <c r="FV72">
        <v>-21.897</v>
      </c>
      <c r="FW72">
        <v>-3.212</v>
      </c>
      <c r="FX72">
        <v>421</v>
      </c>
      <c r="FY72">
        <v>16</v>
      </c>
      <c r="FZ72">
        <v>0.24</v>
      </c>
      <c r="GA72">
        <v>0.02</v>
      </c>
      <c r="GB72">
        <v>-33.4938825</v>
      </c>
      <c r="GC72">
        <v>-0.6750157598497886</v>
      </c>
      <c r="GD72">
        <v>0.07346406566308449</v>
      </c>
      <c r="GE72">
        <v>0</v>
      </c>
      <c r="GF72">
        <v>0.5508639</v>
      </c>
      <c r="GG72">
        <v>-0.05876107317073172</v>
      </c>
      <c r="GH72">
        <v>0.005784640264528119</v>
      </c>
      <c r="GI72">
        <v>1</v>
      </c>
      <c r="GJ72">
        <v>1</v>
      </c>
      <c r="GK72">
        <v>2</v>
      </c>
      <c r="GL72" t="s">
        <v>432</v>
      </c>
      <c r="GM72">
        <v>3.09926</v>
      </c>
      <c r="GN72">
        <v>2.75832</v>
      </c>
      <c r="GO72">
        <v>0.162651</v>
      </c>
      <c r="GP72">
        <v>0.1634</v>
      </c>
      <c r="GQ72">
        <v>0.116059</v>
      </c>
      <c r="GR72">
        <v>0.102225</v>
      </c>
      <c r="GS72">
        <v>21305.1</v>
      </c>
      <c r="GT72">
        <v>20231.3</v>
      </c>
      <c r="GU72">
        <v>26012.2</v>
      </c>
      <c r="GV72">
        <v>24538.8</v>
      </c>
      <c r="GW72">
        <v>36925.3</v>
      </c>
      <c r="GX72">
        <v>32020.4</v>
      </c>
      <c r="GY72">
        <v>45487.9</v>
      </c>
      <c r="GZ72">
        <v>38577</v>
      </c>
      <c r="HA72">
        <v>1.79587</v>
      </c>
      <c r="HB72">
        <v>1.8166</v>
      </c>
      <c r="HC72">
        <v>-0.164025</v>
      </c>
      <c r="HD72">
        <v>0</v>
      </c>
      <c r="HE72">
        <v>32.7052</v>
      </c>
      <c r="HF72">
        <v>999.9</v>
      </c>
      <c r="HG72">
        <v>46.2</v>
      </c>
      <c r="HH72">
        <v>41.4</v>
      </c>
      <c r="HI72">
        <v>36.321</v>
      </c>
      <c r="HJ72">
        <v>62.7414</v>
      </c>
      <c r="HK72">
        <v>23.5537</v>
      </c>
      <c r="HL72">
        <v>1</v>
      </c>
      <c r="HM72">
        <v>0.841395</v>
      </c>
      <c r="HN72">
        <v>7.21459</v>
      </c>
      <c r="HO72">
        <v>20.1515</v>
      </c>
      <c r="HP72">
        <v>5.2095</v>
      </c>
      <c r="HQ72">
        <v>11.986</v>
      </c>
      <c r="HR72">
        <v>4.96215</v>
      </c>
      <c r="HS72">
        <v>3.27395</v>
      </c>
      <c r="HT72">
        <v>9999</v>
      </c>
      <c r="HU72">
        <v>9999</v>
      </c>
      <c r="HV72">
        <v>9999</v>
      </c>
      <c r="HW72">
        <v>110.3</v>
      </c>
      <c r="HX72">
        <v>1.86392</v>
      </c>
      <c r="HY72">
        <v>1.8602</v>
      </c>
      <c r="HZ72">
        <v>1.85866</v>
      </c>
      <c r="IA72">
        <v>1.85989</v>
      </c>
      <c r="IB72">
        <v>1.85989</v>
      </c>
      <c r="IC72">
        <v>1.85852</v>
      </c>
      <c r="ID72">
        <v>1.8576</v>
      </c>
      <c r="IE72">
        <v>1.85243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-27.841</v>
      </c>
      <c r="IT72">
        <v>-3.3658</v>
      </c>
      <c r="IU72">
        <v>-13.86721085067401</v>
      </c>
      <c r="IV72">
        <v>-0.02083019699242301</v>
      </c>
      <c r="IW72">
        <v>6.53372239223948E-06</v>
      </c>
      <c r="IX72">
        <v>-1.0545266758139E-09</v>
      </c>
      <c r="IY72">
        <v>-1.642177746286333</v>
      </c>
      <c r="IZ72">
        <v>-0.1424232617567872</v>
      </c>
      <c r="JA72">
        <v>0.004060056505534989</v>
      </c>
      <c r="JB72">
        <v>-4.899104825809564E-05</v>
      </c>
      <c r="JC72">
        <v>3</v>
      </c>
      <c r="JD72">
        <v>1949</v>
      </c>
      <c r="JE72">
        <v>1</v>
      </c>
      <c r="JF72">
        <v>31</v>
      </c>
      <c r="JG72">
        <v>49.6</v>
      </c>
      <c r="JH72">
        <v>49.3</v>
      </c>
      <c r="JI72">
        <v>2.15576</v>
      </c>
      <c r="JJ72">
        <v>2.67822</v>
      </c>
      <c r="JK72">
        <v>1.49658</v>
      </c>
      <c r="JL72">
        <v>2.32544</v>
      </c>
      <c r="JM72">
        <v>1.54907</v>
      </c>
      <c r="JN72">
        <v>2.4231</v>
      </c>
      <c r="JO72">
        <v>46.1237</v>
      </c>
      <c r="JP72">
        <v>14.2196</v>
      </c>
      <c r="JQ72">
        <v>18</v>
      </c>
      <c r="JR72">
        <v>492.595</v>
      </c>
      <c r="JS72">
        <v>521.5839999999999</v>
      </c>
      <c r="JT72">
        <v>22.8412</v>
      </c>
      <c r="JU72">
        <v>36.9424</v>
      </c>
      <c r="JV72">
        <v>30.0007</v>
      </c>
      <c r="JW72">
        <v>36.7544</v>
      </c>
      <c r="JX72">
        <v>36.6252</v>
      </c>
      <c r="JY72">
        <v>43.2618</v>
      </c>
      <c r="JZ72">
        <v>37.9453</v>
      </c>
      <c r="KA72">
        <v>0</v>
      </c>
      <c r="KB72">
        <v>22.7991</v>
      </c>
      <c r="KC72">
        <v>907.8579999999999</v>
      </c>
      <c r="KD72">
        <v>19.0075</v>
      </c>
      <c r="KE72">
        <v>99.404</v>
      </c>
      <c r="KF72">
        <v>93.26300000000001</v>
      </c>
    </row>
    <row r="73" spans="1:292">
      <c r="A73">
        <v>55</v>
      </c>
      <c r="B73">
        <v>1688134777.5</v>
      </c>
      <c r="C73">
        <v>361.5</v>
      </c>
      <c r="D73" t="s">
        <v>543</v>
      </c>
      <c r="E73" t="s">
        <v>544</v>
      </c>
      <c r="F73">
        <v>5</v>
      </c>
      <c r="G73" t="s">
        <v>428</v>
      </c>
      <c r="H73">
        <v>1688134770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907.7805376894943</v>
      </c>
      <c r="AJ73">
        <v>883.1312424242425</v>
      </c>
      <c r="AK73">
        <v>3.40012199187723</v>
      </c>
      <c r="AL73">
        <v>66.42754247735668</v>
      </c>
      <c r="AM73">
        <f>(AO73 - AN73 + DX73*1E3/(8.314*(DZ73+273.15)) * AQ73/DW73 * AP73) * DW73/(100*DK73) * 1000/(1000 - AO73)</f>
        <v>0</v>
      </c>
      <c r="AN73">
        <v>19.08728314432653</v>
      </c>
      <c r="AO73">
        <v>19.62369151515152</v>
      </c>
      <c r="AP73">
        <v>9.112984584717936E-06</v>
      </c>
      <c r="AQ73">
        <v>113.3259652511876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3.93</v>
      </c>
      <c r="DL73">
        <v>0.5</v>
      </c>
      <c r="DM73" t="s">
        <v>430</v>
      </c>
      <c r="DN73">
        <v>2</v>
      </c>
      <c r="DO73" t="b">
        <v>1</v>
      </c>
      <c r="DP73">
        <v>1688134770</v>
      </c>
      <c r="DQ73">
        <v>842.4694444444444</v>
      </c>
      <c r="DR73">
        <v>876.0528518518518</v>
      </c>
      <c r="DS73">
        <v>19.62208518518518</v>
      </c>
      <c r="DT73">
        <v>19.07985555555555</v>
      </c>
      <c r="DU73">
        <v>870.2095555555554</v>
      </c>
      <c r="DV73">
        <v>22.9879037037037</v>
      </c>
      <c r="DW73">
        <v>500.0649629629629</v>
      </c>
      <c r="DX73">
        <v>101.5945185185185</v>
      </c>
      <c r="DY73">
        <v>0.1001121666666667</v>
      </c>
      <c r="DZ73">
        <v>28.83652962962963</v>
      </c>
      <c r="EA73">
        <v>30.0316111111111</v>
      </c>
      <c r="EB73">
        <v>999.9000000000001</v>
      </c>
      <c r="EC73">
        <v>0</v>
      </c>
      <c r="ED73">
        <v>0</v>
      </c>
      <c r="EE73">
        <v>10001.37962962963</v>
      </c>
      <c r="EF73">
        <v>0</v>
      </c>
      <c r="EG73">
        <v>101.6366296296296</v>
      </c>
      <c r="EH73">
        <v>-33.58339629629629</v>
      </c>
      <c r="EI73">
        <v>859.3313703703706</v>
      </c>
      <c r="EJ73">
        <v>893.092925925926</v>
      </c>
      <c r="EK73">
        <v>0.5422314074074075</v>
      </c>
      <c r="EL73">
        <v>876.0528518518518</v>
      </c>
      <c r="EM73">
        <v>19.07985555555555</v>
      </c>
      <c r="EN73">
        <v>1.993497037037037</v>
      </c>
      <c r="EO73">
        <v>1.93841</v>
      </c>
      <c r="EP73">
        <v>17.39277777777778</v>
      </c>
      <c r="EQ73">
        <v>16.95000740740741</v>
      </c>
      <c r="ER73">
        <v>2000.008888888889</v>
      </c>
      <c r="ES73">
        <v>0.980004</v>
      </c>
      <c r="ET73">
        <v>0.01999598518518518</v>
      </c>
      <c r="EU73">
        <v>0</v>
      </c>
      <c r="EV73">
        <v>447.2185925925926</v>
      </c>
      <c r="EW73">
        <v>5.00078</v>
      </c>
      <c r="EX73">
        <v>13270.5037037037</v>
      </c>
      <c r="EY73">
        <v>16379.71851851852</v>
      </c>
      <c r="EZ73">
        <v>46.18033333333332</v>
      </c>
      <c r="FA73">
        <v>47.39337037037038</v>
      </c>
      <c r="FB73">
        <v>46.4327037037037</v>
      </c>
      <c r="FC73">
        <v>46.77988888888889</v>
      </c>
      <c r="FD73">
        <v>46.5437037037037</v>
      </c>
      <c r="FE73">
        <v>1955.118518518519</v>
      </c>
      <c r="FF73">
        <v>39.89037037037038</v>
      </c>
      <c r="FG73">
        <v>0</v>
      </c>
      <c r="FH73">
        <v>1688134771.8</v>
      </c>
      <c r="FI73">
        <v>0</v>
      </c>
      <c r="FJ73">
        <v>447.20972</v>
      </c>
      <c r="FK73">
        <v>0.8621538525370361</v>
      </c>
      <c r="FL73">
        <v>42.10000039643246</v>
      </c>
      <c r="FM73">
        <v>13271.572</v>
      </c>
      <c r="FN73">
        <v>15</v>
      </c>
      <c r="FO73">
        <v>1688131814</v>
      </c>
      <c r="FP73" t="s">
        <v>431</v>
      </c>
      <c r="FQ73">
        <v>1688131793.5</v>
      </c>
      <c r="FR73">
        <v>1688131814</v>
      </c>
      <c r="FS73">
        <v>2</v>
      </c>
      <c r="FT73">
        <v>-0.392</v>
      </c>
      <c r="FU73">
        <v>-0.044</v>
      </c>
      <c r="FV73">
        <v>-21.897</v>
      </c>
      <c r="FW73">
        <v>-3.212</v>
      </c>
      <c r="FX73">
        <v>421</v>
      </c>
      <c r="FY73">
        <v>16</v>
      </c>
      <c r="FZ73">
        <v>0.24</v>
      </c>
      <c r="GA73">
        <v>0.02</v>
      </c>
      <c r="GB73">
        <v>-33.54872926829268</v>
      </c>
      <c r="GC73">
        <v>-0.666913588850229</v>
      </c>
      <c r="GD73">
        <v>0.08203011714594111</v>
      </c>
      <c r="GE73">
        <v>0</v>
      </c>
      <c r="GF73">
        <v>0.545189487804878</v>
      </c>
      <c r="GG73">
        <v>-0.06702917770034868</v>
      </c>
      <c r="GH73">
        <v>0.006749470819805968</v>
      </c>
      <c r="GI73">
        <v>1</v>
      </c>
      <c r="GJ73">
        <v>1</v>
      </c>
      <c r="GK73">
        <v>2</v>
      </c>
      <c r="GL73" t="s">
        <v>432</v>
      </c>
      <c r="GM73">
        <v>3.09907</v>
      </c>
      <c r="GN73">
        <v>2.75823</v>
      </c>
      <c r="GO73">
        <v>0.16469</v>
      </c>
      <c r="GP73">
        <v>0.165406</v>
      </c>
      <c r="GQ73">
        <v>0.116066</v>
      </c>
      <c r="GR73">
        <v>0.102249</v>
      </c>
      <c r="GS73">
        <v>21253</v>
      </c>
      <c r="GT73">
        <v>20182.7</v>
      </c>
      <c r="GU73">
        <v>26012.1</v>
      </c>
      <c r="GV73">
        <v>24538.8</v>
      </c>
      <c r="GW73">
        <v>36925</v>
      </c>
      <c r="GX73">
        <v>32019.6</v>
      </c>
      <c r="GY73">
        <v>45487.7</v>
      </c>
      <c r="GZ73">
        <v>38576.8</v>
      </c>
      <c r="HA73">
        <v>1.79525</v>
      </c>
      <c r="HB73">
        <v>1.81645</v>
      </c>
      <c r="HC73">
        <v>-0.164241</v>
      </c>
      <c r="HD73">
        <v>0</v>
      </c>
      <c r="HE73">
        <v>32.6983</v>
      </c>
      <c r="HF73">
        <v>999.9</v>
      </c>
      <c r="HG73">
        <v>46.2</v>
      </c>
      <c r="HH73">
        <v>41.4</v>
      </c>
      <c r="HI73">
        <v>36.3203</v>
      </c>
      <c r="HJ73">
        <v>62.8114</v>
      </c>
      <c r="HK73">
        <v>23.5577</v>
      </c>
      <c r="HL73">
        <v>1</v>
      </c>
      <c r="HM73">
        <v>0.842315</v>
      </c>
      <c r="HN73">
        <v>7.33841</v>
      </c>
      <c r="HO73">
        <v>20.146</v>
      </c>
      <c r="HP73">
        <v>5.20935</v>
      </c>
      <c r="HQ73">
        <v>11.986</v>
      </c>
      <c r="HR73">
        <v>4.96235</v>
      </c>
      <c r="HS73">
        <v>3.274</v>
      </c>
      <c r="HT73">
        <v>9999</v>
      </c>
      <c r="HU73">
        <v>9999</v>
      </c>
      <c r="HV73">
        <v>9999</v>
      </c>
      <c r="HW73">
        <v>110.3</v>
      </c>
      <c r="HX73">
        <v>1.86394</v>
      </c>
      <c r="HY73">
        <v>1.8602</v>
      </c>
      <c r="HZ73">
        <v>1.85866</v>
      </c>
      <c r="IA73">
        <v>1.85989</v>
      </c>
      <c r="IB73">
        <v>1.85989</v>
      </c>
      <c r="IC73">
        <v>1.85852</v>
      </c>
      <c r="ID73">
        <v>1.85761</v>
      </c>
      <c r="IE73">
        <v>1.85242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-28.039</v>
      </c>
      <c r="IT73">
        <v>-3.3659</v>
      </c>
      <c r="IU73">
        <v>-13.86721085067401</v>
      </c>
      <c r="IV73">
        <v>-0.02083019699242301</v>
      </c>
      <c r="IW73">
        <v>6.53372239223948E-06</v>
      </c>
      <c r="IX73">
        <v>-1.0545266758139E-09</v>
      </c>
      <c r="IY73">
        <v>-1.642177746286333</v>
      </c>
      <c r="IZ73">
        <v>-0.1424232617567872</v>
      </c>
      <c r="JA73">
        <v>0.004060056505534989</v>
      </c>
      <c r="JB73">
        <v>-4.899104825809564E-05</v>
      </c>
      <c r="JC73">
        <v>3</v>
      </c>
      <c r="JD73">
        <v>1949</v>
      </c>
      <c r="JE73">
        <v>1</v>
      </c>
      <c r="JF73">
        <v>31</v>
      </c>
      <c r="JG73">
        <v>49.7</v>
      </c>
      <c r="JH73">
        <v>49.4</v>
      </c>
      <c r="JI73">
        <v>2.1875</v>
      </c>
      <c r="JJ73">
        <v>2.677</v>
      </c>
      <c r="JK73">
        <v>1.49658</v>
      </c>
      <c r="JL73">
        <v>2.32544</v>
      </c>
      <c r="JM73">
        <v>1.54907</v>
      </c>
      <c r="JN73">
        <v>2.4292</v>
      </c>
      <c r="JO73">
        <v>46.1237</v>
      </c>
      <c r="JP73">
        <v>14.2283</v>
      </c>
      <c r="JQ73">
        <v>18</v>
      </c>
      <c r="JR73">
        <v>492.226</v>
      </c>
      <c r="JS73">
        <v>521.486</v>
      </c>
      <c r="JT73">
        <v>22.8122</v>
      </c>
      <c r="JU73">
        <v>36.9452</v>
      </c>
      <c r="JV73">
        <v>30.0009</v>
      </c>
      <c r="JW73">
        <v>36.7572</v>
      </c>
      <c r="JX73">
        <v>36.6265</v>
      </c>
      <c r="JY73">
        <v>43.887</v>
      </c>
      <c r="JZ73">
        <v>38.2163</v>
      </c>
      <c r="KA73">
        <v>0</v>
      </c>
      <c r="KB73">
        <v>22.7615</v>
      </c>
      <c r="KC73">
        <v>921.2140000000001</v>
      </c>
      <c r="KD73">
        <v>19.0059</v>
      </c>
      <c r="KE73">
        <v>99.4036</v>
      </c>
      <c r="KF73">
        <v>93.2628</v>
      </c>
    </row>
    <row r="74" spans="1:292">
      <c r="A74">
        <v>56</v>
      </c>
      <c r="B74">
        <v>1688134782.5</v>
      </c>
      <c r="C74">
        <v>366.5</v>
      </c>
      <c r="D74" t="s">
        <v>545</v>
      </c>
      <c r="E74" t="s">
        <v>546</v>
      </c>
      <c r="F74">
        <v>5</v>
      </c>
      <c r="G74" t="s">
        <v>428</v>
      </c>
      <c r="H74">
        <v>1688134774.714286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924.7995063174724</v>
      </c>
      <c r="AJ74">
        <v>900.1259575757572</v>
      </c>
      <c r="AK74">
        <v>3.401633706398677</v>
      </c>
      <c r="AL74">
        <v>66.42754247735668</v>
      </c>
      <c r="AM74">
        <f>(AO74 - AN74 + DX74*1E3/(8.314*(DZ74+273.15)) * AQ74/DW74 * AP74) * DW74/(100*DK74) * 1000/(1000 - AO74)</f>
        <v>0</v>
      </c>
      <c r="AN74">
        <v>19.06574768626152</v>
      </c>
      <c r="AO74">
        <v>19.6177296969697</v>
      </c>
      <c r="AP74">
        <v>-2.024332455402815E-05</v>
      </c>
      <c r="AQ74">
        <v>113.3259652511876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3.93</v>
      </c>
      <c r="DL74">
        <v>0.5</v>
      </c>
      <c r="DM74" t="s">
        <v>430</v>
      </c>
      <c r="DN74">
        <v>2</v>
      </c>
      <c r="DO74" t="b">
        <v>1</v>
      </c>
      <c r="DP74">
        <v>1688134774.714286</v>
      </c>
      <c r="DQ74">
        <v>858.1930714285714</v>
      </c>
      <c r="DR74">
        <v>891.8259642857143</v>
      </c>
      <c r="DS74">
        <v>19.62189285714285</v>
      </c>
      <c r="DT74">
        <v>19.07776428571428</v>
      </c>
      <c r="DU74">
        <v>886.1207142857145</v>
      </c>
      <c r="DV74">
        <v>22.98771071428572</v>
      </c>
      <c r="DW74">
        <v>500.0460357142857</v>
      </c>
      <c r="DX74">
        <v>101.5947142857143</v>
      </c>
      <c r="DY74">
        <v>0.1000641428571429</v>
      </c>
      <c r="DZ74">
        <v>28.83639285714286</v>
      </c>
      <c r="EA74">
        <v>30.03449642857143</v>
      </c>
      <c r="EB74">
        <v>999.9000000000002</v>
      </c>
      <c r="EC74">
        <v>0</v>
      </c>
      <c r="ED74">
        <v>0</v>
      </c>
      <c r="EE74">
        <v>10002.85107142857</v>
      </c>
      <c r="EF74">
        <v>0</v>
      </c>
      <c r="EG74">
        <v>101.689</v>
      </c>
      <c r="EH74">
        <v>-33.63295714285714</v>
      </c>
      <c r="EI74">
        <v>875.3693928571429</v>
      </c>
      <c r="EJ74">
        <v>909.1706785714287</v>
      </c>
      <c r="EK74">
        <v>0.5441425000000001</v>
      </c>
      <c r="EL74">
        <v>891.8259642857143</v>
      </c>
      <c r="EM74">
        <v>19.07776428571428</v>
      </c>
      <c r="EN74">
        <v>1.9934825</v>
      </c>
      <c r="EO74">
        <v>1.938200357142857</v>
      </c>
      <c r="EP74">
        <v>17.39266071428571</v>
      </c>
      <c r="EQ74">
        <v>16.94830714285714</v>
      </c>
      <c r="ER74">
        <v>2000.007142857143</v>
      </c>
      <c r="ES74">
        <v>0.9800034999999999</v>
      </c>
      <c r="ET74">
        <v>0.01999651785714286</v>
      </c>
      <c r="EU74">
        <v>0</v>
      </c>
      <c r="EV74">
        <v>447.2692142857142</v>
      </c>
      <c r="EW74">
        <v>5.00078</v>
      </c>
      <c r="EX74">
        <v>13276.58571428571</v>
      </c>
      <c r="EY74">
        <v>16379.71428571428</v>
      </c>
      <c r="EZ74">
        <v>46.19167857142856</v>
      </c>
      <c r="FA74">
        <v>47.39271428571429</v>
      </c>
      <c r="FB74">
        <v>46.4082857142857</v>
      </c>
      <c r="FC74">
        <v>46.79446428571428</v>
      </c>
      <c r="FD74">
        <v>46.55549999999999</v>
      </c>
      <c r="FE74">
        <v>1955.115714285714</v>
      </c>
      <c r="FF74">
        <v>39.89142857142858</v>
      </c>
      <c r="FG74">
        <v>0</v>
      </c>
      <c r="FH74">
        <v>1688134776.6</v>
      </c>
      <c r="FI74">
        <v>0</v>
      </c>
      <c r="FJ74">
        <v>447.2617999999999</v>
      </c>
      <c r="FK74">
        <v>0.8769230779832839</v>
      </c>
      <c r="FL74">
        <v>92.37692366435799</v>
      </c>
      <c r="FM74">
        <v>13278.724</v>
      </c>
      <c r="FN74">
        <v>15</v>
      </c>
      <c r="FO74">
        <v>1688131814</v>
      </c>
      <c r="FP74" t="s">
        <v>431</v>
      </c>
      <c r="FQ74">
        <v>1688131793.5</v>
      </c>
      <c r="FR74">
        <v>1688131814</v>
      </c>
      <c r="FS74">
        <v>2</v>
      </c>
      <c r="FT74">
        <v>-0.392</v>
      </c>
      <c r="FU74">
        <v>-0.044</v>
      </c>
      <c r="FV74">
        <v>-21.897</v>
      </c>
      <c r="FW74">
        <v>-3.212</v>
      </c>
      <c r="FX74">
        <v>421</v>
      </c>
      <c r="FY74">
        <v>16</v>
      </c>
      <c r="FZ74">
        <v>0.24</v>
      </c>
      <c r="GA74">
        <v>0.02</v>
      </c>
      <c r="GB74">
        <v>-33.60795853658536</v>
      </c>
      <c r="GC74">
        <v>-0.5777435540069579</v>
      </c>
      <c r="GD74">
        <v>0.07229052488467894</v>
      </c>
      <c r="GE74">
        <v>0</v>
      </c>
      <c r="GF74">
        <v>0.5452204634146341</v>
      </c>
      <c r="GG74">
        <v>0.01031086411150016</v>
      </c>
      <c r="GH74">
        <v>0.01163901892415999</v>
      </c>
      <c r="GI74">
        <v>1</v>
      </c>
      <c r="GJ74">
        <v>1</v>
      </c>
      <c r="GK74">
        <v>2</v>
      </c>
      <c r="GL74" t="s">
        <v>432</v>
      </c>
      <c r="GM74">
        <v>3.09912</v>
      </c>
      <c r="GN74">
        <v>2.75808</v>
      </c>
      <c r="GO74">
        <v>0.166712</v>
      </c>
      <c r="GP74">
        <v>0.167413</v>
      </c>
      <c r="GQ74">
        <v>0.116038</v>
      </c>
      <c r="GR74">
        <v>0.101987</v>
      </c>
      <c r="GS74">
        <v>21201.3</v>
      </c>
      <c r="GT74">
        <v>20134</v>
      </c>
      <c r="GU74">
        <v>26011.9</v>
      </c>
      <c r="GV74">
        <v>24538.6</v>
      </c>
      <c r="GW74">
        <v>36926.1</v>
      </c>
      <c r="GX74">
        <v>32029.1</v>
      </c>
      <c r="GY74">
        <v>45487.2</v>
      </c>
      <c r="GZ74">
        <v>38576.8</v>
      </c>
      <c r="HA74">
        <v>1.79597</v>
      </c>
      <c r="HB74">
        <v>1.8166</v>
      </c>
      <c r="HC74">
        <v>-0.164472</v>
      </c>
      <c r="HD74">
        <v>0</v>
      </c>
      <c r="HE74">
        <v>32.6917</v>
      </c>
      <c r="HF74">
        <v>999.9</v>
      </c>
      <c r="HG74">
        <v>46.2</v>
      </c>
      <c r="HH74">
        <v>41.4</v>
      </c>
      <c r="HI74">
        <v>36.3132</v>
      </c>
      <c r="HJ74">
        <v>62.7614</v>
      </c>
      <c r="HK74">
        <v>23.5216</v>
      </c>
      <c r="HL74">
        <v>1</v>
      </c>
      <c r="HM74">
        <v>0.843112</v>
      </c>
      <c r="HN74">
        <v>7.41564</v>
      </c>
      <c r="HO74">
        <v>20.1421</v>
      </c>
      <c r="HP74">
        <v>5.20995</v>
      </c>
      <c r="HQ74">
        <v>11.986</v>
      </c>
      <c r="HR74">
        <v>4.96245</v>
      </c>
      <c r="HS74">
        <v>3.27405</v>
      </c>
      <c r="HT74">
        <v>9999</v>
      </c>
      <c r="HU74">
        <v>9999</v>
      </c>
      <c r="HV74">
        <v>9999</v>
      </c>
      <c r="HW74">
        <v>110.3</v>
      </c>
      <c r="HX74">
        <v>1.8639</v>
      </c>
      <c r="HY74">
        <v>1.8602</v>
      </c>
      <c r="HZ74">
        <v>1.85866</v>
      </c>
      <c r="IA74">
        <v>1.85989</v>
      </c>
      <c r="IB74">
        <v>1.85989</v>
      </c>
      <c r="IC74">
        <v>1.85852</v>
      </c>
      <c r="ID74">
        <v>1.8576</v>
      </c>
      <c r="IE74">
        <v>1.85242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-28.234</v>
      </c>
      <c r="IT74">
        <v>-3.3655</v>
      </c>
      <c r="IU74">
        <v>-13.86721085067401</v>
      </c>
      <c r="IV74">
        <v>-0.02083019699242301</v>
      </c>
      <c r="IW74">
        <v>6.53372239223948E-06</v>
      </c>
      <c r="IX74">
        <v>-1.0545266758139E-09</v>
      </c>
      <c r="IY74">
        <v>-1.642177746286333</v>
      </c>
      <c r="IZ74">
        <v>-0.1424232617567872</v>
      </c>
      <c r="JA74">
        <v>0.004060056505534989</v>
      </c>
      <c r="JB74">
        <v>-4.899104825809564E-05</v>
      </c>
      <c r="JC74">
        <v>3</v>
      </c>
      <c r="JD74">
        <v>1949</v>
      </c>
      <c r="JE74">
        <v>1</v>
      </c>
      <c r="JF74">
        <v>31</v>
      </c>
      <c r="JG74">
        <v>49.8</v>
      </c>
      <c r="JH74">
        <v>49.5</v>
      </c>
      <c r="JI74">
        <v>2.22168</v>
      </c>
      <c r="JJ74">
        <v>2.66968</v>
      </c>
      <c r="JK74">
        <v>1.49658</v>
      </c>
      <c r="JL74">
        <v>2.32544</v>
      </c>
      <c r="JM74">
        <v>1.54785</v>
      </c>
      <c r="JN74">
        <v>2.44995</v>
      </c>
      <c r="JO74">
        <v>46.1237</v>
      </c>
      <c r="JP74">
        <v>14.2108</v>
      </c>
      <c r="JQ74">
        <v>18</v>
      </c>
      <c r="JR74">
        <v>492.698</v>
      </c>
      <c r="JS74">
        <v>521.614</v>
      </c>
      <c r="JT74">
        <v>22.7731</v>
      </c>
      <c r="JU74">
        <v>36.9476</v>
      </c>
      <c r="JV74">
        <v>30.0009</v>
      </c>
      <c r="JW74">
        <v>36.7604</v>
      </c>
      <c r="JX74">
        <v>36.6291</v>
      </c>
      <c r="JY74">
        <v>44.5735</v>
      </c>
      <c r="JZ74">
        <v>38.2163</v>
      </c>
      <c r="KA74">
        <v>0</v>
      </c>
      <c r="KB74">
        <v>22.7304</v>
      </c>
      <c r="KC74">
        <v>941.25</v>
      </c>
      <c r="KD74">
        <v>19.0065</v>
      </c>
      <c r="KE74">
        <v>99.40260000000001</v>
      </c>
      <c r="KF74">
        <v>93.26260000000001</v>
      </c>
    </row>
    <row r="75" spans="1:292">
      <c r="A75">
        <v>57</v>
      </c>
      <c r="B75">
        <v>1688134787.5</v>
      </c>
      <c r="C75">
        <v>371.5</v>
      </c>
      <c r="D75" t="s">
        <v>547</v>
      </c>
      <c r="E75" t="s">
        <v>548</v>
      </c>
      <c r="F75">
        <v>5</v>
      </c>
      <c r="G75" t="s">
        <v>428</v>
      </c>
      <c r="H75">
        <v>1688134780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941.9795258838882</v>
      </c>
      <c r="AJ75">
        <v>917.2119515151516</v>
      </c>
      <c r="AK75">
        <v>3.427105142607682</v>
      </c>
      <c r="AL75">
        <v>66.42754247735668</v>
      </c>
      <c r="AM75">
        <f>(AO75 - AN75 + DX75*1E3/(8.314*(DZ75+273.15)) * AQ75/DW75 * AP75) * DW75/(100*DK75) * 1000/(1000 - AO75)</f>
        <v>0</v>
      </c>
      <c r="AN75">
        <v>19.00878447879951</v>
      </c>
      <c r="AO75">
        <v>19.59398848484848</v>
      </c>
      <c r="AP75">
        <v>-0.005064432198812848</v>
      </c>
      <c r="AQ75">
        <v>113.3259652511876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3.93</v>
      </c>
      <c r="DL75">
        <v>0.5</v>
      </c>
      <c r="DM75" t="s">
        <v>430</v>
      </c>
      <c r="DN75">
        <v>2</v>
      </c>
      <c r="DO75" t="b">
        <v>1</v>
      </c>
      <c r="DP75">
        <v>1688134780</v>
      </c>
      <c r="DQ75">
        <v>875.8084074074076</v>
      </c>
      <c r="DR75">
        <v>909.5526666666666</v>
      </c>
      <c r="DS75">
        <v>19.61604444444444</v>
      </c>
      <c r="DT75">
        <v>19.05446666666667</v>
      </c>
      <c r="DU75">
        <v>903.9441111111112</v>
      </c>
      <c r="DV75">
        <v>22.98165185185185</v>
      </c>
      <c r="DW75">
        <v>500.0099259259259</v>
      </c>
      <c r="DX75">
        <v>101.5946296296296</v>
      </c>
      <c r="DY75">
        <v>0.1000286814814815</v>
      </c>
      <c r="DZ75">
        <v>28.83359629629629</v>
      </c>
      <c r="EA75">
        <v>30.02830370370371</v>
      </c>
      <c r="EB75">
        <v>999.9000000000001</v>
      </c>
      <c r="EC75">
        <v>0</v>
      </c>
      <c r="ED75">
        <v>0</v>
      </c>
      <c r="EE75">
        <v>10003.53444444444</v>
      </c>
      <c r="EF75">
        <v>0</v>
      </c>
      <c r="EG75">
        <v>101.7076666666667</v>
      </c>
      <c r="EH75">
        <v>-33.74428518518518</v>
      </c>
      <c r="EI75">
        <v>893.3318518518519</v>
      </c>
      <c r="EJ75">
        <v>927.2197777777775</v>
      </c>
      <c r="EK75">
        <v>0.5615881481481482</v>
      </c>
      <c r="EL75">
        <v>909.5526666666666</v>
      </c>
      <c r="EM75">
        <v>19.05446666666667</v>
      </c>
      <c r="EN75">
        <v>1.992886666666667</v>
      </c>
      <c r="EO75">
        <v>1.935832222222222</v>
      </c>
      <c r="EP75">
        <v>17.38792962962963</v>
      </c>
      <c r="EQ75">
        <v>16.929</v>
      </c>
      <c r="ER75">
        <v>1999.985925925926</v>
      </c>
      <c r="ES75">
        <v>0.9800037407407407</v>
      </c>
      <c r="ET75">
        <v>0.01999622222222222</v>
      </c>
      <c r="EU75">
        <v>0</v>
      </c>
      <c r="EV75">
        <v>447.2246296296296</v>
      </c>
      <c r="EW75">
        <v>5.00078</v>
      </c>
      <c r="EX75">
        <v>13285.43703703704</v>
      </c>
      <c r="EY75">
        <v>16379.55185185185</v>
      </c>
      <c r="EZ75">
        <v>46.18488888888888</v>
      </c>
      <c r="FA75">
        <v>47.38188888888889</v>
      </c>
      <c r="FB75">
        <v>46.40025925925925</v>
      </c>
      <c r="FC75">
        <v>46.79837037037036</v>
      </c>
      <c r="FD75">
        <v>46.59</v>
      </c>
      <c r="FE75">
        <v>1955.095555555556</v>
      </c>
      <c r="FF75">
        <v>39.89037037037038</v>
      </c>
      <c r="FG75">
        <v>0</v>
      </c>
      <c r="FH75">
        <v>1688134781.4</v>
      </c>
      <c r="FI75">
        <v>0</v>
      </c>
      <c r="FJ75">
        <v>447.2504</v>
      </c>
      <c r="FK75">
        <v>-1.023461542973437</v>
      </c>
      <c r="FL75">
        <v>93.8538482273393</v>
      </c>
      <c r="FM75">
        <v>13285.992</v>
      </c>
      <c r="FN75">
        <v>15</v>
      </c>
      <c r="FO75">
        <v>1688131814</v>
      </c>
      <c r="FP75" t="s">
        <v>431</v>
      </c>
      <c r="FQ75">
        <v>1688131793.5</v>
      </c>
      <c r="FR75">
        <v>1688131814</v>
      </c>
      <c r="FS75">
        <v>2</v>
      </c>
      <c r="FT75">
        <v>-0.392</v>
      </c>
      <c r="FU75">
        <v>-0.044</v>
      </c>
      <c r="FV75">
        <v>-21.897</v>
      </c>
      <c r="FW75">
        <v>-3.212</v>
      </c>
      <c r="FX75">
        <v>421</v>
      </c>
      <c r="FY75">
        <v>16</v>
      </c>
      <c r="FZ75">
        <v>0.24</v>
      </c>
      <c r="GA75">
        <v>0.02</v>
      </c>
      <c r="GB75">
        <v>-33.67992195121951</v>
      </c>
      <c r="GC75">
        <v>-1.093145644599286</v>
      </c>
      <c r="GD75">
        <v>0.1270365906808052</v>
      </c>
      <c r="GE75">
        <v>0</v>
      </c>
      <c r="GF75">
        <v>0.5540653658536585</v>
      </c>
      <c r="GG75">
        <v>0.1716668571428575</v>
      </c>
      <c r="GH75">
        <v>0.0235596486047298</v>
      </c>
      <c r="GI75">
        <v>1</v>
      </c>
      <c r="GJ75">
        <v>1</v>
      </c>
      <c r="GK75">
        <v>2</v>
      </c>
      <c r="GL75" t="s">
        <v>432</v>
      </c>
      <c r="GM75">
        <v>3.09918</v>
      </c>
      <c r="GN75">
        <v>2.75823</v>
      </c>
      <c r="GO75">
        <v>0.168721</v>
      </c>
      <c r="GP75">
        <v>0.169409</v>
      </c>
      <c r="GQ75">
        <v>0.115946</v>
      </c>
      <c r="GR75">
        <v>0.101939</v>
      </c>
      <c r="GS75">
        <v>21149.9</v>
      </c>
      <c r="GT75">
        <v>20085.6</v>
      </c>
      <c r="GU75">
        <v>26011.6</v>
      </c>
      <c r="GV75">
        <v>24538.5</v>
      </c>
      <c r="GW75">
        <v>36930</v>
      </c>
      <c r="GX75">
        <v>32030.8</v>
      </c>
      <c r="GY75">
        <v>45487</v>
      </c>
      <c r="GZ75">
        <v>38576.5</v>
      </c>
      <c r="HA75">
        <v>1.7959</v>
      </c>
      <c r="HB75">
        <v>1.81623</v>
      </c>
      <c r="HC75">
        <v>-0.164375</v>
      </c>
      <c r="HD75">
        <v>0</v>
      </c>
      <c r="HE75">
        <v>32.6849</v>
      </c>
      <c r="HF75">
        <v>999.9</v>
      </c>
      <c r="HG75">
        <v>46.2</v>
      </c>
      <c r="HH75">
        <v>41.4</v>
      </c>
      <c r="HI75">
        <v>36.3151</v>
      </c>
      <c r="HJ75">
        <v>62.8014</v>
      </c>
      <c r="HK75">
        <v>23.5417</v>
      </c>
      <c r="HL75">
        <v>1</v>
      </c>
      <c r="HM75">
        <v>0.8436129999999999</v>
      </c>
      <c r="HN75">
        <v>7.46154</v>
      </c>
      <c r="HO75">
        <v>20.1405</v>
      </c>
      <c r="HP75">
        <v>5.20995</v>
      </c>
      <c r="HQ75">
        <v>11.986</v>
      </c>
      <c r="HR75">
        <v>4.9625</v>
      </c>
      <c r="HS75">
        <v>3.2742</v>
      </c>
      <c r="HT75">
        <v>9999</v>
      </c>
      <c r="HU75">
        <v>9999</v>
      </c>
      <c r="HV75">
        <v>9999</v>
      </c>
      <c r="HW75">
        <v>110.3</v>
      </c>
      <c r="HX75">
        <v>1.86387</v>
      </c>
      <c r="HY75">
        <v>1.8602</v>
      </c>
      <c r="HZ75">
        <v>1.85863</v>
      </c>
      <c r="IA75">
        <v>1.85989</v>
      </c>
      <c r="IB75">
        <v>1.85988</v>
      </c>
      <c r="IC75">
        <v>1.85852</v>
      </c>
      <c r="ID75">
        <v>1.8576</v>
      </c>
      <c r="IE75">
        <v>1.85242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-28.429</v>
      </c>
      <c r="IT75">
        <v>-3.3647</v>
      </c>
      <c r="IU75">
        <v>-13.86721085067401</v>
      </c>
      <c r="IV75">
        <v>-0.02083019699242301</v>
      </c>
      <c r="IW75">
        <v>6.53372239223948E-06</v>
      </c>
      <c r="IX75">
        <v>-1.0545266758139E-09</v>
      </c>
      <c r="IY75">
        <v>-1.642177746286333</v>
      </c>
      <c r="IZ75">
        <v>-0.1424232617567872</v>
      </c>
      <c r="JA75">
        <v>0.004060056505534989</v>
      </c>
      <c r="JB75">
        <v>-4.899104825809564E-05</v>
      </c>
      <c r="JC75">
        <v>3</v>
      </c>
      <c r="JD75">
        <v>1949</v>
      </c>
      <c r="JE75">
        <v>1</v>
      </c>
      <c r="JF75">
        <v>31</v>
      </c>
      <c r="JG75">
        <v>49.9</v>
      </c>
      <c r="JH75">
        <v>49.6</v>
      </c>
      <c r="JI75">
        <v>2.2522</v>
      </c>
      <c r="JJ75">
        <v>2.67456</v>
      </c>
      <c r="JK75">
        <v>1.49658</v>
      </c>
      <c r="JL75">
        <v>2.32544</v>
      </c>
      <c r="JM75">
        <v>1.54785</v>
      </c>
      <c r="JN75">
        <v>2.45483</v>
      </c>
      <c r="JO75">
        <v>46.1527</v>
      </c>
      <c r="JP75">
        <v>14.2283</v>
      </c>
      <c r="JQ75">
        <v>18</v>
      </c>
      <c r="JR75">
        <v>492.669</v>
      </c>
      <c r="JS75">
        <v>521.367</v>
      </c>
      <c r="JT75">
        <v>22.7372</v>
      </c>
      <c r="JU75">
        <v>36.9493</v>
      </c>
      <c r="JV75">
        <v>30.0007</v>
      </c>
      <c r="JW75">
        <v>36.763</v>
      </c>
      <c r="JX75">
        <v>36.6319</v>
      </c>
      <c r="JY75">
        <v>45.1864</v>
      </c>
      <c r="JZ75">
        <v>38.2163</v>
      </c>
      <c r="KA75">
        <v>0</v>
      </c>
      <c r="KB75">
        <v>22.7132</v>
      </c>
      <c r="KC75">
        <v>954.607</v>
      </c>
      <c r="KD75">
        <v>19.0065</v>
      </c>
      <c r="KE75">
        <v>99.4019</v>
      </c>
      <c r="KF75">
        <v>93.262</v>
      </c>
    </row>
    <row r="76" spans="1:292">
      <c r="A76">
        <v>58</v>
      </c>
      <c r="B76">
        <v>1688134792.5</v>
      </c>
      <c r="C76">
        <v>376.5</v>
      </c>
      <c r="D76" t="s">
        <v>549</v>
      </c>
      <c r="E76" t="s">
        <v>550</v>
      </c>
      <c r="F76">
        <v>5</v>
      </c>
      <c r="G76" t="s">
        <v>428</v>
      </c>
      <c r="H76">
        <v>1688134784.714286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959.0359216376872</v>
      </c>
      <c r="AJ76">
        <v>934.1163272727272</v>
      </c>
      <c r="AK76">
        <v>3.379708611945787</v>
      </c>
      <c r="AL76">
        <v>66.42754247735668</v>
      </c>
      <c r="AM76">
        <f>(AO76 - AN76 + DX76*1E3/(8.314*(DZ76+273.15)) * AQ76/DW76 * AP76) * DW76/(100*DK76) * 1000/(1000 - AO76)</f>
        <v>0</v>
      </c>
      <c r="AN76">
        <v>19.01201720028812</v>
      </c>
      <c r="AO76">
        <v>19.57322909090908</v>
      </c>
      <c r="AP76">
        <v>-0.001660593269819484</v>
      </c>
      <c r="AQ76">
        <v>113.3259652511876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3.93</v>
      </c>
      <c r="DL76">
        <v>0.5</v>
      </c>
      <c r="DM76" t="s">
        <v>430</v>
      </c>
      <c r="DN76">
        <v>2</v>
      </c>
      <c r="DO76" t="b">
        <v>1</v>
      </c>
      <c r="DP76">
        <v>1688134784.714286</v>
      </c>
      <c r="DQ76">
        <v>891.5386071428571</v>
      </c>
      <c r="DR76">
        <v>925.3765714285715</v>
      </c>
      <c r="DS76">
        <v>19.60273928571428</v>
      </c>
      <c r="DT76">
        <v>19.03149285714286</v>
      </c>
      <c r="DU76">
        <v>919.8581071428572</v>
      </c>
      <c r="DV76">
        <v>22.96788214285715</v>
      </c>
      <c r="DW76">
        <v>500.0084285714286</v>
      </c>
      <c r="DX76">
        <v>101.5949642857143</v>
      </c>
      <c r="DY76">
        <v>0.09996572857142859</v>
      </c>
      <c r="DZ76">
        <v>28.83096785714286</v>
      </c>
      <c r="EA76">
        <v>30.02161785714286</v>
      </c>
      <c r="EB76">
        <v>999.9000000000002</v>
      </c>
      <c r="EC76">
        <v>0</v>
      </c>
      <c r="ED76">
        <v>0</v>
      </c>
      <c r="EE76">
        <v>10007.54035714286</v>
      </c>
      <c r="EF76">
        <v>0</v>
      </c>
      <c r="EG76">
        <v>101.9140714285714</v>
      </c>
      <c r="EH76">
        <v>-33.83796071428572</v>
      </c>
      <c r="EI76">
        <v>909.3642857142858</v>
      </c>
      <c r="EJ76">
        <v>943.3290357142859</v>
      </c>
      <c r="EK76">
        <v>0.5712493214285713</v>
      </c>
      <c r="EL76">
        <v>925.3765714285715</v>
      </c>
      <c r="EM76">
        <v>19.03149285714286</v>
      </c>
      <c r="EN76">
        <v>1.991540714285714</v>
      </c>
      <c r="EO76">
        <v>1.933503928571428</v>
      </c>
      <c r="EP76">
        <v>17.377225</v>
      </c>
      <c r="EQ76">
        <v>16.91004285714286</v>
      </c>
      <c r="ER76">
        <v>2000.005357142857</v>
      </c>
      <c r="ES76">
        <v>0.9800046428571427</v>
      </c>
      <c r="ET76">
        <v>0.01999536428571428</v>
      </c>
      <c r="EU76">
        <v>0</v>
      </c>
      <c r="EV76">
        <v>447.1561071428572</v>
      </c>
      <c r="EW76">
        <v>5.00078</v>
      </c>
      <c r="EX76">
        <v>13304.99285714286</v>
      </c>
      <c r="EY76">
        <v>16379.71428571429</v>
      </c>
      <c r="EZ76">
        <v>46.17824999999998</v>
      </c>
      <c r="FA76">
        <v>47.39049999999999</v>
      </c>
      <c r="FB76">
        <v>46.40378571428572</v>
      </c>
      <c r="FC76">
        <v>46.80328571428571</v>
      </c>
      <c r="FD76">
        <v>46.63367857142857</v>
      </c>
      <c r="FE76">
        <v>1955.116785714285</v>
      </c>
      <c r="FF76">
        <v>39.88857142857144</v>
      </c>
      <c r="FG76">
        <v>0</v>
      </c>
      <c r="FH76">
        <v>1688134786.8</v>
      </c>
      <c r="FI76">
        <v>0</v>
      </c>
      <c r="FJ76">
        <v>447.1938461538461</v>
      </c>
      <c r="FK76">
        <v>-0.6380171028421537</v>
      </c>
      <c r="FL76">
        <v>306.5880364738746</v>
      </c>
      <c r="FM76">
        <v>13307.51153846154</v>
      </c>
      <c r="FN76">
        <v>15</v>
      </c>
      <c r="FO76">
        <v>1688131814</v>
      </c>
      <c r="FP76" t="s">
        <v>431</v>
      </c>
      <c r="FQ76">
        <v>1688131793.5</v>
      </c>
      <c r="FR76">
        <v>1688131814</v>
      </c>
      <c r="FS76">
        <v>2</v>
      </c>
      <c r="FT76">
        <v>-0.392</v>
      </c>
      <c r="FU76">
        <v>-0.044</v>
      </c>
      <c r="FV76">
        <v>-21.897</v>
      </c>
      <c r="FW76">
        <v>-3.212</v>
      </c>
      <c r="FX76">
        <v>421</v>
      </c>
      <c r="FY76">
        <v>16</v>
      </c>
      <c r="FZ76">
        <v>0.24</v>
      </c>
      <c r="GA76">
        <v>0.02</v>
      </c>
      <c r="GB76">
        <v>-33.7824075</v>
      </c>
      <c r="GC76">
        <v>-1.265834521575931</v>
      </c>
      <c r="GD76">
        <v>0.1392053041150011</v>
      </c>
      <c r="GE76">
        <v>0</v>
      </c>
      <c r="GF76">
        <v>0.5627398250000001</v>
      </c>
      <c r="GG76">
        <v>0.1785283564727932</v>
      </c>
      <c r="GH76">
        <v>0.02422547965870595</v>
      </c>
      <c r="GI76">
        <v>1</v>
      </c>
      <c r="GJ76">
        <v>1</v>
      </c>
      <c r="GK76">
        <v>2</v>
      </c>
      <c r="GL76" t="s">
        <v>432</v>
      </c>
      <c r="GM76">
        <v>3.09911</v>
      </c>
      <c r="GN76">
        <v>2.75805</v>
      </c>
      <c r="GO76">
        <v>0.170698</v>
      </c>
      <c r="GP76">
        <v>0.17135</v>
      </c>
      <c r="GQ76">
        <v>0.115872</v>
      </c>
      <c r="GR76">
        <v>0.101959</v>
      </c>
      <c r="GS76">
        <v>21099.5</v>
      </c>
      <c r="GT76">
        <v>20038.3</v>
      </c>
      <c r="GU76">
        <v>26011.6</v>
      </c>
      <c r="GV76">
        <v>24538.3</v>
      </c>
      <c r="GW76">
        <v>36933.3</v>
      </c>
      <c r="GX76">
        <v>32030.1</v>
      </c>
      <c r="GY76">
        <v>45487</v>
      </c>
      <c r="GZ76">
        <v>38576.3</v>
      </c>
      <c r="HA76">
        <v>1.7956</v>
      </c>
      <c r="HB76">
        <v>1.81615</v>
      </c>
      <c r="HC76">
        <v>-0.164315</v>
      </c>
      <c r="HD76">
        <v>0</v>
      </c>
      <c r="HE76">
        <v>32.6808</v>
      </c>
      <c r="HF76">
        <v>999.9</v>
      </c>
      <c r="HG76">
        <v>46.2</v>
      </c>
      <c r="HH76">
        <v>41.4</v>
      </c>
      <c r="HI76">
        <v>36.3192</v>
      </c>
      <c r="HJ76">
        <v>62.5714</v>
      </c>
      <c r="HK76">
        <v>23.5617</v>
      </c>
      <c r="HL76">
        <v>1</v>
      </c>
      <c r="HM76">
        <v>0.8436129999999999</v>
      </c>
      <c r="HN76">
        <v>7.43645</v>
      </c>
      <c r="HO76">
        <v>20.1421</v>
      </c>
      <c r="HP76">
        <v>5.2107</v>
      </c>
      <c r="HQ76">
        <v>11.986</v>
      </c>
      <c r="HR76">
        <v>4.96265</v>
      </c>
      <c r="HS76">
        <v>3.2744</v>
      </c>
      <c r="HT76">
        <v>9999</v>
      </c>
      <c r="HU76">
        <v>9999</v>
      </c>
      <c r="HV76">
        <v>9999</v>
      </c>
      <c r="HW76">
        <v>110.3</v>
      </c>
      <c r="HX76">
        <v>1.86388</v>
      </c>
      <c r="HY76">
        <v>1.8602</v>
      </c>
      <c r="HZ76">
        <v>1.85865</v>
      </c>
      <c r="IA76">
        <v>1.85988</v>
      </c>
      <c r="IB76">
        <v>1.85988</v>
      </c>
      <c r="IC76">
        <v>1.85852</v>
      </c>
      <c r="ID76">
        <v>1.8576</v>
      </c>
      <c r="IE76">
        <v>1.85242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-28.62</v>
      </c>
      <c r="IT76">
        <v>-3.3641</v>
      </c>
      <c r="IU76">
        <v>-13.86721085067401</v>
      </c>
      <c r="IV76">
        <v>-0.02083019699242301</v>
      </c>
      <c r="IW76">
        <v>6.53372239223948E-06</v>
      </c>
      <c r="IX76">
        <v>-1.0545266758139E-09</v>
      </c>
      <c r="IY76">
        <v>-1.642177746286333</v>
      </c>
      <c r="IZ76">
        <v>-0.1424232617567872</v>
      </c>
      <c r="JA76">
        <v>0.004060056505534989</v>
      </c>
      <c r="JB76">
        <v>-4.899104825809564E-05</v>
      </c>
      <c r="JC76">
        <v>3</v>
      </c>
      <c r="JD76">
        <v>1949</v>
      </c>
      <c r="JE76">
        <v>1</v>
      </c>
      <c r="JF76">
        <v>31</v>
      </c>
      <c r="JG76">
        <v>50</v>
      </c>
      <c r="JH76">
        <v>49.6</v>
      </c>
      <c r="JI76">
        <v>2.27905</v>
      </c>
      <c r="JJ76">
        <v>2.67822</v>
      </c>
      <c r="JK76">
        <v>1.49658</v>
      </c>
      <c r="JL76">
        <v>2.32544</v>
      </c>
      <c r="JM76">
        <v>1.54907</v>
      </c>
      <c r="JN76">
        <v>2.43286</v>
      </c>
      <c r="JO76">
        <v>46.1527</v>
      </c>
      <c r="JP76">
        <v>14.2196</v>
      </c>
      <c r="JQ76">
        <v>18</v>
      </c>
      <c r="JR76">
        <v>492.494</v>
      </c>
      <c r="JS76">
        <v>521.34</v>
      </c>
      <c r="JT76">
        <v>22.7102</v>
      </c>
      <c r="JU76">
        <v>36.9521</v>
      </c>
      <c r="JV76">
        <v>30.0003</v>
      </c>
      <c r="JW76">
        <v>36.7647</v>
      </c>
      <c r="JX76">
        <v>36.6353</v>
      </c>
      <c r="JY76">
        <v>45.8673</v>
      </c>
      <c r="JZ76">
        <v>38.2163</v>
      </c>
      <c r="KA76">
        <v>0</v>
      </c>
      <c r="KB76">
        <v>22.6975</v>
      </c>
      <c r="KC76">
        <v>974.649</v>
      </c>
      <c r="KD76">
        <v>19.0065</v>
      </c>
      <c r="KE76">
        <v>99.4019</v>
      </c>
      <c r="KF76">
        <v>93.26130000000001</v>
      </c>
    </row>
    <row r="77" spans="1:292">
      <c r="A77">
        <v>59</v>
      </c>
      <c r="B77">
        <v>1688134797.5</v>
      </c>
      <c r="C77">
        <v>381.5</v>
      </c>
      <c r="D77" t="s">
        <v>551</v>
      </c>
      <c r="E77" t="s">
        <v>552</v>
      </c>
      <c r="F77">
        <v>5</v>
      </c>
      <c r="G77" t="s">
        <v>428</v>
      </c>
      <c r="H77">
        <v>1688134790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975.9358862339767</v>
      </c>
      <c r="AJ77">
        <v>951.0950545454547</v>
      </c>
      <c r="AK77">
        <v>3.386622006040331</v>
      </c>
      <c r="AL77">
        <v>66.42754247735668</v>
      </c>
      <c r="AM77">
        <f>(AO77 - AN77 + DX77*1E3/(8.314*(DZ77+273.15)) * AQ77/DW77 * AP77) * DW77/(100*DK77) * 1000/(1000 - AO77)</f>
        <v>0</v>
      </c>
      <c r="AN77">
        <v>19.01838797152645</v>
      </c>
      <c r="AO77">
        <v>19.56115878787879</v>
      </c>
      <c r="AP77">
        <v>-0.0004310256509989499</v>
      </c>
      <c r="AQ77">
        <v>113.3259652511876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3.93</v>
      </c>
      <c r="DL77">
        <v>0.5</v>
      </c>
      <c r="DM77" t="s">
        <v>430</v>
      </c>
      <c r="DN77">
        <v>2</v>
      </c>
      <c r="DO77" t="b">
        <v>1</v>
      </c>
      <c r="DP77">
        <v>1688134790</v>
      </c>
      <c r="DQ77">
        <v>909.1697407407407</v>
      </c>
      <c r="DR77">
        <v>943.0777777777779</v>
      </c>
      <c r="DS77">
        <v>19.5834037037037</v>
      </c>
      <c r="DT77">
        <v>19.01349259259259</v>
      </c>
      <c r="DU77">
        <v>937.6931481481483</v>
      </c>
      <c r="DV77">
        <v>22.94787037037037</v>
      </c>
      <c r="DW77">
        <v>499.992925925926</v>
      </c>
      <c r="DX77">
        <v>101.595037037037</v>
      </c>
      <c r="DY77">
        <v>0.09998415925925926</v>
      </c>
      <c r="DZ77">
        <v>28.82536666666666</v>
      </c>
      <c r="EA77">
        <v>30.01360740740741</v>
      </c>
      <c r="EB77">
        <v>999.9000000000001</v>
      </c>
      <c r="EC77">
        <v>0</v>
      </c>
      <c r="ED77">
        <v>0</v>
      </c>
      <c r="EE77">
        <v>10003.74333333333</v>
      </c>
      <c r="EF77">
        <v>0</v>
      </c>
      <c r="EG77">
        <v>102.333962962963</v>
      </c>
      <c r="EH77">
        <v>-33.90796666666667</v>
      </c>
      <c r="EI77">
        <v>927.3297777777776</v>
      </c>
      <c r="EJ77">
        <v>961.3564444444445</v>
      </c>
      <c r="EK77">
        <v>0.5699095555555557</v>
      </c>
      <c r="EL77">
        <v>943.0777777777779</v>
      </c>
      <c r="EM77">
        <v>19.01349259259259</v>
      </c>
      <c r="EN77">
        <v>1.989574444444445</v>
      </c>
      <c r="EO77">
        <v>1.931675185185185</v>
      </c>
      <c r="EP77">
        <v>17.3615962962963</v>
      </c>
      <c r="EQ77">
        <v>16.89512962962963</v>
      </c>
      <c r="ER77">
        <v>2000.021481481481</v>
      </c>
      <c r="ES77">
        <v>0.9800027777777777</v>
      </c>
      <c r="ET77">
        <v>0.01999722592592592</v>
      </c>
      <c r="EU77">
        <v>0</v>
      </c>
      <c r="EV77">
        <v>447.1400740740741</v>
      </c>
      <c r="EW77">
        <v>5.00078</v>
      </c>
      <c r="EX77">
        <v>13335.45185185185</v>
      </c>
      <c r="EY77">
        <v>16379.83333333333</v>
      </c>
      <c r="EZ77">
        <v>46.17562962962963</v>
      </c>
      <c r="FA77">
        <v>47.40025925925925</v>
      </c>
      <c r="FB77">
        <v>46.39796296296296</v>
      </c>
      <c r="FC77">
        <v>46.80296296296296</v>
      </c>
      <c r="FD77">
        <v>46.67337037037037</v>
      </c>
      <c r="FE77">
        <v>1955.128148148148</v>
      </c>
      <c r="FF77">
        <v>39.89333333333334</v>
      </c>
      <c r="FG77">
        <v>0</v>
      </c>
      <c r="FH77">
        <v>1688134791.6</v>
      </c>
      <c r="FI77">
        <v>0</v>
      </c>
      <c r="FJ77">
        <v>447.1761538461539</v>
      </c>
      <c r="FK77">
        <v>0.4554529846876007</v>
      </c>
      <c r="FL77">
        <v>432.9299167736755</v>
      </c>
      <c r="FM77">
        <v>13334.00769230769</v>
      </c>
      <c r="FN77">
        <v>15</v>
      </c>
      <c r="FO77">
        <v>1688131814</v>
      </c>
      <c r="FP77" t="s">
        <v>431</v>
      </c>
      <c r="FQ77">
        <v>1688131793.5</v>
      </c>
      <c r="FR77">
        <v>1688131814</v>
      </c>
      <c r="FS77">
        <v>2</v>
      </c>
      <c r="FT77">
        <v>-0.392</v>
      </c>
      <c r="FU77">
        <v>-0.044</v>
      </c>
      <c r="FV77">
        <v>-21.897</v>
      </c>
      <c r="FW77">
        <v>-3.212</v>
      </c>
      <c r="FX77">
        <v>421</v>
      </c>
      <c r="FY77">
        <v>16</v>
      </c>
      <c r="FZ77">
        <v>0.24</v>
      </c>
      <c r="GA77">
        <v>0.02</v>
      </c>
      <c r="GB77">
        <v>-33.84342926829268</v>
      </c>
      <c r="GC77">
        <v>-0.7570515679442955</v>
      </c>
      <c r="GD77">
        <v>0.1082876391925855</v>
      </c>
      <c r="GE77">
        <v>0</v>
      </c>
      <c r="GF77">
        <v>0.5654601219512195</v>
      </c>
      <c r="GG77">
        <v>-0.02596187456446014</v>
      </c>
      <c r="GH77">
        <v>0.02135016132479762</v>
      </c>
      <c r="GI77">
        <v>1</v>
      </c>
      <c r="GJ77">
        <v>1</v>
      </c>
      <c r="GK77">
        <v>2</v>
      </c>
      <c r="GL77" t="s">
        <v>432</v>
      </c>
      <c r="GM77">
        <v>3.09907</v>
      </c>
      <c r="GN77">
        <v>2.75806</v>
      </c>
      <c r="GO77">
        <v>0.172662</v>
      </c>
      <c r="GP77">
        <v>0.173294</v>
      </c>
      <c r="GQ77">
        <v>0.115834</v>
      </c>
      <c r="GR77">
        <v>0.101986</v>
      </c>
      <c r="GS77">
        <v>21049.4</v>
      </c>
      <c r="GT77">
        <v>19991.2</v>
      </c>
      <c r="GU77">
        <v>26011.5</v>
      </c>
      <c r="GV77">
        <v>24538.3</v>
      </c>
      <c r="GW77">
        <v>36934.9</v>
      </c>
      <c r="GX77">
        <v>32029.5</v>
      </c>
      <c r="GY77">
        <v>45486.8</v>
      </c>
      <c r="GZ77">
        <v>38576.5</v>
      </c>
      <c r="HA77">
        <v>1.79543</v>
      </c>
      <c r="HB77">
        <v>1.8161</v>
      </c>
      <c r="HC77">
        <v>-0.164472</v>
      </c>
      <c r="HD77">
        <v>0</v>
      </c>
      <c r="HE77">
        <v>32.6781</v>
      </c>
      <c r="HF77">
        <v>999.9</v>
      </c>
      <c r="HG77">
        <v>46.2</v>
      </c>
      <c r="HH77">
        <v>41.4</v>
      </c>
      <c r="HI77">
        <v>36.3154</v>
      </c>
      <c r="HJ77">
        <v>62.4314</v>
      </c>
      <c r="HK77">
        <v>23.6659</v>
      </c>
      <c r="HL77">
        <v>1</v>
      </c>
      <c r="HM77">
        <v>0.843595</v>
      </c>
      <c r="HN77">
        <v>7.42014</v>
      </c>
      <c r="HO77">
        <v>20.1429</v>
      </c>
      <c r="HP77">
        <v>5.20965</v>
      </c>
      <c r="HQ77">
        <v>11.986</v>
      </c>
      <c r="HR77">
        <v>4.96245</v>
      </c>
      <c r="HS77">
        <v>3.27425</v>
      </c>
      <c r="HT77">
        <v>9999</v>
      </c>
      <c r="HU77">
        <v>9999</v>
      </c>
      <c r="HV77">
        <v>9999</v>
      </c>
      <c r="HW77">
        <v>110.3</v>
      </c>
      <c r="HX77">
        <v>1.86389</v>
      </c>
      <c r="HY77">
        <v>1.8602</v>
      </c>
      <c r="HZ77">
        <v>1.85867</v>
      </c>
      <c r="IA77">
        <v>1.85988</v>
      </c>
      <c r="IB77">
        <v>1.85989</v>
      </c>
      <c r="IC77">
        <v>1.85852</v>
      </c>
      <c r="ID77">
        <v>1.8576</v>
      </c>
      <c r="IE77">
        <v>1.85242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-28.81</v>
      </c>
      <c r="IT77">
        <v>-3.3637</v>
      </c>
      <c r="IU77">
        <v>-13.86721085067401</v>
      </c>
      <c r="IV77">
        <v>-0.02083019699242301</v>
      </c>
      <c r="IW77">
        <v>6.53372239223948E-06</v>
      </c>
      <c r="IX77">
        <v>-1.0545266758139E-09</v>
      </c>
      <c r="IY77">
        <v>-1.642177746286333</v>
      </c>
      <c r="IZ77">
        <v>-0.1424232617567872</v>
      </c>
      <c r="JA77">
        <v>0.004060056505534989</v>
      </c>
      <c r="JB77">
        <v>-4.899104825809564E-05</v>
      </c>
      <c r="JC77">
        <v>3</v>
      </c>
      <c r="JD77">
        <v>1949</v>
      </c>
      <c r="JE77">
        <v>1</v>
      </c>
      <c r="JF77">
        <v>31</v>
      </c>
      <c r="JG77">
        <v>50.1</v>
      </c>
      <c r="JH77">
        <v>49.7</v>
      </c>
      <c r="JI77">
        <v>2.31689</v>
      </c>
      <c r="JJ77">
        <v>2.67578</v>
      </c>
      <c r="JK77">
        <v>1.49658</v>
      </c>
      <c r="JL77">
        <v>2.32422</v>
      </c>
      <c r="JM77">
        <v>1.54907</v>
      </c>
      <c r="JN77">
        <v>2.46216</v>
      </c>
      <c r="JO77">
        <v>46.1527</v>
      </c>
      <c r="JP77">
        <v>14.2196</v>
      </c>
      <c r="JQ77">
        <v>18</v>
      </c>
      <c r="JR77">
        <v>492.404</v>
      </c>
      <c r="JS77">
        <v>521.327</v>
      </c>
      <c r="JT77">
        <v>22.693</v>
      </c>
      <c r="JU77">
        <v>36.9545</v>
      </c>
      <c r="JV77">
        <v>30.0002</v>
      </c>
      <c r="JW77">
        <v>36.7674</v>
      </c>
      <c r="JX77">
        <v>36.6384</v>
      </c>
      <c r="JY77">
        <v>46.484</v>
      </c>
      <c r="JZ77">
        <v>38.2163</v>
      </c>
      <c r="KA77">
        <v>0</v>
      </c>
      <c r="KB77">
        <v>22.6887</v>
      </c>
      <c r="KC77">
        <v>988.005</v>
      </c>
      <c r="KD77">
        <v>19.0113</v>
      </c>
      <c r="KE77">
        <v>99.4016</v>
      </c>
      <c r="KF77">
        <v>93.2616</v>
      </c>
    </row>
    <row r="78" spans="1:292">
      <c r="A78">
        <v>60</v>
      </c>
      <c r="B78">
        <v>1688134802.5</v>
      </c>
      <c r="C78">
        <v>386.5</v>
      </c>
      <c r="D78" t="s">
        <v>553</v>
      </c>
      <c r="E78" t="s">
        <v>554</v>
      </c>
      <c r="F78">
        <v>5</v>
      </c>
      <c r="G78" t="s">
        <v>428</v>
      </c>
      <c r="H78">
        <v>1688134794.714286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993.1513902966208</v>
      </c>
      <c r="AJ78">
        <v>968.133357575757</v>
      </c>
      <c r="AK78">
        <v>3.38951010420771</v>
      </c>
      <c r="AL78">
        <v>66.42754247735668</v>
      </c>
      <c r="AM78">
        <f>(AO78 - AN78 + DX78*1E3/(8.314*(DZ78+273.15)) * AQ78/DW78 * AP78) * DW78/(100*DK78) * 1000/(1000 - AO78)</f>
        <v>0</v>
      </c>
      <c r="AN78">
        <v>19.02560962587958</v>
      </c>
      <c r="AO78">
        <v>19.55864727272727</v>
      </c>
      <c r="AP78">
        <v>-9.015588638021061E-05</v>
      </c>
      <c r="AQ78">
        <v>113.3259652511876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3.93</v>
      </c>
      <c r="DL78">
        <v>0.5</v>
      </c>
      <c r="DM78" t="s">
        <v>430</v>
      </c>
      <c r="DN78">
        <v>2</v>
      </c>
      <c r="DO78" t="b">
        <v>1</v>
      </c>
      <c r="DP78">
        <v>1688134794.714286</v>
      </c>
      <c r="DQ78">
        <v>924.907142857143</v>
      </c>
      <c r="DR78">
        <v>958.8392142857143</v>
      </c>
      <c r="DS78">
        <v>19.56923928571428</v>
      </c>
      <c r="DT78">
        <v>19.01805357142857</v>
      </c>
      <c r="DU78">
        <v>953.6104285714285</v>
      </c>
      <c r="DV78">
        <v>22.93321428571429</v>
      </c>
      <c r="DW78">
        <v>499.99375</v>
      </c>
      <c r="DX78">
        <v>101.5955357142857</v>
      </c>
      <c r="DY78">
        <v>0.09994457857142856</v>
      </c>
      <c r="DZ78">
        <v>28.82039285714286</v>
      </c>
      <c r="EA78">
        <v>30.01165714285715</v>
      </c>
      <c r="EB78">
        <v>999.9000000000002</v>
      </c>
      <c r="EC78">
        <v>0</v>
      </c>
      <c r="ED78">
        <v>0</v>
      </c>
      <c r="EE78">
        <v>10000.97392857143</v>
      </c>
      <c r="EF78">
        <v>0</v>
      </c>
      <c r="EG78">
        <v>102.7996428571429</v>
      </c>
      <c r="EH78">
        <v>-33.93192857142857</v>
      </c>
      <c r="EI78">
        <v>943.3680000000001</v>
      </c>
      <c r="EJ78">
        <v>977.4277857142857</v>
      </c>
      <c r="EK78">
        <v>0.5511732499999999</v>
      </c>
      <c r="EL78">
        <v>958.8392142857143</v>
      </c>
      <c r="EM78">
        <v>19.01805357142857</v>
      </c>
      <c r="EN78">
        <v>1.988143928571429</v>
      </c>
      <c r="EO78">
        <v>1.932148214285714</v>
      </c>
      <c r="EP78">
        <v>17.35022142857143</v>
      </c>
      <c r="EQ78">
        <v>16.899</v>
      </c>
      <c r="ER78">
        <v>2000.027857142857</v>
      </c>
      <c r="ES78">
        <v>0.9800017857142856</v>
      </c>
      <c r="ET78">
        <v>0.01999818928571429</v>
      </c>
      <c r="EU78">
        <v>0</v>
      </c>
      <c r="EV78">
        <v>447.1541428571429</v>
      </c>
      <c r="EW78">
        <v>5.00078</v>
      </c>
      <c r="EX78">
        <v>13365.81071428571</v>
      </c>
      <c r="EY78">
        <v>16379.87857142857</v>
      </c>
      <c r="EZ78">
        <v>46.19621428571429</v>
      </c>
      <c r="FA78">
        <v>47.41264285714284</v>
      </c>
      <c r="FB78">
        <v>46.39935714285713</v>
      </c>
      <c r="FC78">
        <v>46.80785714285714</v>
      </c>
      <c r="FD78">
        <v>46.72517857142857</v>
      </c>
      <c r="FE78">
        <v>1955.132142857143</v>
      </c>
      <c r="FF78">
        <v>39.8957142857143</v>
      </c>
      <c r="FG78">
        <v>0</v>
      </c>
      <c r="FH78">
        <v>1688134796.4</v>
      </c>
      <c r="FI78">
        <v>0</v>
      </c>
      <c r="FJ78">
        <v>447.1696923076923</v>
      </c>
      <c r="FK78">
        <v>-0.6157265033903044</v>
      </c>
      <c r="FL78">
        <v>292.8307692195297</v>
      </c>
      <c r="FM78">
        <v>13364.73461538461</v>
      </c>
      <c r="FN78">
        <v>15</v>
      </c>
      <c r="FO78">
        <v>1688131814</v>
      </c>
      <c r="FP78" t="s">
        <v>431</v>
      </c>
      <c r="FQ78">
        <v>1688131793.5</v>
      </c>
      <c r="FR78">
        <v>1688131814</v>
      </c>
      <c r="FS78">
        <v>2</v>
      </c>
      <c r="FT78">
        <v>-0.392</v>
      </c>
      <c r="FU78">
        <v>-0.044</v>
      </c>
      <c r="FV78">
        <v>-21.897</v>
      </c>
      <c r="FW78">
        <v>-3.212</v>
      </c>
      <c r="FX78">
        <v>421</v>
      </c>
      <c r="FY78">
        <v>16</v>
      </c>
      <c r="FZ78">
        <v>0.24</v>
      </c>
      <c r="GA78">
        <v>0.02</v>
      </c>
      <c r="GB78">
        <v>-33.919435</v>
      </c>
      <c r="GC78">
        <v>-0.3008217636022138</v>
      </c>
      <c r="GD78">
        <v>0.0590077391110695</v>
      </c>
      <c r="GE78">
        <v>0</v>
      </c>
      <c r="GF78">
        <v>0.5630760250000001</v>
      </c>
      <c r="GG78">
        <v>-0.2354040562851795</v>
      </c>
      <c r="GH78">
        <v>0.0230060460678139</v>
      </c>
      <c r="GI78">
        <v>1</v>
      </c>
      <c r="GJ78">
        <v>1</v>
      </c>
      <c r="GK78">
        <v>2</v>
      </c>
      <c r="GL78" t="s">
        <v>432</v>
      </c>
      <c r="GM78">
        <v>3.09899</v>
      </c>
      <c r="GN78">
        <v>2.75789</v>
      </c>
      <c r="GO78">
        <v>0.174608</v>
      </c>
      <c r="GP78">
        <v>0.17522</v>
      </c>
      <c r="GQ78">
        <v>0.115823</v>
      </c>
      <c r="GR78">
        <v>0.102012</v>
      </c>
      <c r="GS78">
        <v>20999.7</v>
      </c>
      <c r="GT78">
        <v>19944.4</v>
      </c>
      <c r="GU78">
        <v>26011.5</v>
      </c>
      <c r="GV78">
        <v>24538.1</v>
      </c>
      <c r="GW78">
        <v>36935.7</v>
      </c>
      <c r="GX78">
        <v>32028.5</v>
      </c>
      <c r="GY78">
        <v>45486.9</v>
      </c>
      <c r="GZ78">
        <v>38576.1</v>
      </c>
      <c r="HA78">
        <v>1.79533</v>
      </c>
      <c r="HB78">
        <v>1.81618</v>
      </c>
      <c r="HC78">
        <v>-0.164464</v>
      </c>
      <c r="HD78">
        <v>0</v>
      </c>
      <c r="HE78">
        <v>32.6781</v>
      </c>
      <c r="HF78">
        <v>999.9</v>
      </c>
      <c r="HG78">
        <v>46.2</v>
      </c>
      <c r="HH78">
        <v>41.4</v>
      </c>
      <c r="HI78">
        <v>36.3181</v>
      </c>
      <c r="HJ78">
        <v>62.5614</v>
      </c>
      <c r="HK78">
        <v>23.73</v>
      </c>
      <c r="HL78">
        <v>1</v>
      </c>
      <c r="HM78">
        <v>0.843707</v>
      </c>
      <c r="HN78">
        <v>7.3991</v>
      </c>
      <c r="HO78">
        <v>20.1438</v>
      </c>
      <c r="HP78">
        <v>5.2095</v>
      </c>
      <c r="HQ78">
        <v>11.986</v>
      </c>
      <c r="HR78">
        <v>4.96215</v>
      </c>
      <c r="HS78">
        <v>3.27425</v>
      </c>
      <c r="HT78">
        <v>9999</v>
      </c>
      <c r="HU78">
        <v>9999</v>
      </c>
      <c r="HV78">
        <v>9999</v>
      </c>
      <c r="HW78">
        <v>110.3</v>
      </c>
      <c r="HX78">
        <v>1.86391</v>
      </c>
      <c r="HY78">
        <v>1.8602</v>
      </c>
      <c r="HZ78">
        <v>1.85866</v>
      </c>
      <c r="IA78">
        <v>1.85988</v>
      </c>
      <c r="IB78">
        <v>1.85989</v>
      </c>
      <c r="IC78">
        <v>1.85852</v>
      </c>
      <c r="ID78">
        <v>1.8576</v>
      </c>
      <c r="IE78">
        <v>1.85242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-28.997</v>
      </c>
      <c r="IT78">
        <v>-3.3636</v>
      </c>
      <c r="IU78">
        <v>-13.86721085067401</v>
      </c>
      <c r="IV78">
        <v>-0.02083019699242301</v>
      </c>
      <c r="IW78">
        <v>6.53372239223948E-06</v>
      </c>
      <c r="IX78">
        <v>-1.0545266758139E-09</v>
      </c>
      <c r="IY78">
        <v>-1.642177746286333</v>
      </c>
      <c r="IZ78">
        <v>-0.1424232617567872</v>
      </c>
      <c r="JA78">
        <v>0.004060056505534989</v>
      </c>
      <c r="JB78">
        <v>-4.899104825809564E-05</v>
      </c>
      <c r="JC78">
        <v>3</v>
      </c>
      <c r="JD78">
        <v>1949</v>
      </c>
      <c r="JE78">
        <v>1</v>
      </c>
      <c r="JF78">
        <v>31</v>
      </c>
      <c r="JG78">
        <v>50.1</v>
      </c>
      <c r="JH78">
        <v>49.8</v>
      </c>
      <c r="JI78">
        <v>2.34497</v>
      </c>
      <c r="JJ78">
        <v>2.66479</v>
      </c>
      <c r="JK78">
        <v>1.49658</v>
      </c>
      <c r="JL78">
        <v>2.32544</v>
      </c>
      <c r="JM78">
        <v>1.54907</v>
      </c>
      <c r="JN78">
        <v>2.52197</v>
      </c>
      <c r="JO78">
        <v>46.1818</v>
      </c>
      <c r="JP78">
        <v>14.2196</v>
      </c>
      <c r="JQ78">
        <v>18</v>
      </c>
      <c r="JR78">
        <v>492.365</v>
      </c>
      <c r="JS78">
        <v>521.408</v>
      </c>
      <c r="JT78">
        <v>22.683</v>
      </c>
      <c r="JU78">
        <v>36.9563</v>
      </c>
      <c r="JV78">
        <v>30.0002</v>
      </c>
      <c r="JW78">
        <v>36.7709</v>
      </c>
      <c r="JX78">
        <v>36.6418</v>
      </c>
      <c r="JY78">
        <v>47.1646</v>
      </c>
      <c r="JZ78">
        <v>38.2163</v>
      </c>
      <c r="KA78">
        <v>0</v>
      </c>
      <c r="KB78">
        <v>22.6785</v>
      </c>
      <c r="KC78">
        <v>1008.04</v>
      </c>
      <c r="KD78">
        <v>19.01</v>
      </c>
      <c r="KE78">
        <v>99.4016</v>
      </c>
      <c r="KF78">
        <v>93.2607</v>
      </c>
    </row>
    <row r="79" spans="1:292">
      <c r="A79">
        <v>61</v>
      </c>
      <c r="B79">
        <v>1688134807.5</v>
      </c>
      <c r="C79">
        <v>391.5</v>
      </c>
      <c r="D79" t="s">
        <v>555</v>
      </c>
      <c r="E79" t="s">
        <v>556</v>
      </c>
      <c r="F79">
        <v>5</v>
      </c>
      <c r="G79" t="s">
        <v>428</v>
      </c>
      <c r="H79">
        <v>1688134800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1010.135727946514</v>
      </c>
      <c r="AJ79">
        <v>985.1537090909088</v>
      </c>
      <c r="AK79">
        <v>3.398453873881409</v>
      </c>
      <c r="AL79">
        <v>66.42754247735668</v>
      </c>
      <c r="AM79">
        <f>(AO79 - AN79 + DX79*1E3/(8.314*(DZ79+273.15)) * AQ79/DW79 * AP79) * DW79/(100*DK79) * 1000/(1000 - AO79)</f>
        <v>0</v>
      </c>
      <c r="AN79">
        <v>19.02990172045573</v>
      </c>
      <c r="AO79">
        <v>19.5576206060606</v>
      </c>
      <c r="AP79">
        <v>-7.3145737966899E-06</v>
      </c>
      <c r="AQ79">
        <v>113.3259652511876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3.93</v>
      </c>
      <c r="DL79">
        <v>0.5</v>
      </c>
      <c r="DM79" t="s">
        <v>430</v>
      </c>
      <c r="DN79">
        <v>2</v>
      </c>
      <c r="DO79" t="b">
        <v>1</v>
      </c>
      <c r="DP79">
        <v>1688134800</v>
      </c>
      <c r="DQ79">
        <v>942.5364444444443</v>
      </c>
      <c r="DR79">
        <v>976.5078148148148</v>
      </c>
      <c r="DS79">
        <v>19.56060740740741</v>
      </c>
      <c r="DT79">
        <v>19.02437407407407</v>
      </c>
      <c r="DU79">
        <v>971.4391111111111</v>
      </c>
      <c r="DV79">
        <v>22.92428888888889</v>
      </c>
      <c r="DW79">
        <v>499.9868518518518</v>
      </c>
      <c r="DX79">
        <v>101.595962962963</v>
      </c>
      <c r="DY79">
        <v>0.09994137777777777</v>
      </c>
      <c r="DZ79">
        <v>28.81550370370371</v>
      </c>
      <c r="EA79">
        <v>30.01035185185185</v>
      </c>
      <c r="EB79">
        <v>999.9000000000001</v>
      </c>
      <c r="EC79">
        <v>0</v>
      </c>
      <c r="ED79">
        <v>0</v>
      </c>
      <c r="EE79">
        <v>9996.57111111111</v>
      </c>
      <c r="EF79">
        <v>0</v>
      </c>
      <c r="EG79">
        <v>103.51</v>
      </c>
      <c r="EH79">
        <v>-33.97139259259259</v>
      </c>
      <c r="EI79">
        <v>961.3408888888888</v>
      </c>
      <c r="EJ79">
        <v>995.4449999999999</v>
      </c>
      <c r="EK79">
        <v>0.5362317777777779</v>
      </c>
      <c r="EL79">
        <v>976.5078148148148</v>
      </c>
      <c r="EM79">
        <v>19.02437407407407</v>
      </c>
      <c r="EN79">
        <v>1.987276666666667</v>
      </c>
      <c r="EO79">
        <v>1.932799259259259</v>
      </c>
      <c r="EP79">
        <v>17.34332962962963</v>
      </c>
      <c r="EQ79">
        <v>16.90430740740741</v>
      </c>
      <c r="ER79">
        <v>2000.032222222222</v>
      </c>
      <c r="ES79">
        <v>0.9800022592592592</v>
      </c>
      <c r="ET79">
        <v>0.01999772592592592</v>
      </c>
      <c r="EU79">
        <v>0</v>
      </c>
      <c r="EV79">
        <v>447.0865185185185</v>
      </c>
      <c r="EW79">
        <v>5.00078</v>
      </c>
      <c r="EX79">
        <v>13379.64074074074</v>
      </c>
      <c r="EY79">
        <v>16379.91481481482</v>
      </c>
      <c r="EZ79">
        <v>46.2127037037037</v>
      </c>
      <c r="FA79">
        <v>47.40714814814815</v>
      </c>
      <c r="FB79">
        <v>46.38181481481482</v>
      </c>
      <c r="FC79">
        <v>46.8077037037037</v>
      </c>
      <c r="FD79">
        <v>46.73351851851852</v>
      </c>
      <c r="FE79">
        <v>1955.137407407407</v>
      </c>
      <c r="FF79">
        <v>39.89481481481483</v>
      </c>
      <c r="FG79">
        <v>0</v>
      </c>
      <c r="FH79">
        <v>1688134801.8</v>
      </c>
      <c r="FI79">
        <v>0</v>
      </c>
      <c r="FJ79">
        <v>447.08316</v>
      </c>
      <c r="FK79">
        <v>-1.741153850026897</v>
      </c>
      <c r="FL79">
        <v>40.16923139878536</v>
      </c>
      <c r="FM79">
        <v>13380.464</v>
      </c>
      <c r="FN79">
        <v>15</v>
      </c>
      <c r="FO79">
        <v>1688131814</v>
      </c>
      <c r="FP79" t="s">
        <v>431</v>
      </c>
      <c r="FQ79">
        <v>1688131793.5</v>
      </c>
      <c r="FR79">
        <v>1688131814</v>
      </c>
      <c r="FS79">
        <v>2</v>
      </c>
      <c r="FT79">
        <v>-0.392</v>
      </c>
      <c r="FU79">
        <v>-0.044</v>
      </c>
      <c r="FV79">
        <v>-21.897</v>
      </c>
      <c r="FW79">
        <v>-3.212</v>
      </c>
      <c r="FX79">
        <v>421</v>
      </c>
      <c r="FY79">
        <v>16</v>
      </c>
      <c r="FZ79">
        <v>0.24</v>
      </c>
      <c r="GA79">
        <v>0.02</v>
      </c>
      <c r="GB79">
        <v>-33.95648536585366</v>
      </c>
      <c r="GC79">
        <v>-0.5200954703832772</v>
      </c>
      <c r="GD79">
        <v>0.07033342736817236</v>
      </c>
      <c r="GE79">
        <v>0</v>
      </c>
      <c r="GF79">
        <v>0.5460893658536585</v>
      </c>
      <c r="GG79">
        <v>-0.1726569616724722</v>
      </c>
      <c r="GH79">
        <v>0.01770020716670288</v>
      </c>
      <c r="GI79">
        <v>1</v>
      </c>
      <c r="GJ79">
        <v>1</v>
      </c>
      <c r="GK79">
        <v>2</v>
      </c>
      <c r="GL79" t="s">
        <v>432</v>
      </c>
      <c r="GM79">
        <v>3.09916</v>
      </c>
      <c r="GN79">
        <v>2.7583</v>
      </c>
      <c r="GO79">
        <v>0.176537</v>
      </c>
      <c r="GP79">
        <v>0.177136</v>
      </c>
      <c r="GQ79">
        <v>0.11582</v>
      </c>
      <c r="GR79">
        <v>0.102024</v>
      </c>
      <c r="GS79">
        <v>20950.4</v>
      </c>
      <c r="GT79">
        <v>19897.9</v>
      </c>
      <c r="GU79">
        <v>26011.3</v>
      </c>
      <c r="GV79">
        <v>24538</v>
      </c>
      <c r="GW79">
        <v>36936</v>
      </c>
      <c r="GX79">
        <v>32027.8</v>
      </c>
      <c r="GY79">
        <v>45486.8</v>
      </c>
      <c r="GZ79">
        <v>38575.6</v>
      </c>
      <c r="HA79">
        <v>1.7956</v>
      </c>
      <c r="HB79">
        <v>1.81593</v>
      </c>
      <c r="HC79">
        <v>-0.164166</v>
      </c>
      <c r="HD79">
        <v>0</v>
      </c>
      <c r="HE79">
        <v>32.6809</v>
      </c>
      <c r="HF79">
        <v>999.9</v>
      </c>
      <c r="HG79">
        <v>46.2</v>
      </c>
      <c r="HH79">
        <v>41.4</v>
      </c>
      <c r="HI79">
        <v>36.3185</v>
      </c>
      <c r="HJ79">
        <v>62.7514</v>
      </c>
      <c r="HK79">
        <v>23.8301</v>
      </c>
      <c r="HL79">
        <v>1</v>
      </c>
      <c r="HM79">
        <v>0.84377</v>
      </c>
      <c r="HN79">
        <v>7.40451</v>
      </c>
      <c r="HO79">
        <v>20.1434</v>
      </c>
      <c r="HP79">
        <v>5.2101</v>
      </c>
      <c r="HQ79">
        <v>11.986</v>
      </c>
      <c r="HR79">
        <v>4.9625</v>
      </c>
      <c r="HS79">
        <v>3.27433</v>
      </c>
      <c r="HT79">
        <v>9999</v>
      </c>
      <c r="HU79">
        <v>9999</v>
      </c>
      <c r="HV79">
        <v>9999</v>
      </c>
      <c r="HW79">
        <v>110.3</v>
      </c>
      <c r="HX79">
        <v>1.86392</v>
      </c>
      <c r="HY79">
        <v>1.8602</v>
      </c>
      <c r="HZ79">
        <v>1.85866</v>
      </c>
      <c r="IA79">
        <v>1.85988</v>
      </c>
      <c r="IB79">
        <v>1.85988</v>
      </c>
      <c r="IC79">
        <v>1.85852</v>
      </c>
      <c r="ID79">
        <v>1.8576</v>
      </c>
      <c r="IE79">
        <v>1.85242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-29.183</v>
      </c>
      <c r="IT79">
        <v>-3.3636</v>
      </c>
      <c r="IU79">
        <v>-13.86721085067401</v>
      </c>
      <c r="IV79">
        <v>-0.02083019699242301</v>
      </c>
      <c r="IW79">
        <v>6.53372239223948E-06</v>
      </c>
      <c r="IX79">
        <v>-1.0545266758139E-09</v>
      </c>
      <c r="IY79">
        <v>-1.642177746286333</v>
      </c>
      <c r="IZ79">
        <v>-0.1424232617567872</v>
      </c>
      <c r="JA79">
        <v>0.004060056505534989</v>
      </c>
      <c r="JB79">
        <v>-4.899104825809564E-05</v>
      </c>
      <c r="JC79">
        <v>3</v>
      </c>
      <c r="JD79">
        <v>1949</v>
      </c>
      <c r="JE79">
        <v>1</v>
      </c>
      <c r="JF79">
        <v>31</v>
      </c>
      <c r="JG79">
        <v>50.2</v>
      </c>
      <c r="JH79">
        <v>49.9</v>
      </c>
      <c r="JI79">
        <v>2.38037</v>
      </c>
      <c r="JJ79">
        <v>2.66846</v>
      </c>
      <c r="JK79">
        <v>1.49658</v>
      </c>
      <c r="JL79">
        <v>2.32544</v>
      </c>
      <c r="JM79">
        <v>1.54785</v>
      </c>
      <c r="JN79">
        <v>2.48169</v>
      </c>
      <c r="JO79">
        <v>46.1818</v>
      </c>
      <c r="JP79">
        <v>14.2196</v>
      </c>
      <c r="JQ79">
        <v>18</v>
      </c>
      <c r="JR79">
        <v>492.558</v>
      </c>
      <c r="JS79">
        <v>521.248</v>
      </c>
      <c r="JT79">
        <v>22.6758</v>
      </c>
      <c r="JU79">
        <v>36.9591</v>
      </c>
      <c r="JV79">
        <v>30.0002</v>
      </c>
      <c r="JW79">
        <v>36.7741</v>
      </c>
      <c r="JX79">
        <v>36.6444</v>
      </c>
      <c r="JY79">
        <v>47.77</v>
      </c>
      <c r="JZ79">
        <v>38.2163</v>
      </c>
      <c r="KA79">
        <v>0</v>
      </c>
      <c r="KB79">
        <v>22.6668</v>
      </c>
      <c r="KC79">
        <v>1021.4</v>
      </c>
      <c r="KD79">
        <v>19.0124</v>
      </c>
      <c r="KE79">
        <v>99.40130000000001</v>
      </c>
      <c r="KF79">
        <v>93.2599</v>
      </c>
    </row>
    <row r="80" spans="1:292">
      <c r="A80">
        <v>62</v>
      </c>
      <c r="B80">
        <v>1688134812.5</v>
      </c>
      <c r="C80">
        <v>396.5</v>
      </c>
      <c r="D80" t="s">
        <v>557</v>
      </c>
      <c r="E80" t="s">
        <v>558</v>
      </c>
      <c r="F80">
        <v>5</v>
      </c>
      <c r="G80" t="s">
        <v>428</v>
      </c>
      <c r="H80">
        <v>1688134804.714286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1027.3156207749</v>
      </c>
      <c r="AJ80">
        <v>1002.1692</v>
      </c>
      <c r="AK80">
        <v>3.393540292475838</v>
      </c>
      <c r="AL80">
        <v>66.42754247735668</v>
      </c>
      <c r="AM80">
        <f>(AO80 - AN80 + DX80*1E3/(8.314*(DZ80+273.15)) * AQ80/DW80 * AP80) * DW80/(100*DK80) * 1000/(1000 - AO80)</f>
        <v>0</v>
      </c>
      <c r="AN80">
        <v>19.03631842303474</v>
      </c>
      <c r="AO80">
        <v>19.55675575757576</v>
      </c>
      <c r="AP80">
        <v>-6.812834617655065E-06</v>
      </c>
      <c r="AQ80">
        <v>113.3259652511876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3.93</v>
      </c>
      <c r="DL80">
        <v>0.5</v>
      </c>
      <c r="DM80" t="s">
        <v>430</v>
      </c>
      <c r="DN80">
        <v>2</v>
      </c>
      <c r="DO80" t="b">
        <v>1</v>
      </c>
      <c r="DP80">
        <v>1688134804.714286</v>
      </c>
      <c r="DQ80">
        <v>958.282</v>
      </c>
      <c r="DR80">
        <v>992.32525</v>
      </c>
      <c r="DS80">
        <v>19.55783571428572</v>
      </c>
      <c r="DT80">
        <v>19.02997857142857</v>
      </c>
      <c r="DU80">
        <v>987.3606785714288</v>
      </c>
      <c r="DV80">
        <v>22.921425</v>
      </c>
      <c r="DW80">
        <v>500.0191785714285</v>
      </c>
      <c r="DX80">
        <v>101.5958928571429</v>
      </c>
      <c r="DY80">
        <v>0.09999720357142858</v>
      </c>
      <c r="DZ80">
        <v>28.81418214285715</v>
      </c>
      <c r="EA80">
        <v>30.01106428571429</v>
      </c>
      <c r="EB80">
        <v>999.9000000000002</v>
      </c>
      <c r="EC80">
        <v>0</v>
      </c>
      <c r="ED80">
        <v>0</v>
      </c>
      <c r="EE80">
        <v>9996.379642857142</v>
      </c>
      <c r="EF80">
        <v>0</v>
      </c>
      <c r="EG80">
        <v>103.8968928571428</v>
      </c>
      <c r="EH80">
        <v>-34.04345714285714</v>
      </c>
      <c r="EI80">
        <v>977.39775</v>
      </c>
      <c r="EJ80">
        <v>1011.575357142857</v>
      </c>
      <c r="EK80">
        <v>0.5278593928571429</v>
      </c>
      <c r="EL80">
        <v>992.32525</v>
      </c>
      <c r="EM80">
        <v>19.02997857142857</v>
      </c>
      <c r="EN80">
        <v>1.986996785714286</v>
      </c>
      <c r="EO80">
        <v>1.933368571428572</v>
      </c>
      <c r="EP80">
        <v>17.34110357142857</v>
      </c>
      <c r="EQ80">
        <v>16.90896428571429</v>
      </c>
      <c r="ER80">
        <v>1999.988928571428</v>
      </c>
      <c r="ES80">
        <v>0.9800037857142857</v>
      </c>
      <c r="ET80">
        <v>0.01999616785714286</v>
      </c>
      <c r="EU80">
        <v>0</v>
      </c>
      <c r="EV80">
        <v>446.9481785714287</v>
      </c>
      <c r="EW80">
        <v>5.00078</v>
      </c>
      <c r="EX80">
        <v>13397.28928571429</v>
      </c>
      <c r="EY80">
        <v>16379.56785714286</v>
      </c>
      <c r="EZ80">
        <v>46.21628571428572</v>
      </c>
      <c r="FA80">
        <v>47.40821428571428</v>
      </c>
      <c r="FB80">
        <v>46.39496428571429</v>
      </c>
      <c r="FC80">
        <v>46.81232142857142</v>
      </c>
      <c r="FD80">
        <v>46.76982142857141</v>
      </c>
      <c r="FE80">
        <v>1955.098571428571</v>
      </c>
      <c r="FF80">
        <v>39.89000000000001</v>
      </c>
      <c r="FG80">
        <v>0</v>
      </c>
      <c r="FH80">
        <v>1688134806.6</v>
      </c>
      <c r="FI80">
        <v>0</v>
      </c>
      <c r="FJ80">
        <v>446.97036</v>
      </c>
      <c r="FK80">
        <v>-0.979153859899878</v>
      </c>
      <c r="FL80">
        <v>234.6846157846776</v>
      </c>
      <c r="FM80">
        <v>13399.088</v>
      </c>
      <c r="FN80">
        <v>15</v>
      </c>
      <c r="FO80">
        <v>1688131814</v>
      </c>
      <c r="FP80" t="s">
        <v>431</v>
      </c>
      <c r="FQ80">
        <v>1688131793.5</v>
      </c>
      <c r="FR80">
        <v>1688131814</v>
      </c>
      <c r="FS80">
        <v>2</v>
      </c>
      <c r="FT80">
        <v>-0.392</v>
      </c>
      <c r="FU80">
        <v>-0.044</v>
      </c>
      <c r="FV80">
        <v>-21.897</v>
      </c>
      <c r="FW80">
        <v>-3.212</v>
      </c>
      <c r="FX80">
        <v>421</v>
      </c>
      <c r="FY80">
        <v>16</v>
      </c>
      <c r="FZ80">
        <v>0.24</v>
      </c>
      <c r="GA80">
        <v>0.02</v>
      </c>
      <c r="GB80">
        <v>-33.9965875</v>
      </c>
      <c r="GC80">
        <v>-0.878903189493324</v>
      </c>
      <c r="GD80">
        <v>0.0927241154918715</v>
      </c>
      <c r="GE80">
        <v>0</v>
      </c>
      <c r="GF80">
        <v>0.5338811499999999</v>
      </c>
      <c r="GG80">
        <v>-0.1099517898686682</v>
      </c>
      <c r="GH80">
        <v>0.01091160820995237</v>
      </c>
      <c r="GI80">
        <v>1</v>
      </c>
      <c r="GJ80">
        <v>1</v>
      </c>
      <c r="GK80">
        <v>2</v>
      </c>
      <c r="GL80" t="s">
        <v>432</v>
      </c>
      <c r="GM80">
        <v>3.09907</v>
      </c>
      <c r="GN80">
        <v>2.75786</v>
      </c>
      <c r="GO80">
        <v>0.178448</v>
      </c>
      <c r="GP80">
        <v>0.179019</v>
      </c>
      <c r="GQ80">
        <v>0.115818</v>
      </c>
      <c r="GR80">
        <v>0.102058</v>
      </c>
      <c r="GS80">
        <v>20901.5</v>
      </c>
      <c r="GT80">
        <v>19852.3</v>
      </c>
      <c r="GU80">
        <v>26011.1</v>
      </c>
      <c r="GV80">
        <v>24538</v>
      </c>
      <c r="GW80">
        <v>36935.9</v>
      </c>
      <c r="GX80">
        <v>32027.1</v>
      </c>
      <c r="GY80">
        <v>45486.3</v>
      </c>
      <c r="GZ80">
        <v>38575.9</v>
      </c>
      <c r="HA80">
        <v>1.7953</v>
      </c>
      <c r="HB80">
        <v>1.81607</v>
      </c>
      <c r="HC80">
        <v>-0.16468</v>
      </c>
      <c r="HD80">
        <v>0</v>
      </c>
      <c r="HE80">
        <v>32.6809</v>
      </c>
      <c r="HF80">
        <v>999.9</v>
      </c>
      <c r="HG80">
        <v>46.2</v>
      </c>
      <c r="HH80">
        <v>41.4</v>
      </c>
      <c r="HI80">
        <v>36.3183</v>
      </c>
      <c r="HJ80">
        <v>62.7014</v>
      </c>
      <c r="HK80">
        <v>23.9343</v>
      </c>
      <c r="HL80">
        <v>1</v>
      </c>
      <c r="HM80">
        <v>0.844146</v>
      </c>
      <c r="HN80">
        <v>7.42537</v>
      </c>
      <c r="HO80">
        <v>20.1427</v>
      </c>
      <c r="HP80">
        <v>5.20995</v>
      </c>
      <c r="HQ80">
        <v>11.986</v>
      </c>
      <c r="HR80">
        <v>4.9623</v>
      </c>
      <c r="HS80">
        <v>3.27433</v>
      </c>
      <c r="HT80">
        <v>9999</v>
      </c>
      <c r="HU80">
        <v>9999</v>
      </c>
      <c r="HV80">
        <v>9999</v>
      </c>
      <c r="HW80">
        <v>110.3</v>
      </c>
      <c r="HX80">
        <v>1.86393</v>
      </c>
      <c r="HY80">
        <v>1.8602</v>
      </c>
      <c r="HZ80">
        <v>1.85866</v>
      </c>
      <c r="IA80">
        <v>1.85989</v>
      </c>
      <c r="IB80">
        <v>1.85989</v>
      </c>
      <c r="IC80">
        <v>1.85852</v>
      </c>
      <c r="ID80">
        <v>1.8576</v>
      </c>
      <c r="IE80">
        <v>1.85242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-29.367</v>
      </c>
      <c r="IT80">
        <v>-3.3635</v>
      </c>
      <c r="IU80">
        <v>-13.86721085067401</v>
      </c>
      <c r="IV80">
        <v>-0.02083019699242301</v>
      </c>
      <c r="IW80">
        <v>6.53372239223948E-06</v>
      </c>
      <c r="IX80">
        <v>-1.0545266758139E-09</v>
      </c>
      <c r="IY80">
        <v>-1.642177746286333</v>
      </c>
      <c r="IZ80">
        <v>-0.1424232617567872</v>
      </c>
      <c r="JA80">
        <v>0.004060056505534989</v>
      </c>
      <c r="JB80">
        <v>-4.899104825809564E-05</v>
      </c>
      <c r="JC80">
        <v>3</v>
      </c>
      <c r="JD80">
        <v>1949</v>
      </c>
      <c r="JE80">
        <v>1</v>
      </c>
      <c r="JF80">
        <v>31</v>
      </c>
      <c r="JG80">
        <v>50.3</v>
      </c>
      <c r="JH80">
        <v>50</v>
      </c>
      <c r="JI80">
        <v>2.40845</v>
      </c>
      <c r="JJ80">
        <v>2.66357</v>
      </c>
      <c r="JK80">
        <v>1.49658</v>
      </c>
      <c r="JL80">
        <v>2.32544</v>
      </c>
      <c r="JM80">
        <v>1.54785</v>
      </c>
      <c r="JN80">
        <v>2.48779</v>
      </c>
      <c r="JO80">
        <v>46.1818</v>
      </c>
      <c r="JP80">
        <v>14.2108</v>
      </c>
      <c r="JQ80">
        <v>18</v>
      </c>
      <c r="JR80">
        <v>492.383</v>
      </c>
      <c r="JS80">
        <v>521.369</v>
      </c>
      <c r="JT80">
        <v>22.667</v>
      </c>
      <c r="JU80">
        <v>36.9625</v>
      </c>
      <c r="JV80">
        <v>30.0002</v>
      </c>
      <c r="JW80">
        <v>36.7758</v>
      </c>
      <c r="JX80">
        <v>36.6461</v>
      </c>
      <c r="JY80">
        <v>48.4464</v>
      </c>
      <c r="JZ80">
        <v>38.2163</v>
      </c>
      <c r="KA80">
        <v>0</v>
      </c>
      <c r="KB80">
        <v>22.6554</v>
      </c>
      <c r="KC80">
        <v>1041.44</v>
      </c>
      <c r="KD80">
        <v>19.0146</v>
      </c>
      <c r="KE80">
        <v>99.4003</v>
      </c>
      <c r="KF80">
        <v>93.2603</v>
      </c>
    </row>
    <row r="81" spans="1:292">
      <c r="A81">
        <v>63</v>
      </c>
      <c r="B81">
        <v>1688134817.5</v>
      </c>
      <c r="C81">
        <v>401.5</v>
      </c>
      <c r="D81" t="s">
        <v>559</v>
      </c>
      <c r="E81" t="s">
        <v>560</v>
      </c>
      <c r="F81">
        <v>5</v>
      </c>
      <c r="G81" t="s">
        <v>428</v>
      </c>
      <c r="H81">
        <v>1688134810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1044.410195727949</v>
      </c>
      <c r="AJ81">
        <v>1019.275151515152</v>
      </c>
      <c r="AK81">
        <v>3.415844840077433</v>
      </c>
      <c r="AL81">
        <v>66.42754247735668</v>
      </c>
      <c r="AM81">
        <f>(AO81 - AN81 + DX81*1E3/(8.314*(DZ81+273.15)) * AQ81/DW81 * AP81) * DW81/(100*DK81) * 1000/(1000 - AO81)</f>
        <v>0</v>
      </c>
      <c r="AN81">
        <v>19.04378374155386</v>
      </c>
      <c r="AO81">
        <v>19.55727757575758</v>
      </c>
      <c r="AP81">
        <v>5.593378573642146E-06</v>
      </c>
      <c r="AQ81">
        <v>113.3259652511876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3.93</v>
      </c>
      <c r="DL81">
        <v>0.5</v>
      </c>
      <c r="DM81" t="s">
        <v>430</v>
      </c>
      <c r="DN81">
        <v>2</v>
      </c>
      <c r="DO81" t="b">
        <v>1</v>
      </c>
      <c r="DP81">
        <v>1688134810</v>
      </c>
      <c r="DQ81">
        <v>975.9398518518518</v>
      </c>
      <c r="DR81">
        <v>1010.032333333333</v>
      </c>
      <c r="DS81">
        <v>19.55711481481482</v>
      </c>
      <c r="DT81">
        <v>19.03633333333333</v>
      </c>
      <c r="DU81">
        <v>1005.214222222222</v>
      </c>
      <c r="DV81">
        <v>22.92067407407407</v>
      </c>
      <c r="DW81">
        <v>500.0257037037038</v>
      </c>
      <c r="DX81">
        <v>101.5958888888889</v>
      </c>
      <c r="DY81">
        <v>0.1000364185185185</v>
      </c>
      <c r="DZ81">
        <v>28.81349259259259</v>
      </c>
      <c r="EA81">
        <v>30.00842592592592</v>
      </c>
      <c r="EB81">
        <v>999.9000000000001</v>
      </c>
      <c r="EC81">
        <v>0</v>
      </c>
      <c r="ED81">
        <v>0</v>
      </c>
      <c r="EE81">
        <v>9997.705555555554</v>
      </c>
      <c r="EF81">
        <v>0</v>
      </c>
      <c r="EG81">
        <v>104.4133333333333</v>
      </c>
      <c r="EH81">
        <v>-34.09291481481481</v>
      </c>
      <c r="EI81">
        <v>995.4065925925926</v>
      </c>
      <c r="EJ81">
        <v>1029.632592592593</v>
      </c>
      <c r="EK81">
        <v>0.520785074074074</v>
      </c>
      <c r="EL81">
        <v>1010.032333333333</v>
      </c>
      <c r="EM81">
        <v>19.03633333333333</v>
      </c>
      <c r="EN81">
        <v>1.986923703703704</v>
      </c>
      <c r="EO81">
        <v>1.934014444444444</v>
      </c>
      <c r="EP81">
        <v>17.34052222222222</v>
      </c>
      <c r="EQ81">
        <v>16.91421851851852</v>
      </c>
      <c r="ER81">
        <v>1999.995185185185</v>
      </c>
      <c r="ES81">
        <v>0.9800036296296296</v>
      </c>
      <c r="ET81">
        <v>0.01999635185185185</v>
      </c>
      <c r="EU81">
        <v>0</v>
      </c>
      <c r="EV81">
        <v>446.9018518518518</v>
      </c>
      <c r="EW81">
        <v>5.00078</v>
      </c>
      <c r="EX81">
        <v>13405.51481481481</v>
      </c>
      <c r="EY81">
        <v>16379.62222222222</v>
      </c>
      <c r="EZ81">
        <v>46.21725925925924</v>
      </c>
      <c r="FA81">
        <v>47.40714814814815</v>
      </c>
      <c r="FB81">
        <v>46.41196296296297</v>
      </c>
      <c r="FC81">
        <v>46.80537037037037</v>
      </c>
      <c r="FD81">
        <v>46.75207407407407</v>
      </c>
      <c r="FE81">
        <v>1955.104074074075</v>
      </c>
      <c r="FF81">
        <v>39.89037037037038</v>
      </c>
      <c r="FG81">
        <v>0</v>
      </c>
      <c r="FH81">
        <v>1688134811.4</v>
      </c>
      <c r="FI81">
        <v>0</v>
      </c>
      <c r="FJ81">
        <v>446.91268</v>
      </c>
      <c r="FK81">
        <v>-0.0819230862273457</v>
      </c>
      <c r="FL81">
        <v>213.5461528969885</v>
      </c>
      <c r="FM81">
        <v>13405.968</v>
      </c>
      <c r="FN81">
        <v>15</v>
      </c>
      <c r="FO81">
        <v>1688131814</v>
      </c>
      <c r="FP81" t="s">
        <v>431</v>
      </c>
      <c r="FQ81">
        <v>1688131793.5</v>
      </c>
      <c r="FR81">
        <v>1688131814</v>
      </c>
      <c r="FS81">
        <v>2</v>
      </c>
      <c r="FT81">
        <v>-0.392</v>
      </c>
      <c r="FU81">
        <v>-0.044</v>
      </c>
      <c r="FV81">
        <v>-21.897</v>
      </c>
      <c r="FW81">
        <v>-3.212</v>
      </c>
      <c r="FX81">
        <v>421</v>
      </c>
      <c r="FY81">
        <v>16</v>
      </c>
      <c r="FZ81">
        <v>0.24</v>
      </c>
      <c r="GA81">
        <v>0.02</v>
      </c>
      <c r="GB81">
        <v>-34.0611425</v>
      </c>
      <c r="GC81">
        <v>-0.647393245778582</v>
      </c>
      <c r="GD81">
        <v>0.07414572775116543</v>
      </c>
      <c r="GE81">
        <v>0</v>
      </c>
      <c r="GF81">
        <v>0.525110075</v>
      </c>
      <c r="GG81">
        <v>-0.082325009380865</v>
      </c>
      <c r="GH81">
        <v>0.007975457956717915</v>
      </c>
      <c r="GI81">
        <v>1</v>
      </c>
      <c r="GJ81">
        <v>1</v>
      </c>
      <c r="GK81">
        <v>2</v>
      </c>
      <c r="GL81" t="s">
        <v>432</v>
      </c>
      <c r="GM81">
        <v>3.09928</v>
      </c>
      <c r="GN81">
        <v>2.75822</v>
      </c>
      <c r="GO81">
        <v>0.180342</v>
      </c>
      <c r="GP81">
        <v>0.180875</v>
      </c>
      <c r="GQ81">
        <v>0.115816</v>
      </c>
      <c r="GR81">
        <v>0.102068</v>
      </c>
      <c r="GS81">
        <v>20853.3</v>
      </c>
      <c r="GT81">
        <v>19807.1</v>
      </c>
      <c r="GU81">
        <v>26011.2</v>
      </c>
      <c r="GV81">
        <v>24537.8</v>
      </c>
      <c r="GW81">
        <v>36936.3</v>
      </c>
      <c r="GX81">
        <v>32026.6</v>
      </c>
      <c r="GY81">
        <v>45486.4</v>
      </c>
      <c r="GZ81">
        <v>38575.5</v>
      </c>
      <c r="HA81">
        <v>1.7958</v>
      </c>
      <c r="HB81">
        <v>1.8158</v>
      </c>
      <c r="HC81">
        <v>-0.164568</v>
      </c>
      <c r="HD81">
        <v>0</v>
      </c>
      <c r="HE81">
        <v>32.6779</v>
      </c>
      <c r="HF81">
        <v>999.9</v>
      </c>
      <c r="HG81">
        <v>46.2</v>
      </c>
      <c r="HH81">
        <v>41.4</v>
      </c>
      <c r="HI81">
        <v>36.3152</v>
      </c>
      <c r="HJ81">
        <v>62.7114</v>
      </c>
      <c r="HK81">
        <v>23.9183</v>
      </c>
      <c r="HL81">
        <v>1</v>
      </c>
      <c r="HM81">
        <v>0.844436</v>
      </c>
      <c r="HN81">
        <v>7.44123</v>
      </c>
      <c r="HO81">
        <v>20.142</v>
      </c>
      <c r="HP81">
        <v>5.20965</v>
      </c>
      <c r="HQ81">
        <v>11.986</v>
      </c>
      <c r="HR81">
        <v>4.96245</v>
      </c>
      <c r="HS81">
        <v>3.27438</v>
      </c>
      <c r="HT81">
        <v>9999</v>
      </c>
      <c r="HU81">
        <v>9999</v>
      </c>
      <c r="HV81">
        <v>9999</v>
      </c>
      <c r="HW81">
        <v>110.3</v>
      </c>
      <c r="HX81">
        <v>1.86389</v>
      </c>
      <c r="HY81">
        <v>1.8602</v>
      </c>
      <c r="HZ81">
        <v>1.85866</v>
      </c>
      <c r="IA81">
        <v>1.85988</v>
      </c>
      <c r="IB81">
        <v>1.85988</v>
      </c>
      <c r="IC81">
        <v>1.85852</v>
      </c>
      <c r="ID81">
        <v>1.8576</v>
      </c>
      <c r="IE81">
        <v>1.85242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-29.55</v>
      </c>
      <c r="IT81">
        <v>-3.3636</v>
      </c>
      <c r="IU81">
        <v>-13.86721085067401</v>
      </c>
      <c r="IV81">
        <v>-0.02083019699242301</v>
      </c>
      <c r="IW81">
        <v>6.53372239223948E-06</v>
      </c>
      <c r="IX81">
        <v>-1.0545266758139E-09</v>
      </c>
      <c r="IY81">
        <v>-1.642177746286333</v>
      </c>
      <c r="IZ81">
        <v>-0.1424232617567872</v>
      </c>
      <c r="JA81">
        <v>0.004060056505534989</v>
      </c>
      <c r="JB81">
        <v>-4.899104825809564E-05</v>
      </c>
      <c r="JC81">
        <v>3</v>
      </c>
      <c r="JD81">
        <v>1949</v>
      </c>
      <c r="JE81">
        <v>1</v>
      </c>
      <c r="JF81">
        <v>31</v>
      </c>
      <c r="JG81">
        <v>50.4</v>
      </c>
      <c r="JH81">
        <v>50.1</v>
      </c>
      <c r="JI81">
        <v>2.44263</v>
      </c>
      <c r="JJ81">
        <v>2.66602</v>
      </c>
      <c r="JK81">
        <v>1.49658</v>
      </c>
      <c r="JL81">
        <v>2.32544</v>
      </c>
      <c r="JM81">
        <v>1.54785</v>
      </c>
      <c r="JN81">
        <v>2.47925</v>
      </c>
      <c r="JO81">
        <v>46.1818</v>
      </c>
      <c r="JP81">
        <v>14.2108</v>
      </c>
      <c r="JQ81">
        <v>18</v>
      </c>
      <c r="JR81">
        <v>492.706</v>
      </c>
      <c r="JS81">
        <v>521.194</v>
      </c>
      <c r="JT81">
        <v>22.6567</v>
      </c>
      <c r="JU81">
        <v>36.9641</v>
      </c>
      <c r="JV81">
        <v>30.0004</v>
      </c>
      <c r="JW81">
        <v>36.7777</v>
      </c>
      <c r="JX81">
        <v>36.6489</v>
      </c>
      <c r="JY81">
        <v>49.0117</v>
      </c>
      <c r="JZ81">
        <v>38.2163</v>
      </c>
      <c r="KA81">
        <v>0</v>
      </c>
      <c r="KB81">
        <v>22.6527</v>
      </c>
      <c r="KC81">
        <v>1054.93</v>
      </c>
      <c r="KD81">
        <v>19.0148</v>
      </c>
      <c r="KE81">
        <v>99.40049999999999</v>
      </c>
      <c r="KF81">
        <v>93.2594</v>
      </c>
    </row>
    <row r="82" spans="1:292">
      <c r="A82">
        <v>64</v>
      </c>
      <c r="B82">
        <v>1688134822.5</v>
      </c>
      <c r="C82">
        <v>406.5</v>
      </c>
      <c r="D82" t="s">
        <v>561</v>
      </c>
      <c r="E82" t="s">
        <v>562</v>
      </c>
      <c r="F82">
        <v>5</v>
      </c>
      <c r="G82" t="s">
        <v>428</v>
      </c>
      <c r="H82">
        <v>1688134814.714286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1060.788588073274</v>
      </c>
      <c r="AJ82">
        <v>1036.085939393939</v>
      </c>
      <c r="AK82">
        <v>3.361995230457612</v>
      </c>
      <c r="AL82">
        <v>66.42754247735668</v>
      </c>
      <c r="AM82">
        <f>(AO82 - AN82 + DX82*1E3/(8.314*(DZ82+273.15)) * AQ82/DW82 * AP82) * DW82/(100*DK82) * 1000/(1000 - AO82)</f>
        <v>0</v>
      </c>
      <c r="AN82">
        <v>19.04708859850594</v>
      </c>
      <c r="AO82">
        <v>19.55780727272726</v>
      </c>
      <c r="AP82">
        <v>9.626168057030461E-06</v>
      </c>
      <c r="AQ82">
        <v>113.3259652511876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3.93</v>
      </c>
      <c r="DL82">
        <v>0.5</v>
      </c>
      <c r="DM82" t="s">
        <v>430</v>
      </c>
      <c r="DN82">
        <v>2</v>
      </c>
      <c r="DO82" t="b">
        <v>1</v>
      </c>
      <c r="DP82">
        <v>1688134814.714286</v>
      </c>
      <c r="DQ82">
        <v>991.6636785714287</v>
      </c>
      <c r="DR82">
        <v>1025.585</v>
      </c>
      <c r="DS82">
        <v>19.55703214285714</v>
      </c>
      <c r="DT82">
        <v>19.04165</v>
      </c>
      <c r="DU82">
        <v>1021.110892857143</v>
      </c>
      <c r="DV82">
        <v>22.92058928571429</v>
      </c>
      <c r="DW82">
        <v>500.0357857142857</v>
      </c>
      <c r="DX82">
        <v>101.5958928571429</v>
      </c>
      <c r="DY82">
        <v>0.1000663857142857</v>
      </c>
      <c r="DZ82">
        <v>28.81379642857143</v>
      </c>
      <c r="EA82">
        <v>30.00835357142857</v>
      </c>
      <c r="EB82">
        <v>999.9000000000002</v>
      </c>
      <c r="EC82">
        <v>0</v>
      </c>
      <c r="ED82">
        <v>0</v>
      </c>
      <c r="EE82">
        <v>9997.899642857143</v>
      </c>
      <c r="EF82">
        <v>0</v>
      </c>
      <c r="EG82">
        <v>104.4719642857143</v>
      </c>
      <c r="EH82">
        <v>-33.92172142857142</v>
      </c>
      <c r="EI82">
        <v>1011.444392857143</v>
      </c>
      <c r="EJ82">
        <v>1045.492857142857</v>
      </c>
      <c r="EK82">
        <v>0.5153798928571429</v>
      </c>
      <c r="EL82">
        <v>1025.585</v>
      </c>
      <c r="EM82">
        <v>19.04165</v>
      </c>
      <c r="EN82">
        <v>1.986915</v>
      </c>
      <c r="EO82">
        <v>1.934555</v>
      </c>
      <c r="EP82">
        <v>17.34045714285714</v>
      </c>
      <c r="EQ82">
        <v>16.91861428571429</v>
      </c>
      <c r="ER82">
        <v>1999.996071428571</v>
      </c>
      <c r="ES82">
        <v>0.9800013571428571</v>
      </c>
      <c r="ET82">
        <v>0.0199986</v>
      </c>
      <c r="EU82">
        <v>0</v>
      </c>
      <c r="EV82">
        <v>446.8787142857142</v>
      </c>
      <c r="EW82">
        <v>5.00078</v>
      </c>
      <c r="EX82">
        <v>13432.23571428571</v>
      </c>
      <c r="EY82">
        <v>16379.61785714286</v>
      </c>
      <c r="EZ82">
        <v>46.20957142857143</v>
      </c>
      <c r="FA82">
        <v>47.40821428571428</v>
      </c>
      <c r="FB82">
        <v>46.43957142857141</v>
      </c>
      <c r="FC82">
        <v>46.80792857142857</v>
      </c>
      <c r="FD82">
        <v>46.75203571428573</v>
      </c>
      <c r="FE82">
        <v>1955.099642857143</v>
      </c>
      <c r="FF82">
        <v>39.89571428571429</v>
      </c>
      <c r="FG82">
        <v>0</v>
      </c>
      <c r="FH82">
        <v>1688134816.8</v>
      </c>
      <c r="FI82">
        <v>0</v>
      </c>
      <c r="FJ82">
        <v>446.8877307692308</v>
      </c>
      <c r="FK82">
        <v>-0.7689230801555085</v>
      </c>
      <c r="FL82">
        <v>179.2170928005956</v>
      </c>
      <c r="FM82">
        <v>13435.64230769231</v>
      </c>
      <c r="FN82">
        <v>15</v>
      </c>
      <c r="FO82">
        <v>1688131814</v>
      </c>
      <c r="FP82" t="s">
        <v>431</v>
      </c>
      <c r="FQ82">
        <v>1688131793.5</v>
      </c>
      <c r="FR82">
        <v>1688131814</v>
      </c>
      <c r="FS82">
        <v>2</v>
      </c>
      <c r="FT82">
        <v>-0.392</v>
      </c>
      <c r="FU82">
        <v>-0.044</v>
      </c>
      <c r="FV82">
        <v>-21.897</v>
      </c>
      <c r="FW82">
        <v>-3.212</v>
      </c>
      <c r="FX82">
        <v>421</v>
      </c>
      <c r="FY82">
        <v>16</v>
      </c>
      <c r="FZ82">
        <v>0.24</v>
      </c>
      <c r="GA82">
        <v>0.02</v>
      </c>
      <c r="GB82">
        <v>-33.9729625</v>
      </c>
      <c r="GC82">
        <v>1.411642401500932</v>
      </c>
      <c r="GD82">
        <v>0.2403673986707635</v>
      </c>
      <c r="GE82">
        <v>0</v>
      </c>
      <c r="GF82">
        <v>0.5189903499999999</v>
      </c>
      <c r="GG82">
        <v>-0.0706236022514088</v>
      </c>
      <c r="GH82">
        <v>0.006881495370012251</v>
      </c>
      <c r="GI82">
        <v>1</v>
      </c>
      <c r="GJ82">
        <v>1</v>
      </c>
      <c r="GK82">
        <v>2</v>
      </c>
      <c r="GL82" t="s">
        <v>432</v>
      </c>
      <c r="GM82">
        <v>3.09909</v>
      </c>
      <c r="GN82">
        <v>2.75807</v>
      </c>
      <c r="GO82">
        <v>0.182192</v>
      </c>
      <c r="GP82">
        <v>0.182627</v>
      </c>
      <c r="GQ82">
        <v>0.11582</v>
      </c>
      <c r="GR82">
        <v>0.102091</v>
      </c>
      <c r="GS82">
        <v>20806</v>
      </c>
      <c r="GT82">
        <v>19764.5</v>
      </c>
      <c r="GU82">
        <v>26011</v>
      </c>
      <c r="GV82">
        <v>24537.6</v>
      </c>
      <c r="GW82">
        <v>36936.3</v>
      </c>
      <c r="GX82">
        <v>32025.7</v>
      </c>
      <c r="GY82">
        <v>45486.3</v>
      </c>
      <c r="GZ82">
        <v>38575.2</v>
      </c>
      <c r="HA82">
        <v>1.7952</v>
      </c>
      <c r="HB82">
        <v>1.8163</v>
      </c>
      <c r="HC82">
        <v>-0.163682</v>
      </c>
      <c r="HD82">
        <v>0</v>
      </c>
      <c r="HE82">
        <v>32.6725</v>
      </c>
      <c r="HF82">
        <v>999.9</v>
      </c>
      <c r="HG82">
        <v>46.1</v>
      </c>
      <c r="HH82">
        <v>41.5</v>
      </c>
      <c r="HI82">
        <v>36.4324</v>
      </c>
      <c r="HJ82">
        <v>62.6914</v>
      </c>
      <c r="HK82">
        <v>23.9463</v>
      </c>
      <c r="HL82">
        <v>1</v>
      </c>
      <c r="HM82">
        <v>0.844743</v>
      </c>
      <c r="HN82">
        <v>7.433</v>
      </c>
      <c r="HO82">
        <v>20.1424</v>
      </c>
      <c r="HP82">
        <v>5.2092</v>
      </c>
      <c r="HQ82">
        <v>11.986</v>
      </c>
      <c r="HR82">
        <v>4.96205</v>
      </c>
      <c r="HS82">
        <v>3.27418</v>
      </c>
      <c r="HT82">
        <v>9999</v>
      </c>
      <c r="HU82">
        <v>9999</v>
      </c>
      <c r="HV82">
        <v>9999</v>
      </c>
      <c r="HW82">
        <v>110.3</v>
      </c>
      <c r="HX82">
        <v>1.86391</v>
      </c>
      <c r="HY82">
        <v>1.8602</v>
      </c>
      <c r="HZ82">
        <v>1.85865</v>
      </c>
      <c r="IA82">
        <v>1.85989</v>
      </c>
      <c r="IB82">
        <v>1.85987</v>
      </c>
      <c r="IC82">
        <v>1.85852</v>
      </c>
      <c r="ID82">
        <v>1.8576</v>
      </c>
      <c r="IE82">
        <v>1.85242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-29.72</v>
      </c>
      <c r="IT82">
        <v>-3.3636</v>
      </c>
      <c r="IU82">
        <v>-13.86721085067401</v>
      </c>
      <c r="IV82">
        <v>-0.02083019699242301</v>
      </c>
      <c r="IW82">
        <v>6.53372239223948E-06</v>
      </c>
      <c r="IX82">
        <v>-1.0545266758139E-09</v>
      </c>
      <c r="IY82">
        <v>-1.642177746286333</v>
      </c>
      <c r="IZ82">
        <v>-0.1424232617567872</v>
      </c>
      <c r="JA82">
        <v>0.004060056505534989</v>
      </c>
      <c r="JB82">
        <v>-4.899104825809564E-05</v>
      </c>
      <c r="JC82">
        <v>3</v>
      </c>
      <c r="JD82">
        <v>1949</v>
      </c>
      <c r="JE82">
        <v>1</v>
      </c>
      <c r="JF82">
        <v>31</v>
      </c>
      <c r="JG82">
        <v>50.5</v>
      </c>
      <c r="JH82">
        <v>50.1</v>
      </c>
      <c r="JI82">
        <v>2.47192</v>
      </c>
      <c r="JJ82">
        <v>2.66479</v>
      </c>
      <c r="JK82">
        <v>1.49658</v>
      </c>
      <c r="JL82">
        <v>2.32544</v>
      </c>
      <c r="JM82">
        <v>1.54785</v>
      </c>
      <c r="JN82">
        <v>2.46094</v>
      </c>
      <c r="JO82">
        <v>46.2108</v>
      </c>
      <c r="JP82">
        <v>14.2108</v>
      </c>
      <c r="JQ82">
        <v>18</v>
      </c>
      <c r="JR82">
        <v>492.357</v>
      </c>
      <c r="JS82">
        <v>521.5700000000001</v>
      </c>
      <c r="JT82">
        <v>22.6512</v>
      </c>
      <c r="JU82">
        <v>36.966</v>
      </c>
      <c r="JV82">
        <v>30.0004</v>
      </c>
      <c r="JW82">
        <v>36.7811</v>
      </c>
      <c r="JX82">
        <v>36.6511</v>
      </c>
      <c r="JY82">
        <v>49.6091</v>
      </c>
      <c r="JZ82">
        <v>38.2163</v>
      </c>
      <c r="KA82">
        <v>0</v>
      </c>
      <c r="KB82">
        <v>22.6421</v>
      </c>
      <c r="KC82">
        <v>1075.26</v>
      </c>
      <c r="KD82">
        <v>19.0151</v>
      </c>
      <c r="KE82">
        <v>99.40009999999999</v>
      </c>
      <c r="KF82">
        <v>93.2587</v>
      </c>
    </row>
    <row r="83" spans="1:292">
      <c r="A83">
        <v>65</v>
      </c>
      <c r="B83">
        <v>1688134827.5</v>
      </c>
      <c r="C83">
        <v>411.5</v>
      </c>
      <c r="D83" t="s">
        <v>563</v>
      </c>
      <c r="E83" t="s">
        <v>564</v>
      </c>
      <c r="F83">
        <v>5</v>
      </c>
      <c r="G83" t="s">
        <v>428</v>
      </c>
      <c r="H83">
        <v>1688134820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1077.233818600514</v>
      </c>
      <c r="AJ83">
        <v>1052.660606060606</v>
      </c>
      <c r="AK83">
        <v>3.322917548164301</v>
      </c>
      <c r="AL83">
        <v>66.42754247735668</v>
      </c>
      <c r="AM83">
        <f>(AO83 - AN83 + DX83*1E3/(8.314*(DZ83+273.15)) * AQ83/DW83 * AP83) * DW83/(100*DK83) * 1000/(1000 - AO83)</f>
        <v>0</v>
      </c>
      <c r="AN83">
        <v>19.05502573844269</v>
      </c>
      <c r="AO83">
        <v>19.56033696969696</v>
      </c>
      <c r="AP83">
        <v>3.052818489684874E-05</v>
      </c>
      <c r="AQ83">
        <v>113.3259652511876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3.93</v>
      </c>
      <c r="DL83">
        <v>0.5</v>
      </c>
      <c r="DM83" t="s">
        <v>430</v>
      </c>
      <c r="DN83">
        <v>2</v>
      </c>
      <c r="DO83" t="b">
        <v>1</v>
      </c>
      <c r="DP83">
        <v>1688134820</v>
      </c>
      <c r="DQ83">
        <v>1009.154592592593</v>
      </c>
      <c r="DR83">
        <v>1042.867037037037</v>
      </c>
      <c r="DS83">
        <v>19.55778518518519</v>
      </c>
      <c r="DT83">
        <v>19.04811851851852</v>
      </c>
      <c r="DU83">
        <v>1038.791111111111</v>
      </c>
      <c r="DV83">
        <v>22.92135925925926</v>
      </c>
      <c r="DW83">
        <v>500.005037037037</v>
      </c>
      <c r="DX83">
        <v>101.5964814814815</v>
      </c>
      <c r="DY83">
        <v>0.09998196296296297</v>
      </c>
      <c r="DZ83">
        <v>28.81036296296297</v>
      </c>
      <c r="EA83">
        <v>30.00640740740741</v>
      </c>
      <c r="EB83">
        <v>999.9000000000001</v>
      </c>
      <c r="EC83">
        <v>0</v>
      </c>
      <c r="ED83">
        <v>0</v>
      </c>
      <c r="EE83">
        <v>10000.43481481481</v>
      </c>
      <c r="EF83">
        <v>0</v>
      </c>
      <c r="EG83">
        <v>104.7526666666667</v>
      </c>
      <c r="EH83">
        <v>-33.71257777777777</v>
      </c>
      <c r="EI83">
        <v>1029.285185185185</v>
      </c>
      <c r="EJ83">
        <v>1063.117037037037</v>
      </c>
      <c r="EK83">
        <v>0.5096684444444445</v>
      </c>
      <c r="EL83">
        <v>1042.867037037037</v>
      </c>
      <c r="EM83">
        <v>19.04811851851852</v>
      </c>
      <c r="EN83">
        <v>1.987001481481481</v>
      </c>
      <c r="EO83">
        <v>1.935221111111111</v>
      </c>
      <c r="EP83">
        <v>17.34114074074074</v>
      </c>
      <c r="EQ83">
        <v>16.92404444444444</v>
      </c>
      <c r="ER83">
        <v>2000.028888888889</v>
      </c>
      <c r="ES83">
        <v>0.9800015555555555</v>
      </c>
      <c r="ET83">
        <v>0.01999841851851852</v>
      </c>
      <c r="EU83">
        <v>0</v>
      </c>
      <c r="EV83">
        <v>446.8901111111111</v>
      </c>
      <c r="EW83">
        <v>5.00078</v>
      </c>
      <c r="EX83">
        <v>13452.19259259259</v>
      </c>
      <c r="EY83">
        <v>16379.88518518519</v>
      </c>
      <c r="EZ83">
        <v>46.21733333333333</v>
      </c>
      <c r="FA83">
        <v>47.40944444444444</v>
      </c>
      <c r="FB83">
        <v>46.42796296296296</v>
      </c>
      <c r="FC83">
        <v>46.81240740740741</v>
      </c>
      <c r="FD83">
        <v>46.75211111111111</v>
      </c>
      <c r="FE83">
        <v>1955.132222222222</v>
      </c>
      <c r="FF83">
        <v>39.89629629629631</v>
      </c>
      <c r="FG83">
        <v>0</v>
      </c>
      <c r="FH83">
        <v>1688134821.6</v>
      </c>
      <c r="FI83">
        <v>0</v>
      </c>
      <c r="FJ83">
        <v>446.8922692307693</v>
      </c>
      <c r="FK83">
        <v>-0.9060854629428532</v>
      </c>
      <c r="FL83">
        <v>393.897435579573</v>
      </c>
      <c r="FM83">
        <v>13451.35</v>
      </c>
      <c r="FN83">
        <v>15</v>
      </c>
      <c r="FO83">
        <v>1688131814</v>
      </c>
      <c r="FP83" t="s">
        <v>431</v>
      </c>
      <c r="FQ83">
        <v>1688131793.5</v>
      </c>
      <c r="FR83">
        <v>1688131814</v>
      </c>
      <c r="FS83">
        <v>2</v>
      </c>
      <c r="FT83">
        <v>-0.392</v>
      </c>
      <c r="FU83">
        <v>-0.044</v>
      </c>
      <c r="FV83">
        <v>-21.897</v>
      </c>
      <c r="FW83">
        <v>-3.212</v>
      </c>
      <c r="FX83">
        <v>421</v>
      </c>
      <c r="FY83">
        <v>16</v>
      </c>
      <c r="FZ83">
        <v>0.24</v>
      </c>
      <c r="GA83">
        <v>0.02</v>
      </c>
      <c r="GB83">
        <v>-33.82077073170732</v>
      </c>
      <c r="GC83">
        <v>2.742250871080147</v>
      </c>
      <c r="GD83">
        <v>0.3377901442943401</v>
      </c>
      <c r="GE83">
        <v>0</v>
      </c>
      <c r="GF83">
        <v>0.5130419512195122</v>
      </c>
      <c r="GG83">
        <v>-0.06373969337979081</v>
      </c>
      <c r="GH83">
        <v>0.006371464482845138</v>
      </c>
      <c r="GI83">
        <v>1</v>
      </c>
      <c r="GJ83">
        <v>1</v>
      </c>
      <c r="GK83">
        <v>2</v>
      </c>
      <c r="GL83" t="s">
        <v>432</v>
      </c>
      <c r="GM83">
        <v>3.0991</v>
      </c>
      <c r="GN83">
        <v>2.75826</v>
      </c>
      <c r="GO83">
        <v>0.184006</v>
      </c>
      <c r="GP83">
        <v>0.184476</v>
      </c>
      <c r="GQ83">
        <v>0.115829</v>
      </c>
      <c r="GR83">
        <v>0.102118</v>
      </c>
      <c r="GS83">
        <v>20759.6</v>
      </c>
      <c r="GT83">
        <v>19719.8</v>
      </c>
      <c r="GU83">
        <v>26010.9</v>
      </c>
      <c r="GV83">
        <v>24537.8</v>
      </c>
      <c r="GW83">
        <v>36935.9</v>
      </c>
      <c r="GX83">
        <v>32024.8</v>
      </c>
      <c r="GY83">
        <v>45486</v>
      </c>
      <c r="GZ83">
        <v>38575</v>
      </c>
      <c r="HA83">
        <v>1.79545</v>
      </c>
      <c r="HB83">
        <v>1.81605</v>
      </c>
      <c r="HC83">
        <v>-0.165448</v>
      </c>
      <c r="HD83">
        <v>0</v>
      </c>
      <c r="HE83">
        <v>32.6722</v>
      </c>
      <c r="HF83">
        <v>999.9</v>
      </c>
      <c r="HG83">
        <v>46.1</v>
      </c>
      <c r="HH83">
        <v>41.5</v>
      </c>
      <c r="HI83">
        <v>36.4338</v>
      </c>
      <c r="HJ83">
        <v>62.7614</v>
      </c>
      <c r="HK83">
        <v>23.9784</v>
      </c>
      <c r="HL83">
        <v>1</v>
      </c>
      <c r="HM83">
        <v>0.844873</v>
      </c>
      <c r="HN83">
        <v>7.466</v>
      </c>
      <c r="HO83">
        <v>20.1408</v>
      </c>
      <c r="HP83">
        <v>5.2098</v>
      </c>
      <c r="HQ83">
        <v>11.986</v>
      </c>
      <c r="HR83">
        <v>4.96235</v>
      </c>
      <c r="HS83">
        <v>3.27423</v>
      </c>
      <c r="HT83">
        <v>9999</v>
      </c>
      <c r="HU83">
        <v>9999</v>
      </c>
      <c r="HV83">
        <v>9999</v>
      </c>
      <c r="HW83">
        <v>110.3</v>
      </c>
      <c r="HX83">
        <v>1.86388</v>
      </c>
      <c r="HY83">
        <v>1.8602</v>
      </c>
      <c r="HZ83">
        <v>1.85865</v>
      </c>
      <c r="IA83">
        <v>1.85989</v>
      </c>
      <c r="IB83">
        <v>1.85987</v>
      </c>
      <c r="IC83">
        <v>1.85852</v>
      </c>
      <c r="ID83">
        <v>1.8576</v>
      </c>
      <c r="IE83">
        <v>1.85242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-29.9</v>
      </c>
      <c r="IT83">
        <v>-3.3636</v>
      </c>
      <c r="IU83">
        <v>-13.86721085067401</v>
      </c>
      <c r="IV83">
        <v>-0.02083019699242301</v>
      </c>
      <c r="IW83">
        <v>6.53372239223948E-06</v>
      </c>
      <c r="IX83">
        <v>-1.0545266758139E-09</v>
      </c>
      <c r="IY83">
        <v>-1.642177746286333</v>
      </c>
      <c r="IZ83">
        <v>-0.1424232617567872</v>
      </c>
      <c r="JA83">
        <v>0.004060056505534989</v>
      </c>
      <c r="JB83">
        <v>-4.899104825809564E-05</v>
      </c>
      <c r="JC83">
        <v>3</v>
      </c>
      <c r="JD83">
        <v>1949</v>
      </c>
      <c r="JE83">
        <v>1</v>
      </c>
      <c r="JF83">
        <v>31</v>
      </c>
      <c r="JG83">
        <v>50.6</v>
      </c>
      <c r="JH83">
        <v>50.2</v>
      </c>
      <c r="JI83">
        <v>2.50488</v>
      </c>
      <c r="JJ83">
        <v>2.66235</v>
      </c>
      <c r="JK83">
        <v>1.49658</v>
      </c>
      <c r="JL83">
        <v>2.32422</v>
      </c>
      <c r="JM83">
        <v>1.54785</v>
      </c>
      <c r="JN83">
        <v>2.3999</v>
      </c>
      <c r="JO83">
        <v>46.2108</v>
      </c>
      <c r="JP83">
        <v>14.2021</v>
      </c>
      <c r="JQ83">
        <v>18</v>
      </c>
      <c r="JR83">
        <v>492.528</v>
      </c>
      <c r="JS83">
        <v>521.41</v>
      </c>
      <c r="JT83">
        <v>22.6449</v>
      </c>
      <c r="JU83">
        <v>36.9695</v>
      </c>
      <c r="JV83">
        <v>30.0003</v>
      </c>
      <c r="JW83">
        <v>36.7835</v>
      </c>
      <c r="JX83">
        <v>36.6537</v>
      </c>
      <c r="JY83">
        <v>50.2776</v>
      </c>
      <c r="JZ83">
        <v>38.2163</v>
      </c>
      <c r="KA83">
        <v>0</v>
      </c>
      <c r="KB83">
        <v>22.6353</v>
      </c>
      <c r="KC83">
        <v>1088.64</v>
      </c>
      <c r="KD83">
        <v>19.0134</v>
      </c>
      <c r="KE83">
        <v>99.3995</v>
      </c>
      <c r="KF83">
        <v>93.2587</v>
      </c>
    </row>
    <row r="84" spans="1:292">
      <c r="A84">
        <v>66</v>
      </c>
      <c r="B84">
        <v>1688134832.5</v>
      </c>
      <c r="C84">
        <v>416.5</v>
      </c>
      <c r="D84" t="s">
        <v>565</v>
      </c>
      <c r="E84" t="s">
        <v>566</v>
      </c>
      <c r="F84">
        <v>5</v>
      </c>
      <c r="G84" t="s">
        <v>428</v>
      </c>
      <c r="H84">
        <v>1688134824.714286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1094.39153775661</v>
      </c>
      <c r="AJ84">
        <v>1069.424848484848</v>
      </c>
      <c r="AK84">
        <v>3.35130838370198</v>
      </c>
      <c r="AL84">
        <v>66.42754247735668</v>
      </c>
      <c r="AM84">
        <f>(AO84 - AN84 + DX84*1E3/(8.314*(DZ84+273.15)) * AQ84/DW84 * AP84) * DW84/(100*DK84) * 1000/(1000 - AO84)</f>
        <v>0</v>
      </c>
      <c r="AN84">
        <v>19.05930212569746</v>
      </c>
      <c r="AO84">
        <v>19.55921757575757</v>
      </c>
      <c r="AP84">
        <v>-2.209773772036901E-05</v>
      </c>
      <c r="AQ84">
        <v>113.3259652511876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3.93</v>
      </c>
      <c r="DL84">
        <v>0.5</v>
      </c>
      <c r="DM84" t="s">
        <v>430</v>
      </c>
      <c r="DN84">
        <v>2</v>
      </c>
      <c r="DO84" t="b">
        <v>1</v>
      </c>
      <c r="DP84">
        <v>1688134824.714286</v>
      </c>
      <c r="DQ84">
        <v>1024.637928571429</v>
      </c>
      <c r="DR84">
        <v>1058.303571428571</v>
      </c>
      <c r="DS84">
        <v>19.55880714285714</v>
      </c>
      <c r="DT84">
        <v>19.05309642857143</v>
      </c>
      <c r="DU84">
        <v>1054.440357142857</v>
      </c>
      <c r="DV84">
        <v>22.92242142857143</v>
      </c>
      <c r="DW84">
        <v>500.0350714285714</v>
      </c>
      <c r="DX84">
        <v>101.5963928571429</v>
      </c>
      <c r="DY84">
        <v>0.1000480357142857</v>
      </c>
      <c r="DZ84">
        <v>28.80753214285714</v>
      </c>
      <c r="EA84">
        <v>29.99895357142857</v>
      </c>
      <c r="EB84">
        <v>999.9000000000002</v>
      </c>
      <c r="EC84">
        <v>0</v>
      </c>
      <c r="ED84">
        <v>0</v>
      </c>
      <c r="EE84">
        <v>9999.764999999999</v>
      </c>
      <c r="EF84">
        <v>0</v>
      </c>
      <c r="EG84">
        <v>104.8880357142857</v>
      </c>
      <c r="EH84">
        <v>-33.66574642857142</v>
      </c>
      <c r="EI84">
        <v>1045.079285714286</v>
      </c>
      <c r="EJ84">
        <v>1078.858928571429</v>
      </c>
      <c r="EK84">
        <v>0.5057201785714286</v>
      </c>
      <c r="EL84">
        <v>1058.303571428571</v>
      </c>
      <c r="EM84">
        <v>19.05309642857143</v>
      </c>
      <c r="EN84">
        <v>1.987103928571429</v>
      </c>
      <c r="EO84">
        <v>1.935725</v>
      </c>
      <c r="EP84">
        <v>17.34195357142858</v>
      </c>
      <c r="EQ84">
        <v>16.92814642857143</v>
      </c>
      <c r="ER84">
        <v>2000.010357142857</v>
      </c>
      <c r="ES84">
        <v>0.9800022857142857</v>
      </c>
      <c r="ET84">
        <v>0.01999768571428571</v>
      </c>
      <c r="EU84">
        <v>0</v>
      </c>
      <c r="EV84">
        <v>446.8251071428571</v>
      </c>
      <c r="EW84">
        <v>5.00078</v>
      </c>
      <c r="EX84">
        <v>13467.47142857143</v>
      </c>
      <c r="EY84">
        <v>16379.72857142857</v>
      </c>
      <c r="EZ84">
        <v>46.22071428571427</v>
      </c>
      <c r="FA84">
        <v>47.41264285714284</v>
      </c>
      <c r="FB84">
        <v>46.46392857142856</v>
      </c>
      <c r="FC84">
        <v>46.81685714285714</v>
      </c>
      <c r="FD84">
        <v>46.76317857142857</v>
      </c>
      <c r="FE84">
        <v>1955.116071428572</v>
      </c>
      <c r="FF84">
        <v>39.89428571428573</v>
      </c>
      <c r="FG84">
        <v>0</v>
      </c>
      <c r="FH84">
        <v>1688134826.4</v>
      </c>
      <c r="FI84">
        <v>0</v>
      </c>
      <c r="FJ84">
        <v>446.7790384615385</v>
      </c>
      <c r="FK84">
        <v>0.07066666829668841</v>
      </c>
      <c r="FL84">
        <v>7.555554991695368</v>
      </c>
      <c r="FM84">
        <v>13466.48461538461</v>
      </c>
      <c r="FN84">
        <v>15</v>
      </c>
      <c r="FO84">
        <v>1688131814</v>
      </c>
      <c r="FP84" t="s">
        <v>431</v>
      </c>
      <c r="FQ84">
        <v>1688131793.5</v>
      </c>
      <c r="FR84">
        <v>1688131814</v>
      </c>
      <c r="FS84">
        <v>2</v>
      </c>
      <c r="FT84">
        <v>-0.392</v>
      </c>
      <c r="FU84">
        <v>-0.044</v>
      </c>
      <c r="FV84">
        <v>-21.897</v>
      </c>
      <c r="FW84">
        <v>-3.212</v>
      </c>
      <c r="FX84">
        <v>421</v>
      </c>
      <c r="FY84">
        <v>16</v>
      </c>
      <c r="FZ84">
        <v>0.24</v>
      </c>
      <c r="GA84">
        <v>0.02</v>
      </c>
      <c r="GB84">
        <v>-33.7701825</v>
      </c>
      <c r="GC84">
        <v>0.9764093808631159</v>
      </c>
      <c r="GD84">
        <v>0.3132474069226269</v>
      </c>
      <c r="GE84">
        <v>0</v>
      </c>
      <c r="GF84">
        <v>0.5083269500000001</v>
      </c>
      <c r="GG84">
        <v>-0.05255018386491692</v>
      </c>
      <c r="GH84">
        <v>0.005109120628591568</v>
      </c>
      <c r="GI84">
        <v>1</v>
      </c>
      <c r="GJ84">
        <v>1</v>
      </c>
      <c r="GK84">
        <v>2</v>
      </c>
      <c r="GL84" t="s">
        <v>432</v>
      </c>
      <c r="GM84">
        <v>3.09917</v>
      </c>
      <c r="GN84">
        <v>2.75795</v>
      </c>
      <c r="GO84">
        <v>0.185826</v>
      </c>
      <c r="GP84">
        <v>0.186308</v>
      </c>
      <c r="GQ84">
        <v>0.115822</v>
      </c>
      <c r="GR84">
        <v>0.102135</v>
      </c>
      <c r="GS84">
        <v>20713.2</v>
      </c>
      <c r="GT84">
        <v>19675.3</v>
      </c>
      <c r="GU84">
        <v>26010.8</v>
      </c>
      <c r="GV84">
        <v>24537.5</v>
      </c>
      <c r="GW84">
        <v>36936.5</v>
      </c>
      <c r="GX84">
        <v>32024.2</v>
      </c>
      <c r="GY84">
        <v>45486.1</v>
      </c>
      <c r="GZ84">
        <v>38574.8</v>
      </c>
      <c r="HA84">
        <v>1.79527</v>
      </c>
      <c r="HB84">
        <v>1.81583</v>
      </c>
      <c r="HC84">
        <v>-0.166327</v>
      </c>
      <c r="HD84">
        <v>0</v>
      </c>
      <c r="HE84">
        <v>32.6775</v>
      </c>
      <c r="HF84">
        <v>999.9</v>
      </c>
      <c r="HG84">
        <v>46.1</v>
      </c>
      <c r="HH84">
        <v>41.5</v>
      </c>
      <c r="HI84">
        <v>36.4322</v>
      </c>
      <c r="HJ84">
        <v>62.7114</v>
      </c>
      <c r="HK84">
        <v>23.8341</v>
      </c>
      <c r="HL84">
        <v>1</v>
      </c>
      <c r="HM84">
        <v>0.844977</v>
      </c>
      <c r="HN84">
        <v>7.39554</v>
      </c>
      <c r="HO84">
        <v>20.144</v>
      </c>
      <c r="HP84">
        <v>5.2101</v>
      </c>
      <c r="HQ84">
        <v>11.986</v>
      </c>
      <c r="HR84">
        <v>4.96245</v>
      </c>
      <c r="HS84">
        <v>3.27438</v>
      </c>
      <c r="HT84">
        <v>9999</v>
      </c>
      <c r="HU84">
        <v>9999</v>
      </c>
      <c r="HV84">
        <v>9999</v>
      </c>
      <c r="HW84">
        <v>110.3</v>
      </c>
      <c r="HX84">
        <v>1.8639</v>
      </c>
      <c r="HY84">
        <v>1.8602</v>
      </c>
      <c r="HZ84">
        <v>1.85864</v>
      </c>
      <c r="IA84">
        <v>1.85989</v>
      </c>
      <c r="IB84">
        <v>1.85989</v>
      </c>
      <c r="IC84">
        <v>1.85852</v>
      </c>
      <c r="ID84">
        <v>1.8576</v>
      </c>
      <c r="IE84">
        <v>1.85242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-30.08</v>
      </c>
      <c r="IT84">
        <v>-3.3636</v>
      </c>
      <c r="IU84">
        <v>-13.86721085067401</v>
      </c>
      <c r="IV84">
        <v>-0.02083019699242301</v>
      </c>
      <c r="IW84">
        <v>6.53372239223948E-06</v>
      </c>
      <c r="IX84">
        <v>-1.0545266758139E-09</v>
      </c>
      <c r="IY84">
        <v>-1.642177746286333</v>
      </c>
      <c r="IZ84">
        <v>-0.1424232617567872</v>
      </c>
      <c r="JA84">
        <v>0.004060056505534989</v>
      </c>
      <c r="JB84">
        <v>-4.899104825809564E-05</v>
      </c>
      <c r="JC84">
        <v>3</v>
      </c>
      <c r="JD84">
        <v>1949</v>
      </c>
      <c r="JE84">
        <v>1</v>
      </c>
      <c r="JF84">
        <v>31</v>
      </c>
      <c r="JG84">
        <v>50.6</v>
      </c>
      <c r="JH84">
        <v>50.3</v>
      </c>
      <c r="JI84">
        <v>2.53418</v>
      </c>
      <c r="JJ84">
        <v>2.67212</v>
      </c>
      <c r="JK84">
        <v>1.49658</v>
      </c>
      <c r="JL84">
        <v>2.32422</v>
      </c>
      <c r="JM84">
        <v>1.54785</v>
      </c>
      <c r="JN84">
        <v>2.39502</v>
      </c>
      <c r="JO84">
        <v>46.2108</v>
      </c>
      <c r="JP84">
        <v>14.2196</v>
      </c>
      <c r="JQ84">
        <v>18</v>
      </c>
      <c r="JR84">
        <v>492.437</v>
      </c>
      <c r="JS84">
        <v>521.265</v>
      </c>
      <c r="JT84">
        <v>22.6366</v>
      </c>
      <c r="JU84">
        <v>36.9719</v>
      </c>
      <c r="JV84">
        <v>30.0003</v>
      </c>
      <c r="JW84">
        <v>36.7861</v>
      </c>
      <c r="JX84">
        <v>36.6557</v>
      </c>
      <c r="JY84">
        <v>50.8676</v>
      </c>
      <c r="JZ84">
        <v>38.2163</v>
      </c>
      <c r="KA84">
        <v>0</v>
      </c>
      <c r="KB84">
        <v>22.7607</v>
      </c>
      <c r="KC84">
        <v>1108.69</v>
      </c>
      <c r="KD84">
        <v>19.0169</v>
      </c>
      <c r="KE84">
        <v>99.39960000000001</v>
      </c>
      <c r="KF84">
        <v>93.258</v>
      </c>
    </row>
    <row r="85" spans="1:292">
      <c r="A85">
        <v>67</v>
      </c>
      <c r="B85">
        <v>1688134837.5</v>
      </c>
      <c r="C85">
        <v>421.5</v>
      </c>
      <c r="D85" t="s">
        <v>567</v>
      </c>
      <c r="E85" t="s">
        <v>568</v>
      </c>
      <c r="F85">
        <v>5</v>
      </c>
      <c r="G85" t="s">
        <v>428</v>
      </c>
      <c r="H85">
        <v>1688134830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1111.478611806804</v>
      </c>
      <c r="AJ85">
        <v>1086.430303030303</v>
      </c>
      <c r="AK85">
        <v>3.403174096460132</v>
      </c>
      <c r="AL85">
        <v>66.42754247735668</v>
      </c>
      <c r="AM85">
        <f>(AO85 - AN85 + DX85*1E3/(8.314*(DZ85+273.15)) * AQ85/DW85 * AP85) * DW85/(100*DK85) * 1000/(1000 - AO85)</f>
        <v>0</v>
      </c>
      <c r="AN85">
        <v>19.06494778564069</v>
      </c>
      <c r="AO85">
        <v>19.5656903030303</v>
      </c>
      <c r="AP85">
        <v>5.95520016868435E-05</v>
      </c>
      <c r="AQ85">
        <v>113.3259652511876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3.93</v>
      </c>
      <c r="DL85">
        <v>0.5</v>
      </c>
      <c r="DM85" t="s">
        <v>430</v>
      </c>
      <c r="DN85">
        <v>2</v>
      </c>
      <c r="DO85" t="b">
        <v>1</v>
      </c>
      <c r="DP85">
        <v>1688134830</v>
      </c>
      <c r="DQ85">
        <v>1041.990740740741</v>
      </c>
      <c r="DR85">
        <v>1075.832962962963</v>
      </c>
      <c r="DS85">
        <v>19.56041481481482</v>
      </c>
      <c r="DT85">
        <v>19.05933703703704</v>
      </c>
      <c r="DU85">
        <v>1071.976666666667</v>
      </c>
      <c r="DV85">
        <v>22.92408148148148</v>
      </c>
      <c r="DW85">
        <v>500.0247037037038</v>
      </c>
      <c r="DX85">
        <v>101.5969259259259</v>
      </c>
      <c r="DY85">
        <v>0.1000063</v>
      </c>
      <c r="DZ85">
        <v>28.80323333333333</v>
      </c>
      <c r="EA85">
        <v>29.98966296296296</v>
      </c>
      <c r="EB85">
        <v>999.9000000000001</v>
      </c>
      <c r="EC85">
        <v>0</v>
      </c>
      <c r="ED85">
        <v>0</v>
      </c>
      <c r="EE85">
        <v>9999.57</v>
      </c>
      <c r="EF85">
        <v>0</v>
      </c>
      <c r="EG85">
        <v>105.0653333333333</v>
      </c>
      <c r="EH85">
        <v>-33.84249259259259</v>
      </c>
      <c r="EI85">
        <v>1062.779259259259</v>
      </c>
      <c r="EJ85">
        <v>1096.735925925926</v>
      </c>
      <c r="EK85">
        <v>0.5010811851851851</v>
      </c>
      <c r="EL85">
        <v>1075.832962962963</v>
      </c>
      <c r="EM85">
        <v>19.05933703703704</v>
      </c>
      <c r="EN85">
        <v>1.987276666666667</v>
      </c>
      <c r="EO85">
        <v>1.936367777777778</v>
      </c>
      <c r="EP85">
        <v>17.34331851851852</v>
      </c>
      <c r="EQ85">
        <v>16.9333962962963</v>
      </c>
      <c r="ER85">
        <v>2000.002592592592</v>
      </c>
      <c r="ES85">
        <v>0.9800032592592591</v>
      </c>
      <c r="ET85">
        <v>0.01999670740740741</v>
      </c>
      <c r="EU85">
        <v>0</v>
      </c>
      <c r="EV85">
        <v>446.6737407407407</v>
      </c>
      <c r="EW85">
        <v>5.00078</v>
      </c>
      <c r="EX85">
        <v>13465.29259259259</v>
      </c>
      <c r="EY85">
        <v>16379.66296296296</v>
      </c>
      <c r="EZ85">
        <v>46.22422222222221</v>
      </c>
      <c r="FA85">
        <v>47.41862962962961</v>
      </c>
      <c r="FB85">
        <v>46.54825925925925</v>
      </c>
      <c r="FC85">
        <v>46.81700000000001</v>
      </c>
      <c r="FD85">
        <v>46.75437037037036</v>
      </c>
      <c r="FE85">
        <v>1955.110740740741</v>
      </c>
      <c r="FF85">
        <v>39.89185185185186</v>
      </c>
      <c r="FG85">
        <v>0</v>
      </c>
      <c r="FH85">
        <v>1688134831.8</v>
      </c>
      <c r="FI85">
        <v>0</v>
      </c>
      <c r="FJ85">
        <v>446.68856</v>
      </c>
      <c r="FK85">
        <v>-1.881153851953361</v>
      </c>
      <c r="FL85">
        <v>-222.7000006452469</v>
      </c>
      <c r="FM85">
        <v>13463.588</v>
      </c>
      <c r="FN85">
        <v>15</v>
      </c>
      <c r="FO85">
        <v>1688131814</v>
      </c>
      <c r="FP85" t="s">
        <v>431</v>
      </c>
      <c r="FQ85">
        <v>1688131793.5</v>
      </c>
      <c r="FR85">
        <v>1688131814</v>
      </c>
      <c r="FS85">
        <v>2</v>
      </c>
      <c r="FT85">
        <v>-0.392</v>
      </c>
      <c r="FU85">
        <v>-0.044</v>
      </c>
      <c r="FV85">
        <v>-21.897</v>
      </c>
      <c r="FW85">
        <v>-3.212</v>
      </c>
      <c r="FX85">
        <v>421</v>
      </c>
      <c r="FY85">
        <v>16</v>
      </c>
      <c r="FZ85">
        <v>0.24</v>
      </c>
      <c r="GA85">
        <v>0.02</v>
      </c>
      <c r="GB85">
        <v>-33.7601975</v>
      </c>
      <c r="GC85">
        <v>-2.082687804877942</v>
      </c>
      <c r="GD85">
        <v>0.3012917402514543</v>
      </c>
      <c r="GE85">
        <v>0</v>
      </c>
      <c r="GF85">
        <v>0.503984675</v>
      </c>
      <c r="GG85">
        <v>-0.05280271294559206</v>
      </c>
      <c r="GH85">
        <v>0.005164795312437364</v>
      </c>
      <c r="GI85">
        <v>1</v>
      </c>
      <c r="GJ85">
        <v>1</v>
      </c>
      <c r="GK85">
        <v>2</v>
      </c>
      <c r="GL85" t="s">
        <v>432</v>
      </c>
      <c r="GM85">
        <v>3.09907</v>
      </c>
      <c r="GN85">
        <v>2.75797</v>
      </c>
      <c r="GO85">
        <v>0.18765</v>
      </c>
      <c r="GP85">
        <v>0.188099</v>
      </c>
      <c r="GQ85">
        <v>0.115852</v>
      </c>
      <c r="GR85">
        <v>0.102163</v>
      </c>
      <c r="GS85">
        <v>20666.7</v>
      </c>
      <c r="GT85">
        <v>19631.7</v>
      </c>
      <c r="GU85">
        <v>26010.9</v>
      </c>
      <c r="GV85">
        <v>24537.4</v>
      </c>
      <c r="GW85">
        <v>36935.6</v>
      </c>
      <c r="GX85">
        <v>32023.4</v>
      </c>
      <c r="GY85">
        <v>45486.2</v>
      </c>
      <c r="GZ85">
        <v>38574.9</v>
      </c>
      <c r="HA85">
        <v>1.79515</v>
      </c>
      <c r="HB85">
        <v>1.816</v>
      </c>
      <c r="HC85">
        <v>-0.165507</v>
      </c>
      <c r="HD85">
        <v>0</v>
      </c>
      <c r="HE85">
        <v>32.6809</v>
      </c>
      <c r="HF85">
        <v>999.9</v>
      </c>
      <c r="HG85">
        <v>46.1</v>
      </c>
      <c r="HH85">
        <v>41.5</v>
      </c>
      <c r="HI85">
        <v>36.433</v>
      </c>
      <c r="HJ85">
        <v>62.6314</v>
      </c>
      <c r="HK85">
        <v>23.8061</v>
      </c>
      <c r="HL85">
        <v>1</v>
      </c>
      <c r="HM85">
        <v>0.842553</v>
      </c>
      <c r="HN85">
        <v>6.93184</v>
      </c>
      <c r="HO85">
        <v>20.1645</v>
      </c>
      <c r="HP85">
        <v>5.2092</v>
      </c>
      <c r="HQ85">
        <v>11.986</v>
      </c>
      <c r="HR85">
        <v>4.9623</v>
      </c>
      <c r="HS85">
        <v>3.27418</v>
      </c>
      <c r="HT85">
        <v>9999</v>
      </c>
      <c r="HU85">
        <v>9999</v>
      </c>
      <c r="HV85">
        <v>9999</v>
      </c>
      <c r="HW85">
        <v>110.3</v>
      </c>
      <c r="HX85">
        <v>1.86392</v>
      </c>
      <c r="HY85">
        <v>1.8602</v>
      </c>
      <c r="HZ85">
        <v>1.85865</v>
      </c>
      <c r="IA85">
        <v>1.85989</v>
      </c>
      <c r="IB85">
        <v>1.85989</v>
      </c>
      <c r="IC85">
        <v>1.85852</v>
      </c>
      <c r="ID85">
        <v>1.8576</v>
      </c>
      <c r="IE85">
        <v>1.85242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-30.25</v>
      </c>
      <c r="IT85">
        <v>-3.3639</v>
      </c>
      <c r="IU85">
        <v>-13.86721085067401</v>
      </c>
      <c r="IV85">
        <v>-0.02083019699242301</v>
      </c>
      <c r="IW85">
        <v>6.53372239223948E-06</v>
      </c>
      <c r="IX85">
        <v>-1.0545266758139E-09</v>
      </c>
      <c r="IY85">
        <v>-1.642177746286333</v>
      </c>
      <c r="IZ85">
        <v>-0.1424232617567872</v>
      </c>
      <c r="JA85">
        <v>0.004060056505534989</v>
      </c>
      <c r="JB85">
        <v>-4.899104825809564E-05</v>
      </c>
      <c r="JC85">
        <v>3</v>
      </c>
      <c r="JD85">
        <v>1949</v>
      </c>
      <c r="JE85">
        <v>1</v>
      </c>
      <c r="JF85">
        <v>31</v>
      </c>
      <c r="JG85">
        <v>50.7</v>
      </c>
      <c r="JH85">
        <v>50.4</v>
      </c>
      <c r="JI85">
        <v>2.56836</v>
      </c>
      <c r="JJ85">
        <v>2.66846</v>
      </c>
      <c r="JK85">
        <v>1.49658</v>
      </c>
      <c r="JL85">
        <v>2.32422</v>
      </c>
      <c r="JM85">
        <v>1.54907</v>
      </c>
      <c r="JN85">
        <v>2.35718</v>
      </c>
      <c r="JO85">
        <v>46.24</v>
      </c>
      <c r="JP85">
        <v>14.2196</v>
      </c>
      <c r="JQ85">
        <v>18</v>
      </c>
      <c r="JR85">
        <v>492.373</v>
      </c>
      <c r="JS85">
        <v>521.417</v>
      </c>
      <c r="JT85">
        <v>22.7099</v>
      </c>
      <c r="JU85">
        <v>36.9737</v>
      </c>
      <c r="JV85">
        <v>29.9985</v>
      </c>
      <c r="JW85">
        <v>36.788</v>
      </c>
      <c r="JX85">
        <v>36.6591</v>
      </c>
      <c r="JY85">
        <v>51.5451</v>
      </c>
      <c r="JZ85">
        <v>38.2163</v>
      </c>
      <c r="KA85">
        <v>0</v>
      </c>
      <c r="KB85">
        <v>22.7724</v>
      </c>
      <c r="KC85">
        <v>1122.06</v>
      </c>
      <c r="KD85">
        <v>19.0141</v>
      </c>
      <c r="KE85">
        <v>99.3998</v>
      </c>
      <c r="KF85">
        <v>93.2578</v>
      </c>
    </row>
    <row r="86" spans="1:292">
      <c r="A86">
        <v>68</v>
      </c>
      <c r="B86">
        <v>1688134842.5</v>
      </c>
      <c r="C86">
        <v>426.5</v>
      </c>
      <c r="D86" t="s">
        <v>569</v>
      </c>
      <c r="E86" t="s">
        <v>570</v>
      </c>
      <c r="F86">
        <v>5</v>
      </c>
      <c r="G86" t="s">
        <v>428</v>
      </c>
      <c r="H86">
        <v>1688134834.714286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1128.368344075967</v>
      </c>
      <c r="AJ86">
        <v>1103.339999999999</v>
      </c>
      <c r="AK86">
        <v>3.375888175286397</v>
      </c>
      <c r="AL86">
        <v>66.42754247735668</v>
      </c>
      <c r="AM86">
        <f>(AO86 - AN86 + DX86*1E3/(8.314*(DZ86+273.15)) * AQ86/DW86 * AP86) * DW86/(100*DK86) * 1000/(1000 - AO86)</f>
        <v>0</v>
      </c>
      <c r="AN86">
        <v>19.07352744053516</v>
      </c>
      <c r="AO86">
        <v>19.57629151515151</v>
      </c>
      <c r="AP86">
        <v>7.08074057408591E-05</v>
      </c>
      <c r="AQ86">
        <v>113.3259652511876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3.93</v>
      </c>
      <c r="DL86">
        <v>0.5</v>
      </c>
      <c r="DM86" t="s">
        <v>430</v>
      </c>
      <c r="DN86">
        <v>2</v>
      </c>
      <c r="DO86" t="b">
        <v>1</v>
      </c>
      <c r="DP86">
        <v>1688134834.714286</v>
      </c>
      <c r="DQ86">
        <v>1057.566785714286</v>
      </c>
      <c r="DR86">
        <v>1091.610357142857</v>
      </c>
      <c r="DS86">
        <v>19.56491785714286</v>
      </c>
      <c r="DT86">
        <v>19.06531071428572</v>
      </c>
      <c r="DU86">
        <v>1087.716428571429</v>
      </c>
      <c r="DV86">
        <v>22.92873214285714</v>
      </c>
      <c r="DW86">
        <v>500.0185714285714</v>
      </c>
      <c r="DX86">
        <v>101.5964642857143</v>
      </c>
      <c r="DY86">
        <v>0.1000170178571429</v>
      </c>
      <c r="DZ86">
        <v>28.801225</v>
      </c>
      <c r="EA86">
        <v>29.98882857142857</v>
      </c>
      <c r="EB86">
        <v>999.9000000000002</v>
      </c>
      <c r="EC86">
        <v>0</v>
      </c>
      <c r="ED86">
        <v>0</v>
      </c>
      <c r="EE86">
        <v>10000.63321428571</v>
      </c>
      <c r="EF86">
        <v>0</v>
      </c>
      <c r="EG86">
        <v>104.98025</v>
      </c>
      <c r="EH86">
        <v>-34.04406071428571</v>
      </c>
      <c r="EI86">
        <v>1078.670714285714</v>
      </c>
      <c r="EJ86">
        <v>1112.826785714286</v>
      </c>
      <c r="EK86">
        <v>0.4995911428571428</v>
      </c>
      <c r="EL86">
        <v>1091.610357142857</v>
      </c>
      <c r="EM86">
        <v>19.06531071428572</v>
      </c>
      <c r="EN86">
        <v>1.987723571428571</v>
      </c>
      <c r="EO86">
        <v>1.936966428571428</v>
      </c>
      <c r="EP86">
        <v>17.34687857142857</v>
      </c>
      <c r="EQ86">
        <v>16.93826785714286</v>
      </c>
      <c r="ER86">
        <v>1999.9825</v>
      </c>
      <c r="ES86">
        <v>0.9800043214285713</v>
      </c>
      <c r="ET86">
        <v>0.01999565</v>
      </c>
      <c r="EU86">
        <v>0</v>
      </c>
      <c r="EV86">
        <v>446.5773928571429</v>
      </c>
      <c r="EW86">
        <v>5.00078</v>
      </c>
      <c r="EX86">
        <v>13456.96785714286</v>
      </c>
      <c r="EY86">
        <v>16379.50714285714</v>
      </c>
      <c r="EZ86">
        <v>46.22735714285714</v>
      </c>
      <c r="FA86">
        <v>47.42149999999999</v>
      </c>
      <c r="FB86">
        <v>46.54878571428571</v>
      </c>
      <c r="FC86">
        <v>46.8235</v>
      </c>
      <c r="FD86">
        <v>46.75196428571429</v>
      </c>
      <c r="FE86">
        <v>1955.093928571429</v>
      </c>
      <c r="FF86">
        <v>39.88857142857144</v>
      </c>
      <c r="FG86">
        <v>0</v>
      </c>
      <c r="FH86">
        <v>1688134836.6</v>
      </c>
      <c r="FI86">
        <v>0</v>
      </c>
      <c r="FJ86">
        <v>446.55236</v>
      </c>
      <c r="FK86">
        <v>-1.362307706081887</v>
      </c>
      <c r="FL86">
        <v>-78.06923163265584</v>
      </c>
      <c r="FM86">
        <v>13454.04</v>
      </c>
      <c r="FN86">
        <v>15</v>
      </c>
      <c r="FO86">
        <v>1688131814</v>
      </c>
      <c r="FP86" t="s">
        <v>431</v>
      </c>
      <c r="FQ86">
        <v>1688131793.5</v>
      </c>
      <c r="FR86">
        <v>1688131814</v>
      </c>
      <c r="FS86">
        <v>2</v>
      </c>
      <c r="FT86">
        <v>-0.392</v>
      </c>
      <c r="FU86">
        <v>-0.044</v>
      </c>
      <c r="FV86">
        <v>-21.897</v>
      </c>
      <c r="FW86">
        <v>-3.212</v>
      </c>
      <c r="FX86">
        <v>421</v>
      </c>
      <c r="FY86">
        <v>16</v>
      </c>
      <c r="FZ86">
        <v>0.24</v>
      </c>
      <c r="GA86">
        <v>0.02</v>
      </c>
      <c r="GB86">
        <v>-33.88600975609756</v>
      </c>
      <c r="GC86">
        <v>-2.710940069686366</v>
      </c>
      <c r="GD86">
        <v>0.3034773787566608</v>
      </c>
      <c r="GE86">
        <v>0</v>
      </c>
      <c r="GF86">
        <v>0.5010220487804877</v>
      </c>
      <c r="GG86">
        <v>-0.02626910801393718</v>
      </c>
      <c r="GH86">
        <v>0.003321624036751136</v>
      </c>
      <c r="GI86">
        <v>1</v>
      </c>
      <c r="GJ86">
        <v>1</v>
      </c>
      <c r="GK86">
        <v>2</v>
      </c>
      <c r="GL86" t="s">
        <v>432</v>
      </c>
      <c r="GM86">
        <v>3.09909</v>
      </c>
      <c r="GN86">
        <v>2.75804</v>
      </c>
      <c r="GO86">
        <v>0.18945</v>
      </c>
      <c r="GP86">
        <v>0.189917</v>
      </c>
      <c r="GQ86">
        <v>0.115889</v>
      </c>
      <c r="GR86">
        <v>0.102188</v>
      </c>
      <c r="GS86">
        <v>20621</v>
      </c>
      <c r="GT86">
        <v>19588.2</v>
      </c>
      <c r="GU86">
        <v>26011.2</v>
      </c>
      <c r="GV86">
        <v>24538.1</v>
      </c>
      <c r="GW86">
        <v>36934.6</v>
      </c>
      <c r="GX86">
        <v>32023.3</v>
      </c>
      <c r="GY86">
        <v>45486.6</v>
      </c>
      <c r="GZ86">
        <v>38575.5</v>
      </c>
      <c r="HA86">
        <v>1.79545</v>
      </c>
      <c r="HB86">
        <v>1.81593</v>
      </c>
      <c r="HC86">
        <v>-0.16474</v>
      </c>
      <c r="HD86">
        <v>0</v>
      </c>
      <c r="HE86">
        <v>32.6809</v>
      </c>
      <c r="HF86">
        <v>999.9</v>
      </c>
      <c r="HG86">
        <v>46.1</v>
      </c>
      <c r="HH86">
        <v>41.5</v>
      </c>
      <c r="HI86">
        <v>36.4284</v>
      </c>
      <c r="HJ86">
        <v>62.6714</v>
      </c>
      <c r="HK86">
        <v>23.6659</v>
      </c>
      <c r="HL86">
        <v>1</v>
      </c>
      <c r="HM86">
        <v>0.84158</v>
      </c>
      <c r="HN86">
        <v>7.02538</v>
      </c>
      <c r="HO86">
        <v>20.1604</v>
      </c>
      <c r="HP86">
        <v>5.2089</v>
      </c>
      <c r="HQ86">
        <v>11.986</v>
      </c>
      <c r="HR86">
        <v>4.9622</v>
      </c>
      <c r="HS86">
        <v>3.2743</v>
      </c>
      <c r="HT86">
        <v>9999</v>
      </c>
      <c r="HU86">
        <v>9999</v>
      </c>
      <c r="HV86">
        <v>9999</v>
      </c>
      <c r="HW86">
        <v>110.3</v>
      </c>
      <c r="HX86">
        <v>1.86392</v>
      </c>
      <c r="HY86">
        <v>1.8602</v>
      </c>
      <c r="HZ86">
        <v>1.85866</v>
      </c>
      <c r="IA86">
        <v>1.85989</v>
      </c>
      <c r="IB86">
        <v>1.85989</v>
      </c>
      <c r="IC86">
        <v>1.85852</v>
      </c>
      <c r="ID86">
        <v>1.8576</v>
      </c>
      <c r="IE86">
        <v>1.85242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-30.42</v>
      </c>
      <c r="IT86">
        <v>-3.3643</v>
      </c>
      <c r="IU86">
        <v>-13.86721085067401</v>
      </c>
      <c r="IV86">
        <v>-0.02083019699242301</v>
      </c>
      <c r="IW86">
        <v>6.53372239223948E-06</v>
      </c>
      <c r="IX86">
        <v>-1.0545266758139E-09</v>
      </c>
      <c r="IY86">
        <v>-1.642177746286333</v>
      </c>
      <c r="IZ86">
        <v>-0.1424232617567872</v>
      </c>
      <c r="JA86">
        <v>0.004060056505534989</v>
      </c>
      <c r="JB86">
        <v>-4.899104825809564E-05</v>
      </c>
      <c r="JC86">
        <v>3</v>
      </c>
      <c r="JD86">
        <v>1949</v>
      </c>
      <c r="JE86">
        <v>1</v>
      </c>
      <c r="JF86">
        <v>31</v>
      </c>
      <c r="JG86">
        <v>50.8</v>
      </c>
      <c r="JH86">
        <v>50.5</v>
      </c>
      <c r="JI86">
        <v>2.59766</v>
      </c>
      <c r="JJ86">
        <v>2.67822</v>
      </c>
      <c r="JK86">
        <v>1.49658</v>
      </c>
      <c r="JL86">
        <v>2.32422</v>
      </c>
      <c r="JM86">
        <v>1.54785</v>
      </c>
      <c r="JN86">
        <v>2.37671</v>
      </c>
      <c r="JO86">
        <v>46.24</v>
      </c>
      <c r="JP86">
        <v>14.2108</v>
      </c>
      <c r="JQ86">
        <v>18</v>
      </c>
      <c r="JR86">
        <v>492.579</v>
      </c>
      <c r="JS86">
        <v>521.372</v>
      </c>
      <c r="JT86">
        <v>22.7651</v>
      </c>
      <c r="JU86">
        <v>36.9765</v>
      </c>
      <c r="JV86">
        <v>29.999</v>
      </c>
      <c r="JW86">
        <v>36.7911</v>
      </c>
      <c r="JX86">
        <v>36.6603</v>
      </c>
      <c r="JY86">
        <v>52.1319</v>
      </c>
      <c r="JZ86">
        <v>38.2163</v>
      </c>
      <c r="KA86">
        <v>0</v>
      </c>
      <c r="KB86">
        <v>22.7617</v>
      </c>
      <c r="KC86">
        <v>1142.15</v>
      </c>
      <c r="KD86">
        <v>19.0141</v>
      </c>
      <c r="KE86">
        <v>99.4008</v>
      </c>
      <c r="KF86">
        <v>93.2599</v>
      </c>
    </row>
    <row r="87" spans="1:292">
      <c r="A87">
        <v>69</v>
      </c>
      <c r="B87">
        <v>1688134847.5</v>
      </c>
      <c r="C87">
        <v>431.5</v>
      </c>
      <c r="D87" t="s">
        <v>571</v>
      </c>
      <c r="E87" t="s">
        <v>572</v>
      </c>
      <c r="F87">
        <v>5</v>
      </c>
      <c r="G87" t="s">
        <v>428</v>
      </c>
      <c r="H87">
        <v>1688134840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1145.687392796462</v>
      </c>
      <c r="AJ87">
        <v>1120.43303030303</v>
      </c>
      <c r="AK87">
        <v>3.419964614028057</v>
      </c>
      <c r="AL87">
        <v>66.42754247735668</v>
      </c>
      <c r="AM87">
        <f>(AO87 - AN87 + DX87*1E3/(8.314*(DZ87+273.15)) * AQ87/DW87 * AP87) * DW87/(100*DK87) * 1000/(1000 - AO87)</f>
        <v>0</v>
      </c>
      <c r="AN87">
        <v>19.08018031167194</v>
      </c>
      <c r="AO87">
        <v>19.58395575757576</v>
      </c>
      <c r="AP87">
        <v>4.441520215386912E-05</v>
      </c>
      <c r="AQ87">
        <v>113.3259652511876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3.93</v>
      </c>
      <c r="DL87">
        <v>0.5</v>
      </c>
      <c r="DM87" t="s">
        <v>430</v>
      </c>
      <c r="DN87">
        <v>2</v>
      </c>
      <c r="DO87" t="b">
        <v>1</v>
      </c>
      <c r="DP87">
        <v>1688134840</v>
      </c>
      <c r="DQ87">
        <v>1075.130740740741</v>
      </c>
      <c r="DR87">
        <v>1109.325185185185</v>
      </c>
      <c r="DS87">
        <v>19.57216666666666</v>
      </c>
      <c r="DT87">
        <v>19.07254814814815</v>
      </c>
      <c r="DU87">
        <v>1105.463333333333</v>
      </c>
      <c r="DV87">
        <v>22.93623333333333</v>
      </c>
      <c r="DW87">
        <v>499.9896296296296</v>
      </c>
      <c r="DX87">
        <v>101.5966666666667</v>
      </c>
      <c r="DY87">
        <v>0.09996684444444445</v>
      </c>
      <c r="DZ87">
        <v>28.79903703703703</v>
      </c>
      <c r="EA87">
        <v>29.99689259259259</v>
      </c>
      <c r="EB87">
        <v>999.9000000000001</v>
      </c>
      <c r="EC87">
        <v>0</v>
      </c>
      <c r="ED87">
        <v>0</v>
      </c>
      <c r="EE87">
        <v>9999.228888888889</v>
      </c>
      <c r="EF87">
        <v>0</v>
      </c>
      <c r="EG87">
        <v>104.7851111111111</v>
      </c>
      <c r="EH87">
        <v>-34.19487037037037</v>
      </c>
      <c r="EI87">
        <v>1096.593703703704</v>
      </c>
      <c r="EJ87">
        <v>1130.894444444444</v>
      </c>
      <c r="EK87">
        <v>0.4995965925925926</v>
      </c>
      <c r="EL87">
        <v>1109.325185185185</v>
      </c>
      <c r="EM87">
        <v>19.07254814814815</v>
      </c>
      <c r="EN87">
        <v>1.988463703703704</v>
      </c>
      <c r="EO87">
        <v>1.937705925925926</v>
      </c>
      <c r="EP87">
        <v>17.35277777777778</v>
      </c>
      <c r="EQ87">
        <v>16.94428888888888</v>
      </c>
      <c r="ER87">
        <v>2000.003703703704</v>
      </c>
      <c r="ES87">
        <v>0.9800018148148149</v>
      </c>
      <c r="ET87">
        <v>0.01999814814814815</v>
      </c>
      <c r="EU87">
        <v>0</v>
      </c>
      <c r="EV87">
        <v>446.4636296296296</v>
      </c>
      <c r="EW87">
        <v>5.00078</v>
      </c>
      <c r="EX87">
        <v>13455.58518518518</v>
      </c>
      <c r="EY87">
        <v>16379.67777777778</v>
      </c>
      <c r="EZ87">
        <v>46.21733333333333</v>
      </c>
      <c r="FA87">
        <v>47.41633333333333</v>
      </c>
      <c r="FB87">
        <v>46.65714814814815</v>
      </c>
      <c r="FC87">
        <v>46.82855555555556</v>
      </c>
      <c r="FD87">
        <v>46.73581481481482</v>
      </c>
      <c r="FE87">
        <v>1955.108888888889</v>
      </c>
      <c r="FF87">
        <v>39.89481481481481</v>
      </c>
      <c r="FG87">
        <v>0</v>
      </c>
      <c r="FH87">
        <v>1688134841.4</v>
      </c>
      <c r="FI87">
        <v>0</v>
      </c>
      <c r="FJ87">
        <v>446.47044</v>
      </c>
      <c r="FK87">
        <v>-0.1955384565374738</v>
      </c>
      <c r="FL87">
        <v>38.53076933373743</v>
      </c>
      <c r="FM87">
        <v>13454.936</v>
      </c>
      <c r="FN87">
        <v>15</v>
      </c>
      <c r="FO87">
        <v>1688131814</v>
      </c>
      <c r="FP87" t="s">
        <v>431</v>
      </c>
      <c r="FQ87">
        <v>1688131793.5</v>
      </c>
      <c r="FR87">
        <v>1688131814</v>
      </c>
      <c r="FS87">
        <v>2</v>
      </c>
      <c r="FT87">
        <v>-0.392</v>
      </c>
      <c r="FU87">
        <v>-0.044</v>
      </c>
      <c r="FV87">
        <v>-21.897</v>
      </c>
      <c r="FW87">
        <v>-3.212</v>
      </c>
      <c r="FX87">
        <v>421</v>
      </c>
      <c r="FY87">
        <v>16</v>
      </c>
      <c r="FZ87">
        <v>0.24</v>
      </c>
      <c r="GA87">
        <v>0.02</v>
      </c>
      <c r="GB87">
        <v>-34.1111175</v>
      </c>
      <c r="GC87">
        <v>-1.728178986866769</v>
      </c>
      <c r="GD87">
        <v>0.1900020011572249</v>
      </c>
      <c r="GE87">
        <v>0</v>
      </c>
      <c r="GF87">
        <v>0.500140775</v>
      </c>
      <c r="GG87">
        <v>0.0005855572232643313</v>
      </c>
      <c r="GH87">
        <v>0.00225079785284575</v>
      </c>
      <c r="GI87">
        <v>1</v>
      </c>
      <c r="GJ87">
        <v>1</v>
      </c>
      <c r="GK87">
        <v>2</v>
      </c>
      <c r="GL87" t="s">
        <v>432</v>
      </c>
      <c r="GM87">
        <v>3.09909</v>
      </c>
      <c r="GN87">
        <v>2.75798</v>
      </c>
      <c r="GO87">
        <v>0.191254</v>
      </c>
      <c r="GP87">
        <v>0.191701</v>
      </c>
      <c r="GQ87">
        <v>0.115913</v>
      </c>
      <c r="GR87">
        <v>0.102217</v>
      </c>
      <c r="GS87">
        <v>20575.2</v>
      </c>
      <c r="GT87">
        <v>19544.8</v>
      </c>
      <c r="GU87">
        <v>26011.4</v>
      </c>
      <c r="GV87">
        <v>24537.9</v>
      </c>
      <c r="GW87">
        <v>36934.1</v>
      </c>
      <c r="GX87">
        <v>32022.4</v>
      </c>
      <c r="GY87">
        <v>45486.8</v>
      </c>
      <c r="GZ87">
        <v>38575.5</v>
      </c>
      <c r="HA87">
        <v>1.79533</v>
      </c>
      <c r="HB87">
        <v>1.81585</v>
      </c>
      <c r="HC87">
        <v>-0.164419</v>
      </c>
      <c r="HD87">
        <v>0</v>
      </c>
      <c r="HE87">
        <v>32.6781</v>
      </c>
      <c r="HF87">
        <v>999.9</v>
      </c>
      <c r="HG87">
        <v>46.1</v>
      </c>
      <c r="HH87">
        <v>41.5</v>
      </c>
      <c r="HI87">
        <v>36.4285</v>
      </c>
      <c r="HJ87">
        <v>62.5914</v>
      </c>
      <c r="HK87">
        <v>23.6298</v>
      </c>
      <c r="HL87">
        <v>1</v>
      </c>
      <c r="HM87">
        <v>0.84266</v>
      </c>
      <c r="HN87">
        <v>7.18479</v>
      </c>
      <c r="HO87">
        <v>20.1529</v>
      </c>
      <c r="HP87">
        <v>5.20875</v>
      </c>
      <c r="HQ87">
        <v>11.986</v>
      </c>
      <c r="HR87">
        <v>4.96205</v>
      </c>
      <c r="HS87">
        <v>3.27425</v>
      </c>
      <c r="HT87">
        <v>9999</v>
      </c>
      <c r="HU87">
        <v>9999</v>
      </c>
      <c r="HV87">
        <v>9999</v>
      </c>
      <c r="HW87">
        <v>110.3</v>
      </c>
      <c r="HX87">
        <v>1.86389</v>
      </c>
      <c r="HY87">
        <v>1.86021</v>
      </c>
      <c r="HZ87">
        <v>1.85867</v>
      </c>
      <c r="IA87">
        <v>1.85989</v>
      </c>
      <c r="IB87">
        <v>1.85989</v>
      </c>
      <c r="IC87">
        <v>1.85852</v>
      </c>
      <c r="ID87">
        <v>1.8576</v>
      </c>
      <c r="IE87">
        <v>1.85242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-30.59</v>
      </c>
      <c r="IT87">
        <v>-3.3645</v>
      </c>
      <c r="IU87">
        <v>-13.86721085067401</v>
      </c>
      <c r="IV87">
        <v>-0.02083019699242301</v>
      </c>
      <c r="IW87">
        <v>6.53372239223948E-06</v>
      </c>
      <c r="IX87">
        <v>-1.0545266758139E-09</v>
      </c>
      <c r="IY87">
        <v>-1.642177746286333</v>
      </c>
      <c r="IZ87">
        <v>-0.1424232617567872</v>
      </c>
      <c r="JA87">
        <v>0.004060056505534989</v>
      </c>
      <c r="JB87">
        <v>-4.899104825809564E-05</v>
      </c>
      <c r="JC87">
        <v>3</v>
      </c>
      <c r="JD87">
        <v>1949</v>
      </c>
      <c r="JE87">
        <v>1</v>
      </c>
      <c r="JF87">
        <v>31</v>
      </c>
      <c r="JG87">
        <v>50.9</v>
      </c>
      <c r="JH87">
        <v>50.6</v>
      </c>
      <c r="JI87">
        <v>2.63062</v>
      </c>
      <c r="JJ87">
        <v>2.67578</v>
      </c>
      <c r="JK87">
        <v>1.49658</v>
      </c>
      <c r="JL87">
        <v>2.32544</v>
      </c>
      <c r="JM87">
        <v>1.54907</v>
      </c>
      <c r="JN87">
        <v>2.41333</v>
      </c>
      <c r="JO87">
        <v>46.24</v>
      </c>
      <c r="JP87">
        <v>14.2196</v>
      </c>
      <c r="JQ87">
        <v>18</v>
      </c>
      <c r="JR87">
        <v>492.514</v>
      </c>
      <c r="JS87">
        <v>521.336</v>
      </c>
      <c r="JT87">
        <v>22.7782</v>
      </c>
      <c r="JU87">
        <v>36.9797</v>
      </c>
      <c r="JV87">
        <v>30.0004</v>
      </c>
      <c r="JW87">
        <v>36.793</v>
      </c>
      <c r="JX87">
        <v>36.6625</v>
      </c>
      <c r="JY87">
        <v>52.7965</v>
      </c>
      <c r="JZ87">
        <v>38.2163</v>
      </c>
      <c r="KA87">
        <v>0</v>
      </c>
      <c r="KB87">
        <v>22.7581</v>
      </c>
      <c r="KC87">
        <v>1155.51</v>
      </c>
      <c r="KD87">
        <v>19.0141</v>
      </c>
      <c r="KE87">
        <v>99.4014</v>
      </c>
      <c r="KF87">
        <v>93.2595</v>
      </c>
    </row>
    <row r="88" spans="1:292">
      <c r="A88">
        <v>70</v>
      </c>
      <c r="B88">
        <v>1688134852.5</v>
      </c>
      <c r="C88">
        <v>436.5</v>
      </c>
      <c r="D88" t="s">
        <v>573</v>
      </c>
      <c r="E88" t="s">
        <v>574</v>
      </c>
      <c r="F88">
        <v>5</v>
      </c>
      <c r="G88" t="s">
        <v>428</v>
      </c>
      <c r="H88">
        <v>1688134844.714286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1162.838283908085</v>
      </c>
      <c r="AJ88">
        <v>1137.472545454545</v>
      </c>
      <c r="AK88">
        <v>3.410613587708986</v>
      </c>
      <c r="AL88">
        <v>66.42754247735668</v>
      </c>
      <c r="AM88">
        <f>(AO88 - AN88 + DX88*1E3/(8.314*(DZ88+273.15)) * AQ88/DW88 * AP88) * DW88/(100*DK88) * 1000/(1000 - AO88)</f>
        <v>0</v>
      </c>
      <c r="AN88">
        <v>19.08654744580628</v>
      </c>
      <c r="AO88">
        <v>19.58602848484848</v>
      </c>
      <c r="AP88">
        <v>1.320963268154657E-05</v>
      </c>
      <c r="AQ88">
        <v>113.3259652511876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3.93</v>
      </c>
      <c r="DL88">
        <v>0.5</v>
      </c>
      <c r="DM88" t="s">
        <v>430</v>
      </c>
      <c r="DN88">
        <v>2</v>
      </c>
      <c r="DO88" t="b">
        <v>1</v>
      </c>
      <c r="DP88">
        <v>1688134844.714286</v>
      </c>
      <c r="DQ88">
        <v>1090.847857142857</v>
      </c>
      <c r="DR88">
        <v>1125.163571428571</v>
      </c>
      <c r="DS88">
        <v>19.57963571428571</v>
      </c>
      <c r="DT88">
        <v>19.07926785714286</v>
      </c>
      <c r="DU88">
        <v>1121.342857142857</v>
      </c>
      <c r="DV88">
        <v>22.94397142857143</v>
      </c>
      <c r="DW88">
        <v>499.99225</v>
      </c>
      <c r="DX88">
        <v>101.5960714285714</v>
      </c>
      <c r="DY88">
        <v>0.09996974642857144</v>
      </c>
      <c r="DZ88">
        <v>28.79906428571429</v>
      </c>
      <c r="EA88">
        <v>30.003175</v>
      </c>
      <c r="EB88">
        <v>999.9000000000002</v>
      </c>
      <c r="EC88">
        <v>0</v>
      </c>
      <c r="ED88">
        <v>0</v>
      </c>
      <c r="EE88">
        <v>10001.01678571429</v>
      </c>
      <c r="EF88">
        <v>0</v>
      </c>
      <c r="EG88">
        <v>104.8208571428572</v>
      </c>
      <c r="EH88">
        <v>-34.31658571428571</v>
      </c>
      <c r="EI88">
        <v>1112.632857142857</v>
      </c>
      <c r="EJ88">
        <v>1147.049285714286</v>
      </c>
      <c r="EK88">
        <v>0.5003632857142858</v>
      </c>
      <c r="EL88">
        <v>1125.163571428571</v>
      </c>
      <c r="EM88">
        <v>19.07926785714286</v>
      </c>
      <c r="EN88">
        <v>1.989213928571429</v>
      </c>
      <c r="EO88">
        <v>1.938378928571428</v>
      </c>
      <c r="EP88">
        <v>17.35875</v>
      </c>
      <c r="EQ88">
        <v>16.94975714285714</v>
      </c>
      <c r="ER88">
        <v>2000.000357142857</v>
      </c>
      <c r="ES88">
        <v>0.9800019642857142</v>
      </c>
      <c r="ET88">
        <v>0.01999802142857143</v>
      </c>
      <c r="EU88">
        <v>0</v>
      </c>
      <c r="EV88">
        <v>446.4207857142857</v>
      </c>
      <c r="EW88">
        <v>5.00078</v>
      </c>
      <c r="EX88">
        <v>13449.80357142857</v>
      </c>
      <c r="EY88">
        <v>16379.65</v>
      </c>
      <c r="EZ88">
        <v>46.21628571428571</v>
      </c>
      <c r="FA88">
        <v>47.41707142857143</v>
      </c>
      <c r="FB88">
        <v>46.72960714285713</v>
      </c>
      <c r="FC88">
        <v>46.83242857142857</v>
      </c>
      <c r="FD88">
        <v>46.74299999999999</v>
      </c>
      <c r="FE88">
        <v>1955.106071428571</v>
      </c>
      <c r="FF88">
        <v>39.89428571428572</v>
      </c>
      <c r="FG88">
        <v>0</v>
      </c>
      <c r="FH88">
        <v>1688134846.8</v>
      </c>
      <c r="FI88">
        <v>0</v>
      </c>
      <c r="FJ88">
        <v>446.4166538461538</v>
      </c>
      <c r="FK88">
        <v>-0.5776068373942627</v>
      </c>
      <c r="FL88">
        <v>-140.7589748490788</v>
      </c>
      <c r="FM88">
        <v>13448.70769230769</v>
      </c>
      <c r="FN88">
        <v>15</v>
      </c>
      <c r="FO88">
        <v>1688131814</v>
      </c>
      <c r="FP88" t="s">
        <v>431</v>
      </c>
      <c r="FQ88">
        <v>1688131793.5</v>
      </c>
      <c r="FR88">
        <v>1688131814</v>
      </c>
      <c r="FS88">
        <v>2</v>
      </c>
      <c r="FT88">
        <v>-0.392</v>
      </c>
      <c r="FU88">
        <v>-0.044</v>
      </c>
      <c r="FV88">
        <v>-21.897</v>
      </c>
      <c r="FW88">
        <v>-3.212</v>
      </c>
      <c r="FX88">
        <v>421</v>
      </c>
      <c r="FY88">
        <v>16</v>
      </c>
      <c r="FZ88">
        <v>0.24</v>
      </c>
      <c r="GA88">
        <v>0.02</v>
      </c>
      <c r="GB88">
        <v>-34.24946</v>
      </c>
      <c r="GC88">
        <v>-1.631954971857365</v>
      </c>
      <c r="GD88">
        <v>0.1786500458997982</v>
      </c>
      <c r="GE88">
        <v>0</v>
      </c>
      <c r="GF88">
        <v>0.499649775</v>
      </c>
      <c r="GG88">
        <v>0.01265071294559061</v>
      </c>
      <c r="GH88">
        <v>0.001816380473462268</v>
      </c>
      <c r="GI88">
        <v>1</v>
      </c>
      <c r="GJ88">
        <v>1</v>
      </c>
      <c r="GK88">
        <v>2</v>
      </c>
      <c r="GL88" t="s">
        <v>432</v>
      </c>
      <c r="GM88">
        <v>3.09917</v>
      </c>
      <c r="GN88">
        <v>2.7582</v>
      </c>
      <c r="GO88">
        <v>0.193035</v>
      </c>
      <c r="GP88">
        <v>0.19348</v>
      </c>
      <c r="GQ88">
        <v>0.115916</v>
      </c>
      <c r="GR88">
        <v>0.102233</v>
      </c>
      <c r="GS88">
        <v>20529.6</v>
      </c>
      <c r="GT88">
        <v>19501.6</v>
      </c>
      <c r="GU88">
        <v>26011.2</v>
      </c>
      <c r="GV88">
        <v>24537.8</v>
      </c>
      <c r="GW88">
        <v>36933.8</v>
      </c>
      <c r="GX88">
        <v>32021.8</v>
      </c>
      <c r="GY88">
        <v>45486.4</v>
      </c>
      <c r="GZ88">
        <v>38575.2</v>
      </c>
      <c r="HA88">
        <v>1.79535</v>
      </c>
      <c r="HB88">
        <v>1.81578</v>
      </c>
      <c r="HC88">
        <v>-0.165202</v>
      </c>
      <c r="HD88">
        <v>0</v>
      </c>
      <c r="HE88">
        <v>32.6781</v>
      </c>
      <c r="HF88">
        <v>999.9</v>
      </c>
      <c r="HG88">
        <v>46.1</v>
      </c>
      <c r="HH88">
        <v>41.5</v>
      </c>
      <c r="HI88">
        <v>36.4338</v>
      </c>
      <c r="HJ88">
        <v>62.5414</v>
      </c>
      <c r="HK88">
        <v>23.6418</v>
      </c>
      <c r="HL88">
        <v>1</v>
      </c>
      <c r="HM88">
        <v>0.843811</v>
      </c>
      <c r="HN88">
        <v>7.25861</v>
      </c>
      <c r="HO88">
        <v>20.1498</v>
      </c>
      <c r="HP88">
        <v>5.20935</v>
      </c>
      <c r="HQ88">
        <v>11.986</v>
      </c>
      <c r="HR88">
        <v>4.96205</v>
      </c>
      <c r="HS88">
        <v>3.27423</v>
      </c>
      <c r="HT88">
        <v>9999</v>
      </c>
      <c r="HU88">
        <v>9999</v>
      </c>
      <c r="HV88">
        <v>9999</v>
      </c>
      <c r="HW88">
        <v>110.3</v>
      </c>
      <c r="HX88">
        <v>1.86391</v>
      </c>
      <c r="HY88">
        <v>1.8602</v>
      </c>
      <c r="HZ88">
        <v>1.85867</v>
      </c>
      <c r="IA88">
        <v>1.85989</v>
      </c>
      <c r="IB88">
        <v>1.85988</v>
      </c>
      <c r="IC88">
        <v>1.85852</v>
      </c>
      <c r="ID88">
        <v>1.8576</v>
      </c>
      <c r="IE88">
        <v>1.85242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-30.76</v>
      </c>
      <c r="IT88">
        <v>-3.3646</v>
      </c>
      <c r="IU88">
        <v>-13.86721085067401</v>
      </c>
      <c r="IV88">
        <v>-0.02083019699242301</v>
      </c>
      <c r="IW88">
        <v>6.53372239223948E-06</v>
      </c>
      <c r="IX88">
        <v>-1.0545266758139E-09</v>
      </c>
      <c r="IY88">
        <v>-1.642177746286333</v>
      </c>
      <c r="IZ88">
        <v>-0.1424232617567872</v>
      </c>
      <c r="JA88">
        <v>0.004060056505534989</v>
      </c>
      <c r="JB88">
        <v>-4.899104825809564E-05</v>
      </c>
      <c r="JC88">
        <v>3</v>
      </c>
      <c r="JD88">
        <v>1949</v>
      </c>
      <c r="JE88">
        <v>1</v>
      </c>
      <c r="JF88">
        <v>31</v>
      </c>
      <c r="JG88">
        <v>51</v>
      </c>
      <c r="JH88">
        <v>50.6</v>
      </c>
      <c r="JI88">
        <v>2.65991</v>
      </c>
      <c r="JJ88">
        <v>2.67212</v>
      </c>
      <c r="JK88">
        <v>1.49658</v>
      </c>
      <c r="JL88">
        <v>2.32544</v>
      </c>
      <c r="JM88">
        <v>1.54907</v>
      </c>
      <c r="JN88">
        <v>2.44019</v>
      </c>
      <c r="JO88">
        <v>46.2691</v>
      </c>
      <c r="JP88">
        <v>14.2108</v>
      </c>
      <c r="JQ88">
        <v>18</v>
      </c>
      <c r="JR88">
        <v>492.543</v>
      </c>
      <c r="JS88">
        <v>521.308</v>
      </c>
      <c r="JT88">
        <v>22.7736</v>
      </c>
      <c r="JU88">
        <v>36.9813</v>
      </c>
      <c r="JV88">
        <v>30.0009</v>
      </c>
      <c r="JW88">
        <v>36.7948</v>
      </c>
      <c r="JX88">
        <v>36.6659</v>
      </c>
      <c r="JY88">
        <v>53.3796</v>
      </c>
      <c r="JZ88">
        <v>38.2163</v>
      </c>
      <c r="KA88">
        <v>0</v>
      </c>
      <c r="KB88">
        <v>22.7537</v>
      </c>
      <c r="KC88">
        <v>1175.58</v>
      </c>
      <c r="KD88">
        <v>19.0141</v>
      </c>
      <c r="KE88">
        <v>99.4006</v>
      </c>
      <c r="KF88">
        <v>93.259</v>
      </c>
    </row>
    <row r="89" spans="1:292">
      <c r="A89">
        <v>71</v>
      </c>
      <c r="B89">
        <v>1688134857.5</v>
      </c>
      <c r="C89">
        <v>441.5</v>
      </c>
      <c r="D89" t="s">
        <v>575</v>
      </c>
      <c r="E89" t="s">
        <v>576</v>
      </c>
      <c r="F89">
        <v>5</v>
      </c>
      <c r="G89" t="s">
        <v>428</v>
      </c>
      <c r="H89">
        <v>1688134850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1179.910447605281</v>
      </c>
      <c r="AJ89">
        <v>1154.508242424242</v>
      </c>
      <c r="AK89">
        <v>3.402495403605487</v>
      </c>
      <c r="AL89">
        <v>66.42754247735668</v>
      </c>
      <c r="AM89">
        <f>(AO89 - AN89 + DX89*1E3/(8.314*(DZ89+273.15)) * AQ89/DW89 * AP89) * DW89/(100*DK89) * 1000/(1000 - AO89)</f>
        <v>0</v>
      </c>
      <c r="AN89">
        <v>19.09300492163308</v>
      </c>
      <c r="AO89">
        <v>19.58488363636364</v>
      </c>
      <c r="AP89">
        <v>-4.238186421483772E-06</v>
      </c>
      <c r="AQ89">
        <v>113.3259652511876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3.93</v>
      </c>
      <c r="DL89">
        <v>0.5</v>
      </c>
      <c r="DM89" t="s">
        <v>430</v>
      </c>
      <c r="DN89">
        <v>2</v>
      </c>
      <c r="DO89" t="b">
        <v>1</v>
      </c>
      <c r="DP89">
        <v>1688134850</v>
      </c>
      <c r="DQ89">
        <v>1108.508888888889</v>
      </c>
      <c r="DR89">
        <v>1142.948888888889</v>
      </c>
      <c r="DS89">
        <v>19.58413333333333</v>
      </c>
      <c r="DT89">
        <v>19.08621481481482</v>
      </c>
      <c r="DU89">
        <v>1139.185555555555</v>
      </c>
      <c r="DV89">
        <v>22.94864074074074</v>
      </c>
      <c r="DW89">
        <v>499.9966296296296</v>
      </c>
      <c r="DX89">
        <v>101.5960370370371</v>
      </c>
      <c r="DY89">
        <v>0.09999644074074074</v>
      </c>
      <c r="DZ89">
        <v>28.80262222222222</v>
      </c>
      <c r="EA89">
        <v>30.00141851851852</v>
      </c>
      <c r="EB89">
        <v>999.9000000000001</v>
      </c>
      <c r="EC89">
        <v>0</v>
      </c>
      <c r="ED89">
        <v>0</v>
      </c>
      <c r="EE89">
        <v>9999.298888888889</v>
      </c>
      <c r="EF89">
        <v>0</v>
      </c>
      <c r="EG89">
        <v>105.0017407407407</v>
      </c>
      <c r="EH89">
        <v>-34.44038148148148</v>
      </c>
      <c r="EI89">
        <v>1130.652592592593</v>
      </c>
      <c r="EJ89">
        <v>1165.188518518519</v>
      </c>
      <c r="EK89">
        <v>0.4979234814814815</v>
      </c>
      <c r="EL89">
        <v>1142.948888888889</v>
      </c>
      <c r="EM89">
        <v>19.08621481481482</v>
      </c>
      <c r="EN89">
        <v>1.989670740740741</v>
      </c>
      <c r="EO89">
        <v>1.939084444444444</v>
      </c>
      <c r="EP89">
        <v>17.36238148148148</v>
      </c>
      <c r="EQ89">
        <v>16.9554962962963</v>
      </c>
      <c r="ER89">
        <v>2000.019259259259</v>
      </c>
      <c r="ES89">
        <v>0.9800007037037036</v>
      </c>
      <c r="ET89">
        <v>0.01999928888888889</v>
      </c>
      <c r="EU89">
        <v>0</v>
      </c>
      <c r="EV89">
        <v>446.3466296296297</v>
      </c>
      <c r="EW89">
        <v>5.00078</v>
      </c>
      <c r="EX89">
        <v>13448.34444444444</v>
      </c>
      <c r="EY89">
        <v>16379.7962962963</v>
      </c>
      <c r="EZ89">
        <v>46.21044444444445</v>
      </c>
      <c r="FA89">
        <v>47.41174074074074</v>
      </c>
      <c r="FB89">
        <v>46.90018518518518</v>
      </c>
      <c r="FC89">
        <v>46.83085185185185</v>
      </c>
      <c r="FD89">
        <v>46.72885185185184</v>
      </c>
      <c r="FE89">
        <v>1955.121481481481</v>
      </c>
      <c r="FF89">
        <v>39.89777777777778</v>
      </c>
      <c r="FG89">
        <v>0</v>
      </c>
      <c r="FH89">
        <v>1688134851.6</v>
      </c>
      <c r="FI89">
        <v>0</v>
      </c>
      <c r="FJ89">
        <v>446.3599230769231</v>
      </c>
      <c r="FK89">
        <v>-0.5875555528679605</v>
      </c>
      <c r="FL89">
        <v>-64.56410316395433</v>
      </c>
      <c r="FM89">
        <v>13448.15769230769</v>
      </c>
      <c r="FN89">
        <v>15</v>
      </c>
      <c r="FO89">
        <v>1688131814</v>
      </c>
      <c r="FP89" t="s">
        <v>431</v>
      </c>
      <c r="FQ89">
        <v>1688131793.5</v>
      </c>
      <c r="FR89">
        <v>1688131814</v>
      </c>
      <c r="FS89">
        <v>2</v>
      </c>
      <c r="FT89">
        <v>-0.392</v>
      </c>
      <c r="FU89">
        <v>-0.044</v>
      </c>
      <c r="FV89">
        <v>-21.897</v>
      </c>
      <c r="FW89">
        <v>-3.212</v>
      </c>
      <c r="FX89">
        <v>421</v>
      </c>
      <c r="FY89">
        <v>16</v>
      </c>
      <c r="FZ89">
        <v>0.24</v>
      </c>
      <c r="GA89">
        <v>0.02</v>
      </c>
      <c r="GB89">
        <v>-34.34703</v>
      </c>
      <c r="GC89">
        <v>-1.518265666041203</v>
      </c>
      <c r="GD89">
        <v>0.1711429420104725</v>
      </c>
      <c r="GE89">
        <v>0</v>
      </c>
      <c r="GF89">
        <v>0.498697175</v>
      </c>
      <c r="GG89">
        <v>-0.02256325328330207</v>
      </c>
      <c r="GH89">
        <v>0.003540555873641174</v>
      </c>
      <c r="GI89">
        <v>1</v>
      </c>
      <c r="GJ89">
        <v>1</v>
      </c>
      <c r="GK89">
        <v>2</v>
      </c>
      <c r="GL89" t="s">
        <v>432</v>
      </c>
      <c r="GM89">
        <v>3.09907</v>
      </c>
      <c r="GN89">
        <v>2.75832</v>
      </c>
      <c r="GO89">
        <v>0.194809</v>
      </c>
      <c r="GP89">
        <v>0.195232</v>
      </c>
      <c r="GQ89">
        <v>0.115914</v>
      </c>
      <c r="GR89">
        <v>0.102269</v>
      </c>
      <c r="GS89">
        <v>20484.1</v>
      </c>
      <c r="GT89">
        <v>19459</v>
      </c>
      <c r="GU89">
        <v>26010.9</v>
      </c>
      <c r="GV89">
        <v>24537.7</v>
      </c>
      <c r="GW89">
        <v>36933.8</v>
      </c>
      <c r="GX89">
        <v>32020.7</v>
      </c>
      <c r="GY89">
        <v>45486</v>
      </c>
      <c r="GZ89">
        <v>38575.2</v>
      </c>
      <c r="HA89">
        <v>1.79517</v>
      </c>
      <c r="HB89">
        <v>1.81565</v>
      </c>
      <c r="HC89">
        <v>-0.165038</v>
      </c>
      <c r="HD89">
        <v>0</v>
      </c>
      <c r="HE89">
        <v>32.6792</v>
      </c>
      <c r="HF89">
        <v>999.9</v>
      </c>
      <c r="HG89">
        <v>46.1</v>
      </c>
      <c r="HH89">
        <v>41.5</v>
      </c>
      <c r="HI89">
        <v>36.4297</v>
      </c>
      <c r="HJ89">
        <v>62.7614</v>
      </c>
      <c r="HK89">
        <v>23.5577</v>
      </c>
      <c r="HL89">
        <v>1</v>
      </c>
      <c r="HM89">
        <v>0.844634</v>
      </c>
      <c r="HN89">
        <v>7.29024</v>
      </c>
      <c r="HO89">
        <v>20.1481</v>
      </c>
      <c r="HP89">
        <v>5.20965</v>
      </c>
      <c r="HQ89">
        <v>11.986</v>
      </c>
      <c r="HR89">
        <v>4.96225</v>
      </c>
      <c r="HS89">
        <v>3.27425</v>
      </c>
      <c r="HT89">
        <v>9999</v>
      </c>
      <c r="HU89">
        <v>9999</v>
      </c>
      <c r="HV89">
        <v>9999</v>
      </c>
      <c r="HW89">
        <v>110.3</v>
      </c>
      <c r="HX89">
        <v>1.8639</v>
      </c>
      <c r="HY89">
        <v>1.8602</v>
      </c>
      <c r="HZ89">
        <v>1.85866</v>
      </c>
      <c r="IA89">
        <v>1.85988</v>
      </c>
      <c r="IB89">
        <v>1.85988</v>
      </c>
      <c r="IC89">
        <v>1.85852</v>
      </c>
      <c r="ID89">
        <v>1.85761</v>
      </c>
      <c r="IE89">
        <v>1.85242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-30.93</v>
      </c>
      <c r="IT89">
        <v>-3.3645</v>
      </c>
      <c r="IU89">
        <v>-13.86721085067401</v>
      </c>
      <c r="IV89">
        <v>-0.02083019699242301</v>
      </c>
      <c r="IW89">
        <v>6.53372239223948E-06</v>
      </c>
      <c r="IX89">
        <v>-1.0545266758139E-09</v>
      </c>
      <c r="IY89">
        <v>-1.642177746286333</v>
      </c>
      <c r="IZ89">
        <v>-0.1424232617567872</v>
      </c>
      <c r="JA89">
        <v>0.004060056505534989</v>
      </c>
      <c r="JB89">
        <v>-4.899104825809564E-05</v>
      </c>
      <c r="JC89">
        <v>3</v>
      </c>
      <c r="JD89">
        <v>1949</v>
      </c>
      <c r="JE89">
        <v>1</v>
      </c>
      <c r="JF89">
        <v>31</v>
      </c>
      <c r="JG89">
        <v>51.1</v>
      </c>
      <c r="JH89">
        <v>50.7</v>
      </c>
      <c r="JI89">
        <v>2.69287</v>
      </c>
      <c r="JJ89">
        <v>2.66724</v>
      </c>
      <c r="JK89">
        <v>1.49658</v>
      </c>
      <c r="JL89">
        <v>2.32544</v>
      </c>
      <c r="JM89">
        <v>1.54907</v>
      </c>
      <c r="JN89">
        <v>2.46704</v>
      </c>
      <c r="JO89">
        <v>46.2691</v>
      </c>
      <c r="JP89">
        <v>14.2196</v>
      </c>
      <c r="JQ89">
        <v>18</v>
      </c>
      <c r="JR89">
        <v>492.457</v>
      </c>
      <c r="JS89">
        <v>521.245</v>
      </c>
      <c r="JT89">
        <v>22.7633</v>
      </c>
      <c r="JU89">
        <v>36.9834</v>
      </c>
      <c r="JV89">
        <v>30.0009</v>
      </c>
      <c r="JW89">
        <v>36.7983</v>
      </c>
      <c r="JX89">
        <v>36.6693</v>
      </c>
      <c r="JY89">
        <v>54.0392</v>
      </c>
      <c r="JZ89">
        <v>38.5028</v>
      </c>
      <c r="KA89">
        <v>0</v>
      </c>
      <c r="KB89">
        <v>22.763</v>
      </c>
      <c r="KC89">
        <v>1188.94</v>
      </c>
      <c r="KD89">
        <v>19.0141</v>
      </c>
      <c r="KE89">
        <v>99.39960000000001</v>
      </c>
      <c r="KF89">
        <v>93.2587</v>
      </c>
    </row>
    <row r="90" spans="1:292">
      <c r="A90">
        <v>72</v>
      </c>
      <c r="B90">
        <v>1688134862.5</v>
      </c>
      <c r="C90">
        <v>446.5</v>
      </c>
      <c r="D90" t="s">
        <v>577</v>
      </c>
      <c r="E90" t="s">
        <v>578</v>
      </c>
      <c r="F90">
        <v>5</v>
      </c>
      <c r="G90" t="s">
        <v>428</v>
      </c>
      <c r="H90">
        <v>1688134854.714286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1196.881353580554</v>
      </c>
      <c r="AJ90">
        <v>1171.626</v>
      </c>
      <c r="AK90">
        <v>3.432014513291127</v>
      </c>
      <c r="AL90">
        <v>66.42754247735668</v>
      </c>
      <c r="AM90">
        <f>(AO90 - AN90 + DX90*1E3/(8.314*(DZ90+273.15)) * AQ90/DW90 * AP90) * DW90/(100*DK90) * 1000/(1000 - AO90)</f>
        <v>0</v>
      </c>
      <c r="AN90">
        <v>19.08094024398789</v>
      </c>
      <c r="AO90">
        <v>19.58331212121212</v>
      </c>
      <c r="AP90">
        <v>-9.056515687132158E-06</v>
      </c>
      <c r="AQ90">
        <v>113.3259652511876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3.93</v>
      </c>
      <c r="DL90">
        <v>0.5</v>
      </c>
      <c r="DM90" t="s">
        <v>430</v>
      </c>
      <c r="DN90">
        <v>2</v>
      </c>
      <c r="DO90" t="b">
        <v>1</v>
      </c>
      <c r="DP90">
        <v>1688134854.714286</v>
      </c>
      <c r="DQ90">
        <v>1124.2825</v>
      </c>
      <c r="DR90">
        <v>1158.734285714286</v>
      </c>
      <c r="DS90">
        <v>19.58499642857143</v>
      </c>
      <c r="DT90">
        <v>19.08516428571428</v>
      </c>
      <c r="DU90">
        <v>1155.118214285714</v>
      </c>
      <c r="DV90">
        <v>22.94953928571429</v>
      </c>
      <c r="DW90">
        <v>500.0391071428571</v>
      </c>
      <c r="DX90">
        <v>101.5962142857143</v>
      </c>
      <c r="DY90">
        <v>0.1000564071428571</v>
      </c>
      <c r="DZ90">
        <v>28.80363928571429</v>
      </c>
      <c r="EA90">
        <v>30.00048214285714</v>
      </c>
      <c r="EB90">
        <v>999.9000000000002</v>
      </c>
      <c r="EC90">
        <v>0</v>
      </c>
      <c r="ED90">
        <v>0</v>
      </c>
      <c r="EE90">
        <v>10000.815</v>
      </c>
      <c r="EF90">
        <v>0</v>
      </c>
      <c r="EG90">
        <v>105.1065</v>
      </c>
      <c r="EH90">
        <v>-34.45229285714286</v>
      </c>
      <c r="EI90">
        <v>1146.740714285714</v>
      </c>
      <c r="EJ90">
        <v>1181.278928571428</v>
      </c>
      <c r="EK90">
        <v>0.4998317857142857</v>
      </c>
      <c r="EL90">
        <v>1158.734285714286</v>
      </c>
      <c r="EM90">
        <v>19.08516428571428</v>
      </c>
      <c r="EN90">
        <v>1.989761071428571</v>
      </c>
      <c r="EO90">
        <v>1.938981071428571</v>
      </c>
      <c r="EP90">
        <v>17.3631</v>
      </c>
      <c r="EQ90">
        <v>16.95465714285714</v>
      </c>
      <c r="ER90">
        <v>2000.007142857143</v>
      </c>
      <c r="ES90">
        <v>0.9800026785714285</v>
      </c>
      <c r="ET90">
        <v>0.01999733928571429</v>
      </c>
      <c r="EU90">
        <v>0</v>
      </c>
      <c r="EV90">
        <v>446.2725714285715</v>
      </c>
      <c r="EW90">
        <v>5.00078</v>
      </c>
      <c r="EX90">
        <v>13446.51071428571</v>
      </c>
      <c r="EY90">
        <v>16379.70357142857</v>
      </c>
      <c r="EZ90">
        <v>46.2185</v>
      </c>
      <c r="FA90">
        <v>47.41264285714285</v>
      </c>
      <c r="FB90">
        <v>46.93267857142856</v>
      </c>
      <c r="FC90">
        <v>46.83242857142856</v>
      </c>
      <c r="FD90">
        <v>46.72296428571428</v>
      </c>
      <c r="FE90">
        <v>1955.114285714286</v>
      </c>
      <c r="FF90">
        <v>39.89285714285715</v>
      </c>
      <c r="FG90">
        <v>0</v>
      </c>
      <c r="FH90">
        <v>1688134856.4</v>
      </c>
      <c r="FI90">
        <v>0</v>
      </c>
      <c r="FJ90">
        <v>446.3018076923076</v>
      </c>
      <c r="FK90">
        <v>-0.7532649569469789</v>
      </c>
      <c r="FL90">
        <v>39.10085327499159</v>
      </c>
      <c r="FM90">
        <v>13445.09615384615</v>
      </c>
      <c r="FN90">
        <v>15</v>
      </c>
      <c r="FO90">
        <v>1688131814</v>
      </c>
      <c r="FP90" t="s">
        <v>431</v>
      </c>
      <c r="FQ90">
        <v>1688131793.5</v>
      </c>
      <c r="FR90">
        <v>1688131814</v>
      </c>
      <c r="FS90">
        <v>2</v>
      </c>
      <c r="FT90">
        <v>-0.392</v>
      </c>
      <c r="FU90">
        <v>-0.044</v>
      </c>
      <c r="FV90">
        <v>-21.897</v>
      </c>
      <c r="FW90">
        <v>-3.212</v>
      </c>
      <c r="FX90">
        <v>421</v>
      </c>
      <c r="FY90">
        <v>16</v>
      </c>
      <c r="FZ90">
        <v>0.24</v>
      </c>
      <c r="GA90">
        <v>0.02</v>
      </c>
      <c r="GB90">
        <v>-34.43455365853658</v>
      </c>
      <c r="GC90">
        <v>-0.2295114982578687</v>
      </c>
      <c r="GD90">
        <v>0.06306599755486821</v>
      </c>
      <c r="GE90">
        <v>0</v>
      </c>
      <c r="GF90">
        <v>0.4999946341463414</v>
      </c>
      <c r="GG90">
        <v>0.01236871777003507</v>
      </c>
      <c r="GH90">
        <v>0.01163313035436984</v>
      </c>
      <c r="GI90">
        <v>1</v>
      </c>
      <c r="GJ90">
        <v>1</v>
      </c>
      <c r="GK90">
        <v>2</v>
      </c>
      <c r="GL90" t="s">
        <v>432</v>
      </c>
      <c r="GM90">
        <v>3.09919</v>
      </c>
      <c r="GN90">
        <v>2.75822</v>
      </c>
      <c r="GO90">
        <v>0.196572</v>
      </c>
      <c r="GP90">
        <v>0.196976</v>
      </c>
      <c r="GQ90">
        <v>0.115902</v>
      </c>
      <c r="GR90">
        <v>0.101979</v>
      </c>
      <c r="GS90">
        <v>20439</v>
      </c>
      <c r="GT90">
        <v>19416.5</v>
      </c>
      <c r="GU90">
        <v>26010.7</v>
      </c>
      <c r="GV90">
        <v>24537.4</v>
      </c>
      <c r="GW90">
        <v>36934.3</v>
      </c>
      <c r="GX90">
        <v>32030.9</v>
      </c>
      <c r="GY90">
        <v>45485.8</v>
      </c>
      <c r="GZ90">
        <v>38574.9</v>
      </c>
      <c r="HA90">
        <v>1.79527</v>
      </c>
      <c r="HB90">
        <v>1.81527</v>
      </c>
      <c r="HC90">
        <v>-0.165567</v>
      </c>
      <c r="HD90">
        <v>0</v>
      </c>
      <c r="HE90">
        <v>32.6837</v>
      </c>
      <c r="HF90">
        <v>999.9</v>
      </c>
      <c r="HG90">
        <v>46.1</v>
      </c>
      <c r="HH90">
        <v>41.5</v>
      </c>
      <c r="HI90">
        <v>36.4324</v>
      </c>
      <c r="HJ90">
        <v>62.7114</v>
      </c>
      <c r="HK90">
        <v>23.746</v>
      </c>
      <c r="HL90">
        <v>1</v>
      </c>
      <c r="HM90">
        <v>0.844804</v>
      </c>
      <c r="HN90">
        <v>7.25587</v>
      </c>
      <c r="HO90">
        <v>20.1496</v>
      </c>
      <c r="HP90">
        <v>5.20965</v>
      </c>
      <c r="HQ90">
        <v>11.986</v>
      </c>
      <c r="HR90">
        <v>4.96225</v>
      </c>
      <c r="HS90">
        <v>3.27435</v>
      </c>
      <c r="HT90">
        <v>9999</v>
      </c>
      <c r="HU90">
        <v>9999</v>
      </c>
      <c r="HV90">
        <v>9999</v>
      </c>
      <c r="HW90">
        <v>110.3</v>
      </c>
      <c r="HX90">
        <v>1.86389</v>
      </c>
      <c r="HY90">
        <v>1.8602</v>
      </c>
      <c r="HZ90">
        <v>1.85867</v>
      </c>
      <c r="IA90">
        <v>1.85989</v>
      </c>
      <c r="IB90">
        <v>1.85989</v>
      </c>
      <c r="IC90">
        <v>1.85852</v>
      </c>
      <c r="ID90">
        <v>1.8576</v>
      </c>
      <c r="IE90">
        <v>1.85242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-31.09</v>
      </c>
      <c r="IT90">
        <v>-3.3644</v>
      </c>
      <c r="IU90">
        <v>-13.86721085067401</v>
      </c>
      <c r="IV90">
        <v>-0.02083019699242301</v>
      </c>
      <c r="IW90">
        <v>6.53372239223948E-06</v>
      </c>
      <c r="IX90">
        <v>-1.0545266758139E-09</v>
      </c>
      <c r="IY90">
        <v>-1.642177746286333</v>
      </c>
      <c r="IZ90">
        <v>-0.1424232617567872</v>
      </c>
      <c r="JA90">
        <v>0.004060056505534989</v>
      </c>
      <c r="JB90">
        <v>-4.899104825809564E-05</v>
      </c>
      <c r="JC90">
        <v>3</v>
      </c>
      <c r="JD90">
        <v>1949</v>
      </c>
      <c r="JE90">
        <v>1</v>
      </c>
      <c r="JF90">
        <v>31</v>
      </c>
      <c r="JG90">
        <v>51.1</v>
      </c>
      <c r="JH90">
        <v>50.8</v>
      </c>
      <c r="JI90">
        <v>2.72217</v>
      </c>
      <c r="JJ90">
        <v>2.66357</v>
      </c>
      <c r="JK90">
        <v>1.49658</v>
      </c>
      <c r="JL90">
        <v>2.32422</v>
      </c>
      <c r="JM90">
        <v>1.54785</v>
      </c>
      <c r="JN90">
        <v>2.48657</v>
      </c>
      <c r="JO90">
        <v>46.2691</v>
      </c>
      <c r="JP90">
        <v>14.2196</v>
      </c>
      <c r="JQ90">
        <v>18</v>
      </c>
      <c r="JR90">
        <v>492.543</v>
      </c>
      <c r="JS90">
        <v>521.002</v>
      </c>
      <c r="JT90">
        <v>22.7625</v>
      </c>
      <c r="JU90">
        <v>36.9868</v>
      </c>
      <c r="JV90">
        <v>30.0004</v>
      </c>
      <c r="JW90">
        <v>36.8017</v>
      </c>
      <c r="JX90">
        <v>36.6727</v>
      </c>
      <c r="JY90">
        <v>54.617</v>
      </c>
      <c r="JZ90">
        <v>38.5028</v>
      </c>
      <c r="KA90">
        <v>0</v>
      </c>
      <c r="KB90">
        <v>22.7631</v>
      </c>
      <c r="KC90">
        <v>1208.99</v>
      </c>
      <c r="KD90">
        <v>19.0141</v>
      </c>
      <c r="KE90">
        <v>99.3989</v>
      </c>
      <c r="KF90">
        <v>93.25790000000001</v>
      </c>
    </row>
    <row r="91" spans="1:292">
      <c r="A91">
        <v>73</v>
      </c>
      <c r="B91">
        <v>1688134867.5</v>
      </c>
      <c r="C91">
        <v>451.5</v>
      </c>
      <c r="D91" t="s">
        <v>579</v>
      </c>
      <c r="E91" t="s">
        <v>580</v>
      </c>
      <c r="F91">
        <v>5</v>
      </c>
      <c r="G91" t="s">
        <v>428</v>
      </c>
      <c r="H91">
        <v>1688134860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1214.14556439487</v>
      </c>
      <c r="AJ91">
        <v>1188.708969696969</v>
      </c>
      <c r="AK91">
        <v>3.422799364060793</v>
      </c>
      <c r="AL91">
        <v>66.42754247735668</v>
      </c>
      <c r="AM91">
        <f>(AO91 - AN91 + DX91*1E3/(8.314*(DZ91+273.15)) * AQ91/DW91 * AP91) * DW91/(100*DK91) * 1000/(1000 - AO91)</f>
        <v>0</v>
      </c>
      <c r="AN91">
        <v>18.98585222315026</v>
      </c>
      <c r="AO91">
        <v>19.55383636363637</v>
      </c>
      <c r="AP91">
        <v>-0.006476566486149055</v>
      </c>
      <c r="AQ91">
        <v>113.3259652511876</v>
      </c>
      <c r="AR91">
        <v>0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3.93</v>
      </c>
      <c r="DL91">
        <v>0.5</v>
      </c>
      <c r="DM91" t="s">
        <v>430</v>
      </c>
      <c r="DN91">
        <v>2</v>
      </c>
      <c r="DO91" t="b">
        <v>1</v>
      </c>
      <c r="DP91">
        <v>1688134860</v>
      </c>
      <c r="DQ91">
        <v>1141.982592592592</v>
      </c>
      <c r="DR91">
        <v>1176.483333333333</v>
      </c>
      <c r="DS91">
        <v>19.57895925925926</v>
      </c>
      <c r="DT91">
        <v>19.05347407407407</v>
      </c>
      <c r="DU91">
        <v>1172.995925925926</v>
      </c>
      <c r="DV91">
        <v>22.94328888888888</v>
      </c>
      <c r="DW91">
        <v>500.0314444444444</v>
      </c>
      <c r="DX91">
        <v>101.5967037037037</v>
      </c>
      <c r="DY91">
        <v>0.1000459222222222</v>
      </c>
      <c r="DZ91">
        <v>28.80555555555555</v>
      </c>
      <c r="EA91">
        <v>29.99870740740741</v>
      </c>
      <c r="EB91">
        <v>999.9000000000001</v>
      </c>
      <c r="EC91">
        <v>0</v>
      </c>
      <c r="ED91">
        <v>0</v>
      </c>
      <c r="EE91">
        <v>10000.68481481481</v>
      </c>
      <c r="EF91">
        <v>0</v>
      </c>
      <c r="EG91">
        <v>105.034962962963</v>
      </c>
      <c r="EH91">
        <v>-34.50073703703703</v>
      </c>
      <c r="EI91">
        <v>1164.787037037037</v>
      </c>
      <c r="EJ91">
        <v>1199.333333333333</v>
      </c>
      <c r="EK91">
        <v>0.5254748888888889</v>
      </c>
      <c r="EL91">
        <v>1176.483333333333</v>
      </c>
      <c r="EM91">
        <v>19.05347407407407</v>
      </c>
      <c r="EN91">
        <v>1.989155185185185</v>
      </c>
      <c r="EO91">
        <v>1.935769259259259</v>
      </c>
      <c r="EP91">
        <v>17.35827777777778</v>
      </c>
      <c r="EQ91">
        <v>16.92847777777778</v>
      </c>
      <c r="ER91">
        <v>2000.008148148148</v>
      </c>
      <c r="ES91">
        <v>0.980003037037037</v>
      </c>
      <c r="ET91">
        <v>0.01999697037037037</v>
      </c>
      <c r="EU91">
        <v>0</v>
      </c>
      <c r="EV91">
        <v>446.1986296296297</v>
      </c>
      <c r="EW91">
        <v>5.00078</v>
      </c>
      <c r="EX91">
        <v>13445.96296296296</v>
      </c>
      <c r="EY91">
        <v>16379.71851851852</v>
      </c>
      <c r="EZ91">
        <v>46.22422222222222</v>
      </c>
      <c r="FA91">
        <v>47.40714814814815</v>
      </c>
      <c r="FB91">
        <v>46.91403703703703</v>
      </c>
      <c r="FC91">
        <v>46.82625925925926</v>
      </c>
      <c r="FD91">
        <v>46.70344444444444</v>
      </c>
      <c r="FE91">
        <v>1955.115185185186</v>
      </c>
      <c r="FF91">
        <v>39.89222222222223</v>
      </c>
      <c r="FG91">
        <v>0</v>
      </c>
      <c r="FH91">
        <v>1688134861.8</v>
      </c>
      <c r="FI91">
        <v>0</v>
      </c>
      <c r="FJ91">
        <v>446.22708</v>
      </c>
      <c r="FK91">
        <v>-0.2860769170484996</v>
      </c>
      <c r="FL91">
        <v>-62.5307699592812</v>
      </c>
      <c r="FM91">
        <v>13446.124</v>
      </c>
      <c r="FN91">
        <v>15</v>
      </c>
      <c r="FO91">
        <v>1688131814</v>
      </c>
      <c r="FP91" t="s">
        <v>431</v>
      </c>
      <c r="FQ91">
        <v>1688131793.5</v>
      </c>
      <c r="FR91">
        <v>1688131814</v>
      </c>
      <c r="FS91">
        <v>2</v>
      </c>
      <c r="FT91">
        <v>-0.392</v>
      </c>
      <c r="FU91">
        <v>-0.044</v>
      </c>
      <c r="FV91">
        <v>-21.897</v>
      </c>
      <c r="FW91">
        <v>-3.212</v>
      </c>
      <c r="FX91">
        <v>421</v>
      </c>
      <c r="FY91">
        <v>16</v>
      </c>
      <c r="FZ91">
        <v>0.24</v>
      </c>
      <c r="GA91">
        <v>0.02</v>
      </c>
      <c r="GB91">
        <v>-34.48544634146342</v>
      </c>
      <c r="GC91">
        <v>-0.5541135888501838</v>
      </c>
      <c r="GD91">
        <v>0.09534675381062944</v>
      </c>
      <c r="GE91">
        <v>0</v>
      </c>
      <c r="GF91">
        <v>0.5144437073170732</v>
      </c>
      <c r="GG91">
        <v>0.2324387665505229</v>
      </c>
      <c r="GH91">
        <v>0.03265545336763898</v>
      </c>
      <c r="GI91">
        <v>1</v>
      </c>
      <c r="GJ91">
        <v>1</v>
      </c>
      <c r="GK91">
        <v>2</v>
      </c>
      <c r="GL91" t="s">
        <v>432</v>
      </c>
      <c r="GM91">
        <v>3.09883</v>
      </c>
      <c r="GN91">
        <v>2.75778</v>
      </c>
      <c r="GO91">
        <v>0.198318</v>
      </c>
      <c r="GP91">
        <v>0.198687</v>
      </c>
      <c r="GQ91">
        <v>0.115789</v>
      </c>
      <c r="GR91">
        <v>0.101834</v>
      </c>
      <c r="GS91">
        <v>20394.1</v>
      </c>
      <c r="GT91">
        <v>19374.8</v>
      </c>
      <c r="GU91">
        <v>26010.3</v>
      </c>
      <c r="GV91">
        <v>24537.1</v>
      </c>
      <c r="GW91">
        <v>36938.7</v>
      </c>
      <c r="GX91">
        <v>32035.8</v>
      </c>
      <c r="GY91">
        <v>45485.2</v>
      </c>
      <c r="GZ91">
        <v>38574.3</v>
      </c>
      <c r="HA91">
        <v>1.79487</v>
      </c>
      <c r="HB91">
        <v>1.8159</v>
      </c>
      <c r="HC91">
        <v>-0.165731</v>
      </c>
      <c r="HD91">
        <v>0</v>
      </c>
      <c r="HE91">
        <v>32.6894</v>
      </c>
      <c r="HF91">
        <v>999.9</v>
      </c>
      <c r="HG91">
        <v>46.1</v>
      </c>
      <c r="HH91">
        <v>41.5</v>
      </c>
      <c r="HI91">
        <v>36.4305</v>
      </c>
      <c r="HJ91">
        <v>62.6014</v>
      </c>
      <c r="HK91">
        <v>23.7099</v>
      </c>
      <c r="HL91">
        <v>1</v>
      </c>
      <c r="HM91">
        <v>0.845155</v>
      </c>
      <c r="HN91">
        <v>7.25539</v>
      </c>
      <c r="HO91">
        <v>20.1497</v>
      </c>
      <c r="HP91">
        <v>5.2104</v>
      </c>
      <c r="HQ91">
        <v>11.986</v>
      </c>
      <c r="HR91">
        <v>4.9624</v>
      </c>
      <c r="HS91">
        <v>3.27435</v>
      </c>
      <c r="HT91">
        <v>9999</v>
      </c>
      <c r="HU91">
        <v>9999</v>
      </c>
      <c r="HV91">
        <v>9999</v>
      </c>
      <c r="HW91">
        <v>110.3</v>
      </c>
      <c r="HX91">
        <v>1.86389</v>
      </c>
      <c r="HY91">
        <v>1.86021</v>
      </c>
      <c r="HZ91">
        <v>1.85867</v>
      </c>
      <c r="IA91">
        <v>1.85988</v>
      </c>
      <c r="IB91">
        <v>1.85989</v>
      </c>
      <c r="IC91">
        <v>1.85852</v>
      </c>
      <c r="ID91">
        <v>1.8576</v>
      </c>
      <c r="IE91">
        <v>1.85242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-31.26</v>
      </c>
      <c r="IT91">
        <v>-3.3634</v>
      </c>
      <c r="IU91">
        <v>-13.86721085067401</v>
      </c>
      <c r="IV91">
        <v>-0.02083019699242301</v>
      </c>
      <c r="IW91">
        <v>6.53372239223948E-06</v>
      </c>
      <c r="IX91">
        <v>-1.0545266758139E-09</v>
      </c>
      <c r="IY91">
        <v>-1.642177746286333</v>
      </c>
      <c r="IZ91">
        <v>-0.1424232617567872</v>
      </c>
      <c r="JA91">
        <v>0.004060056505534989</v>
      </c>
      <c r="JB91">
        <v>-4.899104825809564E-05</v>
      </c>
      <c r="JC91">
        <v>3</v>
      </c>
      <c r="JD91">
        <v>1949</v>
      </c>
      <c r="JE91">
        <v>1</v>
      </c>
      <c r="JF91">
        <v>31</v>
      </c>
      <c r="JG91">
        <v>51.2</v>
      </c>
      <c r="JH91">
        <v>50.9</v>
      </c>
      <c r="JI91">
        <v>2.75513</v>
      </c>
      <c r="JJ91">
        <v>2.66357</v>
      </c>
      <c r="JK91">
        <v>1.49658</v>
      </c>
      <c r="JL91">
        <v>2.32544</v>
      </c>
      <c r="JM91">
        <v>1.54785</v>
      </c>
      <c r="JN91">
        <v>2.5061</v>
      </c>
      <c r="JO91">
        <v>46.2982</v>
      </c>
      <c r="JP91">
        <v>14.2196</v>
      </c>
      <c r="JQ91">
        <v>18</v>
      </c>
      <c r="JR91">
        <v>492.315</v>
      </c>
      <c r="JS91">
        <v>521.474</v>
      </c>
      <c r="JT91">
        <v>22.7628</v>
      </c>
      <c r="JU91">
        <v>36.9902</v>
      </c>
      <c r="JV91">
        <v>30.0004</v>
      </c>
      <c r="JW91">
        <v>36.805</v>
      </c>
      <c r="JX91">
        <v>36.6758</v>
      </c>
      <c r="JY91">
        <v>55.2723</v>
      </c>
      <c r="JZ91">
        <v>38.5028</v>
      </c>
      <c r="KA91">
        <v>0</v>
      </c>
      <c r="KB91">
        <v>22.7639</v>
      </c>
      <c r="KC91">
        <v>1222.35</v>
      </c>
      <c r="KD91">
        <v>19.0303</v>
      </c>
      <c r="KE91">
        <v>99.3976</v>
      </c>
      <c r="KF91">
        <v>93.25660000000001</v>
      </c>
    </row>
    <row r="92" spans="1:292">
      <c r="A92">
        <v>74</v>
      </c>
      <c r="B92">
        <v>1688134872.5</v>
      </c>
      <c r="C92">
        <v>456.5</v>
      </c>
      <c r="D92" t="s">
        <v>581</v>
      </c>
      <c r="E92" t="s">
        <v>582</v>
      </c>
      <c r="F92">
        <v>5</v>
      </c>
      <c r="G92" t="s">
        <v>428</v>
      </c>
      <c r="H92">
        <v>1688134864.714286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1230.834334754065</v>
      </c>
      <c r="AJ92">
        <v>1205.610848484848</v>
      </c>
      <c r="AK92">
        <v>3.371315640347294</v>
      </c>
      <c r="AL92">
        <v>66.42754247735668</v>
      </c>
      <c r="AM92">
        <f>(AO92 - AN92 + DX92*1E3/(8.314*(DZ92+273.15)) * AQ92/DW92 * AP92) * DW92/(100*DK92) * 1000/(1000 - AO92)</f>
        <v>0</v>
      </c>
      <c r="AN92">
        <v>18.98764233480323</v>
      </c>
      <c r="AO92">
        <v>19.52429939393939</v>
      </c>
      <c r="AP92">
        <v>-0.005774092833136934</v>
      </c>
      <c r="AQ92">
        <v>113.3259652511876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3.93</v>
      </c>
      <c r="DL92">
        <v>0.5</v>
      </c>
      <c r="DM92" t="s">
        <v>430</v>
      </c>
      <c r="DN92">
        <v>2</v>
      </c>
      <c r="DO92" t="b">
        <v>1</v>
      </c>
      <c r="DP92">
        <v>1688134864.714286</v>
      </c>
      <c r="DQ92">
        <v>1157.761785714286</v>
      </c>
      <c r="DR92">
        <v>1192.225714285714</v>
      </c>
      <c r="DS92">
        <v>19.56323928571429</v>
      </c>
      <c r="DT92">
        <v>19.02112142857143</v>
      </c>
      <c r="DU92">
        <v>1188.930357142857</v>
      </c>
      <c r="DV92">
        <v>22.92702142857143</v>
      </c>
      <c r="DW92">
        <v>500.0313928571429</v>
      </c>
      <c r="DX92">
        <v>101.5967142857143</v>
      </c>
      <c r="DY92">
        <v>0.1000220642857143</v>
      </c>
      <c r="DZ92">
        <v>28.802575</v>
      </c>
      <c r="EA92">
        <v>29.99827857142857</v>
      </c>
      <c r="EB92">
        <v>999.9000000000002</v>
      </c>
      <c r="EC92">
        <v>0</v>
      </c>
      <c r="ED92">
        <v>0</v>
      </c>
      <c r="EE92">
        <v>10000.88892857143</v>
      </c>
      <c r="EF92">
        <v>0</v>
      </c>
      <c r="EG92">
        <v>105.0636071428572</v>
      </c>
      <c r="EH92">
        <v>-34.46421785714286</v>
      </c>
      <c r="EI92">
        <v>1180.8625</v>
      </c>
      <c r="EJ92">
        <v>1215.341785714286</v>
      </c>
      <c r="EK92">
        <v>0.5421088214285714</v>
      </c>
      <c r="EL92">
        <v>1192.225714285714</v>
      </c>
      <c r="EM92">
        <v>19.02112142857143</v>
      </c>
      <c r="EN92">
        <v>1.98756</v>
      </c>
      <c r="EO92">
        <v>1.932483214285714</v>
      </c>
      <c r="EP92">
        <v>17.345575</v>
      </c>
      <c r="EQ92">
        <v>16.90168571428571</v>
      </c>
      <c r="ER92">
        <v>1999.993928571429</v>
      </c>
      <c r="ES92">
        <v>0.9800030357142856</v>
      </c>
      <c r="ET92">
        <v>0.01999696785714286</v>
      </c>
      <c r="EU92">
        <v>0</v>
      </c>
      <c r="EV92">
        <v>446.1492142857143</v>
      </c>
      <c r="EW92">
        <v>5.00078</v>
      </c>
      <c r="EX92">
        <v>13436.54642857143</v>
      </c>
      <c r="EY92">
        <v>16379.60357142857</v>
      </c>
      <c r="EZ92">
        <v>46.22735714285714</v>
      </c>
      <c r="FA92">
        <v>47.406</v>
      </c>
      <c r="FB92">
        <v>46.96403571428571</v>
      </c>
      <c r="FC92">
        <v>46.82135714285715</v>
      </c>
      <c r="FD92">
        <v>46.72292857142856</v>
      </c>
      <c r="FE92">
        <v>1955.101071428571</v>
      </c>
      <c r="FF92">
        <v>39.89178571428572</v>
      </c>
      <c r="FG92">
        <v>0</v>
      </c>
      <c r="FH92">
        <v>1688134866.6</v>
      </c>
      <c r="FI92">
        <v>0</v>
      </c>
      <c r="FJ92">
        <v>446.1638</v>
      </c>
      <c r="FK92">
        <v>-0.4655384518724727</v>
      </c>
      <c r="FL92">
        <v>-228.5538456340467</v>
      </c>
      <c r="FM92">
        <v>13430.888</v>
      </c>
      <c r="FN92">
        <v>15</v>
      </c>
      <c r="FO92">
        <v>1688131814</v>
      </c>
      <c r="FP92" t="s">
        <v>431</v>
      </c>
      <c r="FQ92">
        <v>1688131793.5</v>
      </c>
      <c r="FR92">
        <v>1688131814</v>
      </c>
      <c r="FS92">
        <v>2</v>
      </c>
      <c r="FT92">
        <v>-0.392</v>
      </c>
      <c r="FU92">
        <v>-0.044</v>
      </c>
      <c r="FV92">
        <v>-21.897</v>
      </c>
      <c r="FW92">
        <v>-3.212</v>
      </c>
      <c r="FX92">
        <v>421</v>
      </c>
      <c r="FY92">
        <v>16</v>
      </c>
      <c r="FZ92">
        <v>0.24</v>
      </c>
      <c r="GA92">
        <v>0.02</v>
      </c>
      <c r="GB92">
        <v>-34.46971951219513</v>
      </c>
      <c r="GC92">
        <v>0.225087804877963</v>
      </c>
      <c r="GD92">
        <v>0.1052511774327561</v>
      </c>
      <c r="GE92">
        <v>0</v>
      </c>
      <c r="GF92">
        <v>0.529966512195122</v>
      </c>
      <c r="GG92">
        <v>0.2707745853658527</v>
      </c>
      <c r="GH92">
        <v>0.03544951005965193</v>
      </c>
      <c r="GI92">
        <v>1</v>
      </c>
      <c r="GJ92">
        <v>1</v>
      </c>
      <c r="GK92">
        <v>2</v>
      </c>
      <c r="GL92" t="s">
        <v>432</v>
      </c>
      <c r="GM92">
        <v>3.09916</v>
      </c>
      <c r="GN92">
        <v>2.75797</v>
      </c>
      <c r="GO92">
        <v>0.200028</v>
      </c>
      <c r="GP92">
        <v>0.200389</v>
      </c>
      <c r="GQ92">
        <v>0.115681</v>
      </c>
      <c r="GR92">
        <v>0.101852</v>
      </c>
      <c r="GS92">
        <v>20350.3</v>
      </c>
      <c r="GT92">
        <v>19333.4</v>
      </c>
      <c r="GU92">
        <v>26010</v>
      </c>
      <c r="GV92">
        <v>24536.9</v>
      </c>
      <c r="GW92">
        <v>36943</v>
      </c>
      <c r="GX92">
        <v>32035.4</v>
      </c>
      <c r="GY92">
        <v>45484.7</v>
      </c>
      <c r="GZ92">
        <v>38574.4</v>
      </c>
      <c r="HA92">
        <v>1.79568</v>
      </c>
      <c r="HB92">
        <v>1.81527</v>
      </c>
      <c r="HC92">
        <v>-0.165381</v>
      </c>
      <c r="HD92">
        <v>0</v>
      </c>
      <c r="HE92">
        <v>32.6896</v>
      </c>
      <c r="HF92">
        <v>999.9</v>
      </c>
      <c r="HG92">
        <v>46.1</v>
      </c>
      <c r="HH92">
        <v>41.5</v>
      </c>
      <c r="HI92">
        <v>36.4331</v>
      </c>
      <c r="HJ92">
        <v>62.7014</v>
      </c>
      <c r="HK92">
        <v>23.6258</v>
      </c>
      <c r="HL92">
        <v>1</v>
      </c>
      <c r="HM92">
        <v>0.8455279999999999</v>
      </c>
      <c r="HN92">
        <v>7.24394</v>
      </c>
      <c r="HO92">
        <v>20.1502</v>
      </c>
      <c r="HP92">
        <v>5.21025</v>
      </c>
      <c r="HQ92">
        <v>11.986</v>
      </c>
      <c r="HR92">
        <v>4.96235</v>
      </c>
      <c r="HS92">
        <v>3.27428</v>
      </c>
      <c r="HT92">
        <v>9999</v>
      </c>
      <c r="HU92">
        <v>9999</v>
      </c>
      <c r="HV92">
        <v>9999</v>
      </c>
      <c r="HW92">
        <v>110.3</v>
      </c>
      <c r="HX92">
        <v>1.86388</v>
      </c>
      <c r="HY92">
        <v>1.86021</v>
      </c>
      <c r="HZ92">
        <v>1.85867</v>
      </c>
      <c r="IA92">
        <v>1.85989</v>
      </c>
      <c r="IB92">
        <v>1.85989</v>
      </c>
      <c r="IC92">
        <v>1.85852</v>
      </c>
      <c r="ID92">
        <v>1.8576</v>
      </c>
      <c r="IE92">
        <v>1.85242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-31.43</v>
      </c>
      <c r="IT92">
        <v>-3.3624</v>
      </c>
      <c r="IU92">
        <v>-13.86721085067401</v>
      </c>
      <c r="IV92">
        <v>-0.02083019699242301</v>
      </c>
      <c r="IW92">
        <v>6.53372239223948E-06</v>
      </c>
      <c r="IX92">
        <v>-1.0545266758139E-09</v>
      </c>
      <c r="IY92">
        <v>-1.642177746286333</v>
      </c>
      <c r="IZ92">
        <v>-0.1424232617567872</v>
      </c>
      <c r="JA92">
        <v>0.004060056505534989</v>
      </c>
      <c r="JB92">
        <v>-4.899104825809564E-05</v>
      </c>
      <c r="JC92">
        <v>3</v>
      </c>
      <c r="JD92">
        <v>1949</v>
      </c>
      <c r="JE92">
        <v>1</v>
      </c>
      <c r="JF92">
        <v>31</v>
      </c>
      <c r="JG92">
        <v>51.3</v>
      </c>
      <c r="JH92">
        <v>51</v>
      </c>
      <c r="JI92">
        <v>2.7832</v>
      </c>
      <c r="JJ92">
        <v>2.66235</v>
      </c>
      <c r="JK92">
        <v>1.49658</v>
      </c>
      <c r="JL92">
        <v>2.32422</v>
      </c>
      <c r="JM92">
        <v>1.54785</v>
      </c>
      <c r="JN92">
        <v>2.49268</v>
      </c>
      <c r="JO92">
        <v>46.2982</v>
      </c>
      <c r="JP92">
        <v>14.2108</v>
      </c>
      <c r="JQ92">
        <v>18</v>
      </c>
      <c r="JR92">
        <v>492.829</v>
      </c>
      <c r="JS92">
        <v>521.0549999999999</v>
      </c>
      <c r="JT92">
        <v>22.7623</v>
      </c>
      <c r="JU92">
        <v>36.9926</v>
      </c>
      <c r="JV92">
        <v>30.0005</v>
      </c>
      <c r="JW92">
        <v>36.8074</v>
      </c>
      <c r="JX92">
        <v>36.6795</v>
      </c>
      <c r="JY92">
        <v>55.8549</v>
      </c>
      <c r="JZ92">
        <v>38.5028</v>
      </c>
      <c r="KA92">
        <v>0</v>
      </c>
      <c r="KB92">
        <v>22.7668</v>
      </c>
      <c r="KC92">
        <v>1242.38</v>
      </c>
      <c r="KD92">
        <v>19.0581</v>
      </c>
      <c r="KE92">
        <v>99.3965</v>
      </c>
      <c r="KF92">
        <v>93.2564</v>
      </c>
    </row>
    <row r="93" spans="1:292">
      <c r="A93">
        <v>75</v>
      </c>
      <c r="B93">
        <v>1688134877.5</v>
      </c>
      <c r="C93">
        <v>461.5</v>
      </c>
      <c r="D93" t="s">
        <v>583</v>
      </c>
      <c r="E93" t="s">
        <v>584</v>
      </c>
      <c r="F93">
        <v>5</v>
      </c>
      <c r="G93" t="s">
        <v>428</v>
      </c>
      <c r="H93">
        <v>1688134870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1247.996925125101</v>
      </c>
      <c r="AJ93">
        <v>1222.728363636364</v>
      </c>
      <c r="AK93">
        <v>3.445867302605651</v>
      </c>
      <c r="AL93">
        <v>66.42754247735668</v>
      </c>
      <c r="AM93">
        <f>(AO93 - AN93 + DX93*1E3/(8.314*(DZ93+273.15)) * AQ93/DW93 * AP93) * DW93/(100*DK93) * 1000/(1000 - AO93)</f>
        <v>0</v>
      </c>
      <c r="AN93">
        <v>18.99107871767217</v>
      </c>
      <c r="AO93">
        <v>19.50759393939394</v>
      </c>
      <c r="AP93">
        <v>-0.00115043041491179</v>
      </c>
      <c r="AQ93">
        <v>113.3259652511876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3.93</v>
      </c>
      <c r="DL93">
        <v>0.5</v>
      </c>
      <c r="DM93" t="s">
        <v>430</v>
      </c>
      <c r="DN93">
        <v>2</v>
      </c>
      <c r="DO93" t="b">
        <v>1</v>
      </c>
      <c r="DP93">
        <v>1688134870</v>
      </c>
      <c r="DQ93">
        <v>1175.431851851852</v>
      </c>
      <c r="DR93">
        <v>1209.927037037037</v>
      </c>
      <c r="DS93">
        <v>19.53868148148149</v>
      </c>
      <c r="DT93">
        <v>18.98962592592593</v>
      </c>
      <c r="DU93">
        <v>1206.774444444444</v>
      </c>
      <c r="DV93">
        <v>22.90161851851852</v>
      </c>
      <c r="DW93">
        <v>499.9753333333334</v>
      </c>
      <c r="DX93">
        <v>101.5966666666667</v>
      </c>
      <c r="DY93">
        <v>0.09993517407407407</v>
      </c>
      <c r="DZ93">
        <v>28.80228148148148</v>
      </c>
      <c r="EA93">
        <v>30.00010370370371</v>
      </c>
      <c r="EB93">
        <v>999.9000000000001</v>
      </c>
      <c r="EC93">
        <v>0</v>
      </c>
      <c r="ED93">
        <v>0</v>
      </c>
      <c r="EE93">
        <v>9994.864074074074</v>
      </c>
      <c r="EF93">
        <v>0</v>
      </c>
      <c r="EG93">
        <v>105.1727037037037</v>
      </c>
      <c r="EH93">
        <v>-34.49392962962963</v>
      </c>
      <c r="EI93">
        <v>1198.855925925926</v>
      </c>
      <c r="EJ93">
        <v>1233.347037037037</v>
      </c>
      <c r="EK93">
        <v>0.5490624074074074</v>
      </c>
      <c r="EL93">
        <v>1209.927037037037</v>
      </c>
      <c r="EM93">
        <v>18.98962592592593</v>
      </c>
      <c r="EN93">
        <v>1.985066666666667</v>
      </c>
      <c r="EO93">
        <v>1.929282222222222</v>
      </c>
      <c r="EP93">
        <v>17.3257037037037</v>
      </c>
      <c r="EQ93">
        <v>16.87558888888889</v>
      </c>
      <c r="ER93">
        <v>1999.995555555556</v>
      </c>
      <c r="ES93">
        <v>0.9800017037037037</v>
      </c>
      <c r="ET93">
        <v>0.01999828518518518</v>
      </c>
      <c r="EU93">
        <v>0</v>
      </c>
      <c r="EV93">
        <v>446.0365925925926</v>
      </c>
      <c r="EW93">
        <v>5.00078</v>
      </c>
      <c r="EX93">
        <v>13440.41851851852</v>
      </c>
      <c r="EY93">
        <v>16379.60740740741</v>
      </c>
      <c r="EZ93">
        <v>46.22422222222221</v>
      </c>
      <c r="FA93">
        <v>47.40485185185185</v>
      </c>
      <c r="FB93">
        <v>46.97666666666666</v>
      </c>
      <c r="FC93">
        <v>46.81477777777777</v>
      </c>
      <c r="FD93">
        <v>46.71959259259258</v>
      </c>
      <c r="FE93">
        <v>1955.099259259259</v>
      </c>
      <c r="FF93">
        <v>39.8951851851852</v>
      </c>
      <c r="FG93">
        <v>0</v>
      </c>
      <c r="FH93">
        <v>1688134871.4</v>
      </c>
      <c r="FI93">
        <v>0</v>
      </c>
      <c r="FJ93">
        <v>446.06328</v>
      </c>
      <c r="FK93">
        <v>-0.8577692337157851</v>
      </c>
      <c r="FL93">
        <v>80.38461828054727</v>
      </c>
      <c r="FM93">
        <v>13435.176</v>
      </c>
      <c r="FN93">
        <v>15</v>
      </c>
      <c r="FO93">
        <v>1688131814</v>
      </c>
      <c r="FP93" t="s">
        <v>431</v>
      </c>
      <c r="FQ93">
        <v>1688131793.5</v>
      </c>
      <c r="FR93">
        <v>1688131814</v>
      </c>
      <c r="FS93">
        <v>2</v>
      </c>
      <c r="FT93">
        <v>-0.392</v>
      </c>
      <c r="FU93">
        <v>-0.044</v>
      </c>
      <c r="FV93">
        <v>-21.897</v>
      </c>
      <c r="FW93">
        <v>-3.212</v>
      </c>
      <c r="FX93">
        <v>421</v>
      </c>
      <c r="FY93">
        <v>16</v>
      </c>
      <c r="FZ93">
        <v>0.24</v>
      </c>
      <c r="GA93">
        <v>0.02</v>
      </c>
      <c r="GB93">
        <v>-34.47857804878049</v>
      </c>
      <c r="GC93">
        <v>0.06868013937274021</v>
      </c>
      <c r="GD93">
        <v>0.1064971052216113</v>
      </c>
      <c r="GE93">
        <v>1</v>
      </c>
      <c r="GF93">
        <v>0.5359338292682927</v>
      </c>
      <c r="GG93">
        <v>0.1116010034843211</v>
      </c>
      <c r="GH93">
        <v>0.03137280149592252</v>
      </c>
      <c r="GI93">
        <v>1</v>
      </c>
      <c r="GJ93">
        <v>2</v>
      </c>
      <c r="GK93">
        <v>2</v>
      </c>
      <c r="GL93" t="s">
        <v>538</v>
      </c>
      <c r="GM93">
        <v>3.09917</v>
      </c>
      <c r="GN93">
        <v>2.75812</v>
      </c>
      <c r="GO93">
        <v>0.20176</v>
      </c>
      <c r="GP93">
        <v>0.202097</v>
      </c>
      <c r="GQ93">
        <v>0.115624</v>
      </c>
      <c r="GR93">
        <v>0.101865</v>
      </c>
      <c r="GS93">
        <v>20306.1</v>
      </c>
      <c r="GT93">
        <v>19291.8</v>
      </c>
      <c r="GU93">
        <v>26010</v>
      </c>
      <c r="GV93">
        <v>24536.7</v>
      </c>
      <c r="GW93">
        <v>36945.2</v>
      </c>
      <c r="GX93">
        <v>32034.6</v>
      </c>
      <c r="GY93">
        <v>45484.2</v>
      </c>
      <c r="GZ93">
        <v>38573.8</v>
      </c>
      <c r="HA93">
        <v>1.79545</v>
      </c>
      <c r="HB93">
        <v>1.815</v>
      </c>
      <c r="HC93">
        <v>-0.165708</v>
      </c>
      <c r="HD93">
        <v>0</v>
      </c>
      <c r="HE93">
        <v>32.6896</v>
      </c>
      <c r="HF93">
        <v>999.9</v>
      </c>
      <c r="HG93">
        <v>46.1</v>
      </c>
      <c r="HH93">
        <v>41.5</v>
      </c>
      <c r="HI93">
        <v>36.4313</v>
      </c>
      <c r="HJ93">
        <v>62.6814</v>
      </c>
      <c r="HK93">
        <v>23.9183</v>
      </c>
      <c r="HL93">
        <v>1</v>
      </c>
      <c r="HM93">
        <v>0.845625</v>
      </c>
      <c r="HN93">
        <v>7.23141</v>
      </c>
      <c r="HO93">
        <v>20.1506</v>
      </c>
      <c r="HP93">
        <v>5.20905</v>
      </c>
      <c r="HQ93">
        <v>11.986</v>
      </c>
      <c r="HR93">
        <v>4.9624</v>
      </c>
      <c r="HS93">
        <v>3.27415</v>
      </c>
      <c r="HT93">
        <v>9999</v>
      </c>
      <c r="HU93">
        <v>9999</v>
      </c>
      <c r="HV93">
        <v>9999</v>
      </c>
      <c r="HW93">
        <v>110.3</v>
      </c>
      <c r="HX93">
        <v>1.86388</v>
      </c>
      <c r="HY93">
        <v>1.8602</v>
      </c>
      <c r="HZ93">
        <v>1.85867</v>
      </c>
      <c r="IA93">
        <v>1.85989</v>
      </c>
      <c r="IB93">
        <v>1.85989</v>
      </c>
      <c r="IC93">
        <v>1.85852</v>
      </c>
      <c r="ID93">
        <v>1.8576</v>
      </c>
      <c r="IE93">
        <v>1.85242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-31.59</v>
      </c>
      <c r="IT93">
        <v>-3.3618</v>
      </c>
      <c r="IU93">
        <v>-13.86721085067401</v>
      </c>
      <c r="IV93">
        <v>-0.02083019699242301</v>
      </c>
      <c r="IW93">
        <v>6.53372239223948E-06</v>
      </c>
      <c r="IX93">
        <v>-1.0545266758139E-09</v>
      </c>
      <c r="IY93">
        <v>-1.642177746286333</v>
      </c>
      <c r="IZ93">
        <v>-0.1424232617567872</v>
      </c>
      <c r="JA93">
        <v>0.004060056505534989</v>
      </c>
      <c r="JB93">
        <v>-4.899104825809564E-05</v>
      </c>
      <c r="JC93">
        <v>3</v>
      </c>
      <c r="JD93">
        <v>1949</v>
      </c>
      <c r="JE93">
        <v>1</v>
      </c>
      <c r="JF93">
        <v>31</v>
      </c>
      <c r="JG93">
        <v>51.4</v>
      </c>
      <c r="JH93">
        <v>51.1</v>
      </c>
      <c r="JI93">
        <v>2.81616</v>
      </c>
      <c r="JJ93">
        <v>2.65991</v>
      </c>
      <c r="JK93">
        <v>1.49658</v>
      </c>
      <c r="JL93">
        <v>2.32544</v>
      </c>
      <c r="JM93">
        <v>1.54785</v>
      </c>
      <c r="JN93">
        <v>2.47192</v>
      </c>
      <c r="JO93">
        <v>46.2982</v>
      </c>
      <c r="JP93">
        <v>14.2108</v>
      </c>
      <c r="JQ93">
        <v>18</v>
      </c>
      <c r="JR93">
        <v>492.714</v>
      </c>
      <c r="JS93">
        <v>520.88</v>
      </c>
      <c r="JT93">
        <v>22.7647</v>
      </c>
      <c r="JU93">
        <v>36.9945</v>
      </c>
      <c r="JV93">
        <v>30.0003</v>
      </c>
      <c r="JW93">
        <v>36.811</v>
      </c>
      <c r="JX93">
        <v>36.6826</v>
      </c>
      <c r="JY93">
        <v>56.5117</v>
      </c>
      <c r="JZ93">
        <v>38.5028</v>
      </c>
      <c r="KA93">
        <v>0</v>
      </c>
      <c r="KB93">
        <v>22.7637</v>
      </c>
      <c r="KC93">
        <v>1255.74</v>
      </c>
      <c r="KD93">
        <v>19.0838</v>
      </c>
      <c r="KE93">
        <v>99.39570000000001</v>
      </c>
      <c r="KF93">
        <v>93.2551</v>
      </c>
    </row>
    <row r="94" spans="1:292">
      <c r="A94">
        <v>76</v>
      </c>
      <c r="B94">
        <v>1688134882.5</v>
      </c>
      <c r="C94">
        <v>466.5</v>
      </c>
      <c r="D94" t="s">
        <v>585</v>
      </c>
      <c r="E94" t="s">
        <v>586</v>
      </c>
      <c r="F94">
        <v>5</v>
      </c>
      <c r="G94" t="s">
        <v>428</v>
      </c>
      <c r="H94">
        <v>1688134874.714286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1265.194845076021</v>
      </c>
      <c r="AJ94">
        <v>1239.788545454546</v>
      </c>
      <c r="AK94">
        <v>3.394891008685354</v>
      </c>
      <c r="AL94">
        <v>66.42754247735668</v>
      </c>
      <c r="AM94">
        <f>(AO94 - AN94 + DX94*1E3/(8.314*(DZ94+273.15)) * AQ94/DW94 * AP94) * DW94/(100*DK94) * 1000/(1000 - AO94)</f>
        <v>0</v>
      </c>
      <c r="AN94">
        <v>18.99620765993857</v>
      </c>
      <c r="AO94">
        <v>19.49561151515151</v>
      </c>
      <c r="AP94">
        <v>-0.0004746698130330325</v>
      </c>
      <c r="AQ94">
        <v>113.3259652511876</v>
      </c>
      <c r="AR94">
        <v>0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3.93</v>
      </c>
      <c r="DL94">
        <v>0.5</v>
      </c>
      <c r="DM94" t="s">
        <v>430</v>
      </c>
      <c r="DN94">
        <v>2</v>
      </c>
      <c r="DO94" t="b">
        <v>1</v>
      </c>
      <c r="DP94">
        <v>1688134874.714286</v>
      </c>
      <c r="DQ94">
        <v>1191.2125</v>
      </c>
      <c r="DR94">
        <v>1225.682857142857</v>
      </c>
      <c r="DS94">
        <v>19.51746428571429</v>
      </c>
      <c r="DT94">
        <v>18.99105</v>
      </c>
      <c r="DU94">
        <v>1222.707142857143</v>
      </c>
      <c r="DV94">
        <v>22.87965</v>
      </c>
      <c r="DW94">
        <v>499.9865714285716</v>
      </c>
      <c r="DX94">
        <v>101.5968928571428</v>
      </c>
      <c r="DY94">
        <v>0.09995224999999999</v>
      </c>
      <c r="DZ94">
        <v>28.80574642857143</v>
      </c>
      <c r="EA94">
        <v>30.00005</v>
      </c>
      <c r="EB94">
        <v>999.9000000000002</v>
      </c>
      <c r="EC94">
        <v>0</v>
      </c>
      <c r="ED94">
        <v>0</v>
      </c>
      <c r="EE94">
        <v>9995.475357142857</v>
      </c>
      <c r="EF94">
        <v>0</v>
      </c>
      <c r="EG94">
        <v>105.7847857142857</v>
      </c>
      <c r="EH94">
        <v>-34.47009642857142</v>
      </c>
      <c r="EI94">
        <v>1214.925</v>
      </c>
      <c r="EJ94">
        <v>1249.410714285714</v>
      </c>
      <c r="EK94">
        <v>0.5264224642857144</v>
      </c>
      <c r="EL94">
        <v>1225.682857142857</v>
      </c>
      <c r="EM94">
        <v>18.99105</v>
      </c>
      <c r="EN94">
        <v>1.982915357142857</v>
      </c>
      <c r="EO94">
        <v>1.929431785714286</v>
      </c>
      <c r="EP94">
        <v>17.30855357142857</v>
      </c>
      <c r="EQ94">
        <v>16.87681071428571</v>
      </c>
      <c r="ER94">
        <v>1999.998928571429</v>
      </c>
      <c r="ES94">
        <v>0.9800026785714285</v>
      </c>
      <c r="ET94">
        <v>0.01999731071428571</v>
      </c>
      <c r="EU94">
        <v>0</v>
      </c>
      <c r="EV94">
        <v>445.9395</v>
      </c>
      <c r="EW94">
        <v>5.00078</v>
      </c>
      <c r="EX94">
        <v>13454.025</v>
      </c>
      <c r="EY94">
        <v>16379.63571428572</v>
      </c>
      <c r="EZ94">
        <v>46.22735714285712</v>
      </c>
      <c r="FA94">
        <v>47.406</v>
      </c>
      <c r="FB94">
        <v>46.99528571428569</v>
      </c>
      <c r="FC94">
        <v>46.81914285714286</v>
      </c>
      <c r="FD94">
        <v>46.74074999999998</v>
      </c>
      <c r="FE94">
        <v>1955.105357142858</v>
      </c>
      <c r="FF94">
        <v>39.89285714285715</v>
      </c>
      <c r="FG94">
        <v>0</v>
      </c>
      <c r="FH94">
        <v>1688134876.8</v>
      </c>
      <c r="FI94">
        <v>0</v>
      </c>
      <c r="FJ94">
        <v>445.9682307692308</v>
      </c>
      <c r="FK94">
        <v>-1.108649579632989</v>
      </c>
      <c r="FL94">
        <v>375.3333356659818</v>
      </c>
      <c r="FM94">
        <v>13450.2423076923</v>
      </c>
      <c r="FN94">
        <v>15</v>
      </c>
      <c r="FO94">
        <v>1688131814</v>
      </c>
      <c r="FP94" t="s">
        <v>431</v>
      </c>
      <c r="FQ94">
        <v>1688131793.5</v>
      </c>
      <c r="FR94">
        <v>1688131814</v>
      </c>
      <c r="FS94">
        <v>2</v>
      </c>
      <c r="FT94">
        <v>-0.392</v>
      </c>
      <c r="FU94">
        <v>-0.044</v>
      </c>
      <c r="FV94">
        <v>-21.897</v>
      </c>
      <c r="FW94">
        <v>-3.212</v>
      </c>
      <c r="FX94">
        <v>421</v>
      </c>
      <c r="FY94">
        <v>16</v>
      </c>
      <c r="FZ94">
        <v>0.24</v>
      </c>
      <c r="GA94">
        <v>0.02</v>
      </c>
      <c r="GB94">
        <v>-34.4997512195122</v>
      </c>
      <c r="GC94">
        <v>0.04106759581878673</v>
      </c>
      <c r="GD94">
        <v>0.1080365207491706</v>
      </c>
      <c r="GE94">
        <v>1</v>
      </c>
      <c r="GF94">
        <v>0.5386349268292683</v>
      </c>
      <c r="GG94">
        <v>-0.2629253937282232</v>
      </c>
      <c r="GH94">
        <v>0.02717321850771117</v>
      </c>
      <c r="GI94">
        <v>1</v>
      </c>
      <c r="GJ94">
        <v>2</v>
      </c>
      <c r="GK94">
        <v>2</v>
      </c>
      <c r="GL94" t="s">
        <v>538</v>
      </c>
      <c r="GM94">
        <v>3.09913</v>
      </c>
      <c r="GN94">
        <v>2.75832</v>
      </c>
      <c r="GO94">
        <v>0.203461</v>
      </c>
      <c r="GP94">
        <v>0.203793</v>
      </c>
      <c r="GQ94">
        <v>0.11558</v>
      </c>
      <c r="GR94">
        <v>0.101887</v>
      </c>
      <c r="GS94">
        <v>20262.5</v>
      </c>
      <c r="GT94">
        <v>19250.4</v>
      </c>
      <c r="GU94">
        <v>26009.8</v>
      </c>
      <c r="GV94">
        <v>24536.4</v>
      </c>
      <c r="GW94">
        <v>36947.2</v>
      </c>
      <c r="GX94">
        <v>32033.5</v>
      </c>
      <c r="GY94">
        <v>45484.2</v>
      </c>
      <c r="GZ94">
        <v>38573.1</v>
      </c>
      <c r="HA94">
        <v>1.79527</v>
      </c>
      <c r="HB94">
        <v>1.81527</v>
      </c>
      <c r="HC94">
        <v>-0.165585</v>
      </c>
      <c r="HD94">
        <v>0</v>
      </c>
      <c r="HE94">
        <v>32.6909</v>
      </c>
      <c r="HF94">
        <v>999.9</v>
      </c>
      <c r="HG94">
        <v>46.1</v>
      </c>
      <c r="HH94">
        <v>41.5</v>
      </c>
      <c r="HI94">
        <v>36.4313</v>
      </c>
      <c r="HJ94">
        <v>62.6614</v>
      </c>
      <c r="HK94">
        <v>23.8902</v>
      </c>
      <c r="HL94">
        <v>1</v>
      </c>
      <c r="HM94">
        <v>0.846087</v>
      </c>
      <c r="HN94">
        <v>7.24556</v>
      </c>
      <c r="HO94">
        <v>20.15</v>
      </c>
      <c r="HP94">
        <v>5.2095</v>
      </c>
      <c r="HQ94">
        <v>11.986</v>
      </c>
      <c r="HR94">
        <v>4.9623</v>
      </c>
      <c r="HS94">
        <v>3.2742</v>
      </c>
      <c r="HT94">
        <v>9999</v>
      </c>
      <c r="HU94">
        <v>9999</v>
      </c>
      <c r="HV94">
        <v>9999</v>
      </c>
      <c r="HW94">
        <v>110.3</v>
      </c>
      <c r="HX94">
        <v>1.86388</v>
      </c>
      <c r="HY94">
        <v>1.8602</v>
      </c>
      <c r="HZ94">
        <v>1.85867</v>
      </c>
      <c r="IA94">
        <v>1.85989</v>
      </c>
      <c r="IB94">
        <v>1.85989</v>
      </c>
      <c r="IC94">
        <v>1.85852</v>
      </c>
      <c r="ID94">
        <v>1.8576</v>
      </c>
      <c r="IE94">
        <v>1.85242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-31.75</v>
      </c>
      <c r="IT94">
        <v>-3.3614</v>
      </c>
      <c r="IU94">
        <v>-13.86721085067401</v>
      </c>
      <c r="IV94">
        <v>-0.02083019699242301</v>
      </c>
      <c r="IW94">
        <v>6.53372239223948E-06</v>
      </c>
      <c r="IX94">
        <v>-1.0545266758139E-09</v>
      </c>
      <c r="IY94">
        <v>-1.642177746286333</v>
      </c>
      <c r="IZ94">
        <v>-0.1424232617567872</v>
      </c>
      <c r="JA94">
        <v>0.004060056505534989</v>
      </c>
      <c r="JB94">
        <v>-4.899104825809564E-05</v>
      </c>
      <c r="JC94">
        <v>3</v>
      </c>
      <c r="JD94">
        <v>1949</v>
      </c>
      <c r="JE94">
        <v>1</v>
      </c>
      <c r="JF94">
        <v>31</v>
      </c>
      <c r="JG94">
        <v>51.5</v>
      </c>
      <c r="JH94">
        <v>51.1</v>
      </c>
      <c r="JI94">
        <v>2.84424</v>
      </c>
      <c r="JJ94">
        <v>2.66357</v>
      </c>
      <c r="JK94">
        <v>1.49658</v>
      </c>
      <c r="JL94">
        <v>2.32544</v>
      </c>
      <c r="JM94">
        <v>1.54785</v>
      </c>
      <c r="JN94">
        <v>2.39868</v>
      </c>
      <c r="JO94">
        <v>46.2982</v>
      </c>
      <c r="JP94">
        <v>14.2021</v>
      </c>
      <c r="JQ94">
        <v>18</v>
      </c>
      <c r="JR94">
        <v>492.628</v>
      </c>
      <c r="JS94">
        <v>521.105</v>
      </c>
      <c r="JT94">
        <v>22.7646</v>
      </c>
      <c r="JU94">
        <v>36.9973</v>
      </c>
      <c r="JV94">
        <v>30.0003</v>
      </c>
      <c r="JW94">
        <v>36.8145</v>
      </c>
      <c r="JX94">
        <v>36.686</v>
      </c>
      <c r="JY94">
        <v>57.0782</v>
      </c>
      <c r="JZ94">
        <v>38.2203</v>
      </c>
      <c r="KA94">
        <v>0</v>
      </c>
      <c r="KB94">
        <v>22.7642</v>
      </c>
      <c r="KC94">
        <v>1275.78</v>
      </c>
      <c r="KD94">
        <v>19.1113</v>
      </c>
      <c r="KE94">
        <v>99.3955</v>
      </c>
      <c r="KF94">
        <v>93.2539</v>
      </c>
    </row>
    <row r="95" spans="1:292">
      <c r="A95">
        <v>77</v>
      </c>
      <c r="B95">
        <v>1688134887.5</v>
      </c>
      <c r="C95">
        <v>471.5</v>
      </c>
      <c r="D95" t="s">
        <v>587</v>
      </c>
      <c r="E95" t="s">
        <v>588</v>
      </c>
      <c r="F95">
        <v>5</v>
      </c>
      <c r="G95" t="s">
        <v>428</v>
      </c>
      <c r="H95">
        <v>1688134880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1282.00686484052</v>
      </c>
      <c r="AJ95">
        <v>1256.760727272727</v>
      </c>
      <c r="AK95">
        <v>3.381763631793001</v>
      </c>
      <c r="AL95">
        <v>66.42754247735668</v>
      </c>
      <c r="AM95">
        <f>(AO95 - AN95 + DX95*1E3/(8.314*(DZ95+273.15)) * AQ95/DW95 * AP95) * DW95/(100*DK95) * 1000/(1000 - AO95)</f>
        <v>0</v>
      </c>
      <c r="AN95">
        <v>19.01692563123886</v>
      </c>
      <c r="AO95">
        <v>19.49113696969696</v>
      </c>
      <c r="AP95">
        <v>-0.0001388076185657725</v>
      </c>
      <c r="AQ95">
        <v>113.3259652511876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3.93</v>
      </c>
      <c r="DL95">
        <v>0.5</v>
      </c>
      <c r="DM95" t="s">
        <v>430</v>
      </c>
      <c r="DN95">
        <v>2</v>
      </c>
      <c r="DO95" t="b">
        <v>1</v>
      </c>
      <c r="DP95">
        <v>1688134880</v>
      </c>
      <c r="DQ95">
        <v>1208.902962962963</v>
      </c>
      <c r="DR95">
        <v>1243.358148148148</v>
      </c>
      <c r="DS95">
        <v>19.50195185185185</v>
      </c>
      <c r="DT95">
        <v>19.00060740740741</v>
      </c>
      <c r="DU95">
        <v>1240.57</v>
      </c>
      <c r="DV95">
        <v>22.8635962962963</v>
      </c>
      <c r="DW95">
        <v>500.0207037037038</v>
      </c>
      <c r="DX95">
        <v>101.5971111111111</v>
      </c>
      <c r="DY95">
        <v>0.09999598148148149</v>
      </c>
      <c r="DZ95">
        <v>28.81096296296296</v>
      </c>
      <c r="EA95">
        <v>30.00400370370371</v>
      </c>
      <c r="EB95">
        <v>999.9000000000001</v>
      </c>
      <c r="EC95">
        <v>0</v>
      </c>
      <c r="ED95">
        <v>0</v>
      </c>
      <c r="EE95">
        <v>9994.313333333332</v>
      </c>
      <c r="EF95">
        <v>0</v>
      </c>
      <c r="EG95">
        <v>106.2982592592593</v>
      </c>
      <c r="EH95">
        <v>-34.45437037037037</v>
      </c>
      <c r="EI95">
        <v>1232.948518518519</v>
      </c>
      <c r="EJ95">
        <v>1267.440740740741</v>
      </c>
      <c r="EK95">
        <v>0.5013519999999999</v>
      </c>
      <c r="EL95">
        <v>1243.358148148148</v>
      </c>
      <c r="EM95">
        <v>19.00060740740741</v>
      </c>
      <c r="EN95">
        <v>1.981342222222222</v>
      </c>
      <c r="EO95">
        <v>1.930406296296296</v>
      </c>
      <c r="EP95">
        <v>17.29600740740741</v>
      </c>
      <c r="EQ95">
        <v>16.88477407407407</v>
      </c>
      <c r="ER95">
        <v>2000.018148148148</v>
      </c>
      <c r="ES95">
        <v>0.9800028148148149</v>
      </c>
      <c r="ET95">
        <v>0.01999719629629629</v>
      </c>
      <c r="EU95">
        <v>0</v>
      </c>
      <c r="EV95">
        <v>445.8034074074075</v>
      </c>
      <c r="EW95">
        <v>5.00078</v>
      </c>
      <c r="EX95">
        <v>13473.08148148148</v>
      </c>
      <c r="EY95">
        <v>16379.78888888889</v>
      </c>
      <c r="EZ95">
        <v>46.21962962962962</v>
      </c>
      <c r="FA95">
        <v>47.40944444444444</v>
      </c>
      <c r="FB95">
        <v>46.95103703703703</v>
      </c>
      <c r="FC95">
        <v>46.81240740740741</v>
      </c>
      <c r="FD95">
        <v>46.71966666666666</v>
      </c>
      <c r="FE95">
        <v>1955.124814814815</v>
      </c>
      <c r="FF95">
        <v>39.89333333333334</v>
      </c>
      <c r="FG95">
        <v>0</v>
      </c>
      <c r="FH95">
        <v>1688134881.6</v>
      </c>
      <c r="FI95">
        <v>0</v>
      </c>
      <c r="FJ95">
        <v>445.8425769230769</v>
      </c>
      <c r="FK95">
        <v>-1.381709414555101</v>
      </c>
      <c r="FL95">
        <v>173.4427365886865</v>
      </c>
      <c r="FM95">
        <v>13466.14615384615</v>
      </c>
      <c r="FN95">
        <v>15</v>
      </c>
      <c r="FO95">
        <v>1688131814</v>
      </c>
      <c r="FP95" t="s">
        <v>431</v>
      </c>
      <c r="FQ95">
        <v>1688131793.5</v>
      </c>
      <c r="FR95">
        <v>1688131814</v>
      </c>
      <c r="FS95">
        <v>2</v>
      </c>
      <c r="FT95">
        <v>-0.392</v>
      </c>
      <c r="FU95">
        <v>-0.044</v>
      </c>
      <c r="FV95">
        <v>-21.897</v>
      </c>
      <c r="FW95">
        <v>-3.212</v>
      </c>
      <c r="FX95">
        <v>421</v>
      </c>
      <c r="FY95">
        <v>16</v>
      </c>
      <c r="FZ95">
        <v>0.24</v>
      </c>
      <c r="GA95">
        <v>0.02</v>
      </c>
      <c r="GB95">
        <v>-34.44156097560975</v>
      </c>
      <c r="GC95">
        <v>0.06586411149815921</v>
      </c>
      <c r="GD95">
        <v>0.1086583364811605</v>
      </c>
      <c r="GE95">
        <v>1</v>
      </c>
      <c r="GF95">
        <v>0.5213496829268293</v>
      </c>
      <c r="GG95">
        <v>-0.281870404181184</v>
      </c>
      <c r="GH95">
        <v>0.0281134789254142</v>
      </c>
      <c r="GI95">
        <v>1</v>
      </c>
      <c r="GJ95">
        <v>2</v>
      </c>
      <c r="GK95">
        <v>2</v>
      </c>
      <c r="GL95" t="s">
        <v>538</v>
      </c>
      <c r="GM95">
        <v>3.09898</v>
      </c>
      <c r="GN95">
        <v>2.7578</v>
      </c>
      <c r="GO95">
        <v>0.205136</v>
      </c>
      <c r="GP95">
        <v>0.205452</v>
      </c>
      <c r="GQ95">
        <v>0.115567</v>
      </c>
      <c r="GR95">
        <v>0.102024</v>
      </c>
      <c r="GS95">
        <v>20219.4</v>
      </c>
      <c r="GT95">
        <v>19210</v>
      </c>
      <c r="GU95">
        <v>26009.3</v>
      </c>
      <c r="GV95">
        <v>24536.2</v>
      </c>
      <c r="GW95">
        <v>36947.5</v>
      </c>
      <c r="GX95">
        <v>32028.9</v>
      </c>
      <c r="GY95">
        <v>45483.6</v>
      </c>
      <c r="GZ95">
        <v>38573.4</v>
      </c>
      <c r="HA95">
        <v>1.79492</v>
      </c>
      <c r="HB95">
        <v>1.81537</v>
      </c>
      <c r="HC95">
        <v>-0.164859</v>
      </c>
      <c r="HD95">
        <v>0</v>
      </c>
      <c r="HE95">
        <v>32.6899</v>
      </c>
      <c r="HF95">
        <v>999.9</v>
      </c>
      <c r="HG95">
        <v>46.1</v>
      </c>
      <c r="HH95">
        <v>41.5</v>
      </c>
      <c r="HI95">
        <v>36.4306</v>
      </c>
      <c r="HJ95">
        <v>62.5514</v>
      </c>
      <c r="HK95">
        <v>23.9223</v>
      </c>
      <c r="HL95">
        <v>1</v>
      </c>
      <c r="HM95">
        <v>0.84638</v>
      </c>
      <c r="HN95">
        <v>7.24793</v>
      </c>
      <c r="HO95">
        <v>20.15</v>
      </c>
      <c r="HP95">
        <v>5.20905</v>
      </c>
      <c r="HQ95">
        <v>11.986</v>
      </c>
      <c r="HR95">
        <v>4.9621</v>
      </c>
      <c r="HS95">
        <v>3.27423</v>
      </c>
      <c r="HT95">
        <v>9999</v>
      </c>
      <c r="HU95">
        <v>9999</v>
      </c>
      <c r="HV95">
        <v>9999</v>
      </c>
      <c r="HW95">
        <v>110.3</v>
      </c>
      <c r="HX95">
        <v>1.8639</v>
      </c>
      <c r="HY95">
        <v>1.86022</v>
      </c>
      <c r="HZ95">
        <v>1.85866</v>
      </c>
      <c r="IA95">
        <v>1.85989</v>
      </c>
      <c r="IB95">
        <v>1.85989</v>
      </c>
      <c r="IC95">
        <v>1.85852</v>
      </c>
      <c r="ID95">
        <v>1.8576</v>
      </c>
      <c r="IE95">
        <v>1.85242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-31.9</v>
      </c>
      <c r="IT95">
        <v>-3.3613</v>
      </c>
      <c r="IU95">
        <v>-13.86721085067401</v>
      </c>
      <c r="IV95">
        <v>-0.02083019699242301</v>
      </c>
      <c r="IW95">
        <v>6.53372239223948E-06</v>
      </c>
      <c r="IX95">
        <v>-1.0545266758139E-09</v>
      </c>
      <c r="IY95">
        <v>-1.642177746286333</v>
      </c>
      <c r="IZ95">
        <v>-0.1424232617567872</v>
      </c>
      <c r="JA95">
        <v>0.004060056505534989</v>
      </c>
      <c r="JB95">
        <v>-4.899104825809564E-05</v>
      </c>
      <c r="JC95">
        <v>3</v>
      </c>
      <c r="JD95">
        <v>1949</v>
      </c>
      <c r="JE95">
        <v>1</v>
      </c>
      <c r="JF95">
        <v>31</v>
      </c>
      <c r="JG95">
        <v>51.6</v>
      </c>
      <c r="JH95">
        <v>51.2</v>
      </c>
      <c r="JI95">
        <v>2.8772</v>
      </c>
      <c r="JJ95">
        <v>2.66724</v>
      </c>
      <c r="JK95">
        <v>1.49658</v>
      </c>
      <c r="JL95">
        <v>2.32422</v>
      </c>
      <c r="JM95">
        <v>1.54785</v>
      </c>
      <c r="JN95">
        <v>2.39868</v>
      </c>
      <c r="JO95">
        <v>46.2982</v>
      </c>
      <c r="JP95">
        <v>14.1933</v>
      </c>
      <c r="JQ95">
        <v>18</v>
      </c>
      <c r="JR95">
        <v>492.428</v>
      </c>
      <c r="JS95">
        <v>521.202</v>
      </c>
      <c r="JT95">
        <v>22.7648</v>
      </c>
      <c r="JU95">
        <v>37.0008</v>
      </c>
      <c r="JV95">
        <v>30.0004</v>
      </c>
      <c r="JW95">
        <v>36.817</v>
      </c>
      <c r="JX95">
        <v>36.6894</v>
      </c>
      <c r="JY95">
        <v>57.737</v>
      </c>
      <c r="JZ95">
        <v>38.2203</v>
      </c>
      <c r="KA95">
        <v>0</v>
      </c>
      <c r="KB95">
        <v>22.7645</v>
      </c>
      <c r="KC95">
        <v>1289.2</v>
      </c>
      <c r="KD95">
        <v>19.1384</v>
      </c>
      <c r="KE95">
        <v>99.3939</v>
      </c>
      <c r="KF95">
        <v>93.2539</v>
      </c>
    </row>
    <row r="96" spans="1:292">
      <c r="A96">
        <v>78</v>
      </c>
      <c r="B96">
        <v>1688134892.5</v>
      </c>
      <c r="C96">
        <v>476.5</v>
      </c>
      <c r="D96" t="s">
        <v>589</v>
      </c>
      <c r="E96" t="s">
        <v>590</v>
      </c>
      <c r="F96">
        <v>5</v>
      </c>
      <c r="G96" t="s">
        <v>428</v>
      </c>
      <c r="H96">
        <v>1688134884.714286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1299.406777387992</v>
      </c>
      <c r="AJ96">
        <v>1273.897212121212</v>
      </c>
      <c r="AK96">
        <v>3.440307140150174</v>
      </c>
      <c r="AL96">
        <v>66.42754247735668</v>
      </c>
      <c r="AM96">
        <f>(AO96 - AN96 + DX96*1E3/(8.314*(DZ96+273.15)) * AQ96/DW96 * AP96) * DW96/(100*DK96) * 1000/(1000 - AO96)</f>
        <v>0</v>
      </c>
      <c r="AN96">
        <v>19.03941257879546</v>
      </c>
      <c r="AO96">
        <v>19.49673272727273</v>
      </c>
      <c r="AP96">
        <v>0.0001263817849154718</v>
      </c>
      <c r="AQ96">
        <v>113.3259652511876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3.93</v>
      </c>
      <c r="DL96">
        <v>0.5</v>
      </c>
      <c r="DM96" t="s">
        <v>430</v>
      </c>
      <c r="DN96">
        <v>2</v>
      </c>
      <c r="DO96" t="b">
        <v>1</v>
      </c>
      <c r="DP96">
        <v>1688134884.714286</v>
      </c>
      <c r="DQ96">
        <v>1224.675</v>
      </c>
      <c r="DR96">
        <v>1259.178928571429</v>
      </c>
      <c r="DS96">
        <v>19.49623571428571</v>
      </c>
      <c r="DT96">
        <v>19.0158</v>
      </c>
      <c r="DU96">
        <v>1256.492142857143</v>
      </c>
      <c r="DV96">
        <v>22.85767857142857</v>
      </c>
      <c r="DW96">
        <v>500.01625</v>
      </c>
      <c r="DX96">
        <v>101.5975</v>
      </c>
      <c r="DY96">
        <v>0.1000024642857143</v>
      </c>
      <c r="DZ96">
        <v>28.813875</v>
      </c>
      <c r="EA96">
        <v>30.006025</v>
      </c>
      <c r="EB96">
        <v>999.9000000000002</v>
      </c>
      <c r="EC96">
        <v>0</v>
      </c>
      <c r="ED96">
        <v>0</v>
      </c>
      <c r="EE96">
        <v>9996.970357142856</v>
      </c>
      <c r="EF96">
        <v>0</v>
      </c>
      <c r="EG96">
        <v>106.66775</v>
      </c>
      <c r="EH96">
        <v>-34.50393928571428</v>
      </c>
      <c r="EI96">
        <v>1249.027142857143</v>
      </c>
      <c r="EJ96">
        <v>1283.588571428571</v>
      </c>
      <c r="EK96">
        <v>0.48043625</v>
      </c>
      <c r="EL96">
        <v>1259.178928571429</v>
      </c>
      <c r="EM96">
        <v>19.0158</v>
      </c>
      <c r="EN96">
        <v>1.980767857142857</v>
      </c>
      <c r="EO96">
        <v>1.931957142857143</v>
      </c>
      <c r="EP96">
        <v>17.29142857142858</v>
      </c>
      <c r="EQ96">
        <v>16.89743214285715</v>
      </c>
      <c r="ER96">
        <v>2000.026428571429</v>
      </c>
      <c r="ES96">
        <v>0.9800025</v>
      </c>
      <c r="ET96">
        <v>0.01999755714285714</v>
      </c>
      <c r="EU96">
        <v>0</v>
      </c>
      <c r="EV96">
        <v>445.7270357142857</v>
      </c>
      <c r="EW96">
        <v>5.00078</v>
      </c>
      <c r="EX96">
        <v>13476.47142857143</v>
      </c>
      <c r="EY96">
        <v>16379.85714285714</v>
      </c>
      <c r="EZ96">
        <v>46.22957142857141</v>
      </c>
      <c r="FA96">
        <v>47.41485714285712</v>
      </c>
      <c r="FB96">
        <v>46.86789285714284</v>
      </c>
      <c r="FC96">
        <v>46.81685714285714</v>
      </c>
      <c r="FD96">
        <v>46.73407142857143</v>
      </c>
      <c r="FE96">
        <v>1955.132142857143</v>
      </c>
      <c r="FF96">
        <v>39.89428571428572</v>
      </c>
      <c r="FG96">
        <v>0</v>
      </c>
      <c r="FH96">
        <v>1688134887</v>
      </c>
      <c r="FI96">
        <v>0</v>
      </c>
      <c r="FJ96">
        <v>445.7035600000001</v>
      </c>
      <c r="FK96">
        <v>-1.386538458945726</v>
      </c>
      <c r="FL96">
        <v>33.69230632505974</v>
      </c>
      <c r="FM96">
        <v>13476.992</v>
      </c>
      <c r="FN96">
        <v>15</v>
      </c>
      <c r="FO96">
        <v>1688131814</v>
      </c>
      <c r="FP96" t="s">
        <v>431</v>
      </c>
      <c r="FQ96">
        <v>1688131793.5</v>
      </c>
      <c r="FR96">
        <v>1688131814</v>
      </c>
      <c r="FS96">
        <v>2</v>
      </c>
      <c r="FT96">
        <v>-0.392</v>
      </c>
      <c r="FU96">
        <v>-0.044</v>
      </c>
      <c r="FV96">
        <v>-21.897</v>
      </c>
      <c r="FW96">
        <v>-3.212</v>
      </c>
      <c r="FX96">
        <v>421</v>
      </c>
      <c r="FY96">
        <v>16</v>
      </c>
      <c r="FZ96">
        <v>0.24</v>
      </c>
      <c r="GA96">
        <v>0.02</v>
      </c>
      <c r="GB96">
        <v>-34.50350243902439</v>
      </c>
      <c r="GC96">
        <v>-0.3068445993031295</v>
      </c>
      <c r="GD96">
        <v>0.1345277820392231</v>
      </c>
      <c r="GE96">
        <v>0</v>
      </c>
      <c r="GF96">
        <v>0.4920534390243902</v>
      </c>
      <c r="GG96">
        <v>-0.2722326271777012</v>
      </c>
      <c r="GH96">
        <v>0.02725244322548856</v>
      </c>
      <c r="GI96">
        <v>1</v>
      </c>
      <c r="GJ96">
        <v>1</v>
      </c>
      <c r="GK96">
        <v>2</v>
      </c>
      <c r="GL96" t="s">
        <v>432</v>
      </c>
      <c r="GM96">
        <v>3.09904</v>
      </c>
      <c r="GN96">
        <v>2.75808</v>
      </c>
      <c r="GO96">
        <v>0.206824</v>
      </c>
      <c r="GP96">
        <v>0.20712</v>
      </c>
      <c r="GQ96">
        <v>0.115586</v>
      </c>
      <c r="GR96">
        <v>0.102083</v>
      </c>
      <c r="GS96">
        <v>20176.4</v>
      </c>
      <c r="GT96">
        <v>19169.5</v>
      </c>
      <c r="GU96">
        <v>26009.3</v>
      </c>
      <c r="GV96">
        <v>24536.1</v>
      </c>
      <c r="GW96">
        <v>36946.9</v>
      </c>
      <c r="GX96">
        <v>32026.9</v>
      </c>
      <c r="GY96">
        <v>45483.6</v>
      </c>
      <c r="GZ96">
        <v>38573.2</v>
      </c>
      <c r="HA96">
        <v>1.79503</v>
      </c>
      <c r="HB96">
        <v>1.81527</v>
      </c>
      <c r="HC96">
        <v>-0.16465</v>
      </c>
      <c r="HD96">
        <v>0</v>
      </c>
      <c r="HE96">
        <v>32.6875</v>
      </c>
      <c r="HF96">
        <v>999.9</v>
      </c>
      <c r="HG96">
        <v>46.1</v>
      </c>
      <c r="HH96">
        <v>41.5</v>
      </c>
      <c r="HI96">
        <v>36.4294</v>
      </c>
      <c r="HJ96">
        <v>62.6814</v>
      </c>
      <c r="HK96">
        <v>23.6338</v>
      </c>
      <c r="HL96">
        <v>1</v>
      </c>
      <c r="HM96">
        <v>0.846728</v>
      </c>
      <c r="HN96">
        <v>7.25252</v>
      </c>
      <c r="HO96">
        <v>20.1498</v>
      </c>
      <c r="HP96">
        <v>5.2089</v>
      </c>
      <c r="HQ96">
        <v>11.986</v>
      </c>
      <c r="HR96">
        <v>4.96195</v>
      </c>
      <c r="HS96">
        <v>3.27408</v>
      </c>
      <c r="HT96">
        <v>9999</v>
      </c>
      <c r="HU96">
        <v>9999</v>
      </c>
      <c r="HV96">
        <v>9999</v>
      </c>
      <c r="HW96">
        <v>110.3</v>
      </c>
      <c r="HX96">
        <v>1.86389</v>
      </c>
      <c r="HY96">
        <v>1.86021</v>
      </c>
      <c r="HZ96">
        <v>1.85867</v>
      </c>
      <c r="IA96">
        <v>1.85989</v>
      </c>
      <c r="IB96">
        <v>1.85989</v>
      </c>
      <c r="IC96">
        <v>1.85852</v>
      </c>
      <c r="ID96">
        <v>1.8576</v>
      </c>
      <c r="IE96">
        <v>1.85242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-32.06</v>
      </c>
      <c r="IT96">
        <v>-3.3614</v>
      </c>
      <c r="IU96">
        <v>-13.86721085067401</v>
      </c>
      <c r="IV96">
        <v>-0.02083019699242301</v>
      </c>
      <c r="IW96">
        <v>6.53372239223948E-06</v>
      </c>
      <c r="IX96">
        <v>-1.0545266758139E-09</v>
      </c>
      <c r="IY96">
        <v>-1.642177746286333</v>
      </c>
      <c r="IZ96">
        <v>-0.1424232617567872</v>
      </c>
      <c r="JA96">
        <v>0.004060056505534989</v>
      </c>
      <c r="JB96">
        <v>-4.899104825809564E-05</v>
      </c>
      <c r="JC96">
        <v>3</v>
      </c>
      <c r="JD96">
        <v>1949</v>
      </c>
      <c r="JE96">
        <v>1</v>
      </c>
      <c r="JF96">
        <v>31</v>
      </c>
      <c r="JG96">
        <v>51.6</v>
      </c>
      <c r="JH96">
        <v>51.3</v>
      </c>
      <c r="JI96">
        <v>2.90649</v>
      </c>
      <c r="JJ96">
        <v>2.66968</v>
      </c>
      <c r="JK96">
        <v>1.49658</v>
      </c>
      <c r="JL96">
        <v>2.32544</v>
      </c>
      <c r="JM96">
        <v>1.54907</v>
      </c>
      <c r="JN96">
        <v>2.36206</v>
      </c>
      <c r="JO96">
        <v>46.3274</v>
      </c>
      <c r="JP96">
        <v>14.1846</v>
      </c>
      <c r="JQ96">
        <v>18</v>
      </c>
      <c r="JR96">
        <v>492.506</v>
      </c>
      <c r="JS96">
        <v>521.15</v>
      </c>
      <c r="JT96">
        <v>22.7646</v>
      </c>
      <c r="JU96">
        <v>37.004</v>
      </c>
      <c r="JV96">
        <v>30.0004</v>
      </c>
      <c r="JW96">
        <v>36.8195</v>
      </c>
      <c r="JX96">
        <v>36.6918</v>
      </c>
      <c r="JY96">
        <v>58.3143</v>
      </c>
      <c r="JZ96">
        <v>37.946</v>
      </c>
      <c r="KA96">
        <v>0</v>
      </c>
      <c r="KB96">
        <v>22.752</v>
      </c>
      <c r="KC96">
        <v>1309.24</v>
      </c>
      <c r="KD96">
        <v>19.1568</v>
      </c>
      <c r="KE96">
        <v>99.39400000000001</v>
      </c>
      <c r="KF96">
        <v>93.2535</v>
      </c>
    </row>
    <row r="97" spans="1:292">
      <c r="A97">
        <v>79</v>
      </c>
      <c r="B97">
        <v>1688134897.5</v>
      </c>
      <c r="C97">
        <v>481.5</v>
      </c>
      <c r="D97" t="s">
        <v>591</v>
      </c>
      <c r="E97" t="s">
        <v>592</v>
      </c>
      <c r="F97">
        <v>5</v>
      </c>
      <c r="G97" t="s">
        <v>428</v>
      </c>
      <c r="H97">
        <v>1688134890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1316.412360379285</v>
      </c>
      <c r="AJ97">
        <v>1290.948666666667</v>
      </c>
      <c r="AK97">
        <v>3.406644896730261</v>
      </c>
      <c r="AL97">
        <v>66.42754247735668</v>
      </c>
      <c r="AM97">
        <f>(AO97 - AN97 + DX97*1E3/(8.314*(DZ97+273.15)) * AQ97/DW97 * AP97) * DW97/(100*DK97) * 1000/(1000 - AO97)</f>
        <v>0</v>
      </c>
      <c r="AN97">
        <v>19.12682678076205</v>
      </c>
      <c r="AO97">
        <v>19.50947696969697</v>
      </c>
      <c r="AP97">
        <v>0.0002176999708314748</v>
      </c>
      <c r="AQ97">
        <v>113.3259652511876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3.93</v>
      </c>
      <c r="DL97">
        <v>0.5</v>
      </c>
      <c r="DM97" t="s">
        <v>430</v>
      </c>
      <c r="DN97">
        <v>2</v>
      </c>
      <c r="DO97" t="b">
        <v>1</v>
      </c>
      <c r="DP97">
        <v>1688134890</v>
      </c>
      <c r="DQ97">
        <v>1242.338148148148</v>
      </c>
      <c r="DR97">
        <v>1276.854814814815</v>
      </c>
      <c r="DS97">
        <v>19.49624444444444</v>
      </c>
      <c r="DT97">
        <v>19.05753703703704</v>
      </c>
      <c r="DU97">
        <v>1274.322222222222</v>
      </c>
      <c r="DV97">
        <v>22.85768888888889</v>
      </c>
      <c r="DW97">
        <v>499.9901111111111</v>
      </c>
      <c r="DX97">
        <v>101.5982222222222</v>
      </c>
      <c r="DY97">
        <v>0.09995615185185186</v>
      </c>
      <c r="DZ97">
        <v>28.81405555555556</v>
      </c>
      <c r="EA97">
        <v>30.01603333333333</v>
      </c>
      <c r="EB97">
        <v>999.9000000000001</v>
      </c>
      <c r="EC97">
        <v>0</v>
      </c>
      <c r="ED97">
        <v>0</v>
      </c>
      <c r="EE97">
        <v>10001.29703703704</v>
      </c>
      <c r="EF97">
        <v>0</v>
      </c>
      <c r="EG97">
        <v>106.6746666666667</v>
      </c>
      <c r="EH97">
        <v>-34.51590370370371</v>
      </c>
      <c r="EI97">
        <v>1267.041851851852</v>
      </c>
      <c r="EJ97">
        <v>1301.661851851852</v>
      </c>
      <c r="EK97">
        <v>0.4387044444444444</v>
      </c>
      <c r="EL97">
        <v>1276.854814814815</v>
      </c>
      <c r="EM97">
        <v>19.05753703703704</v>
      </c>
      <c r="EN97">
        <v>1.980781481481482</v>
      </c>
      <c r="EO97">
        <v>1.93620962962963</v>
      </c>
      <c r="EP97">
        <v>17.29154074074074</v>
      </c>
      <c r="EQ97">
        <v>16.93205925925926</v>
      </c>
      <c r="ER97">
        <v>2000.031481481481</v>
      </c>
      <c r="ES97">
        <v>0.9800010370370371</v>
      </c>
      <c r="ET97">
        <v>0.01999901481481482</v>
      </c>
      <c r="EU97">
        <v>0</v>
      </c>
      <c r="EV97">
        <v>445.6450370370371</v>
      </c>
      <c r="EW97">
        <v>5.00078</v>
      </c>
      <c r="EX97">
        <v>13483.34444444444</v>
      </c>
      <c r="EY97">
        <v>16379.9</v>
      </c>
      <c r="EZ97">
        <v>46.21962962962962</v>
      </c>
      <c r="FA97">
        <v>47.41403703703703</v>
      </c>
      <c r="FB97">
        <v>46.83759259259259</v>
      </c>
      <c r="FC97">
        <v>46.81929629629628</v>
      </c>
      <c r="FD97">
        <v>46.72425925925926</v>
      </c>
      <c r="FE97">
        <v>1955.133333333333</v>
      </c>
      <c r="FF97">
        <v>39.89777777777778</v>
      </c>
      <c r="FG97">
        <v>0</v>
      </c>
      <c r="FH97">
        <v>1688134891.8</v>
      </c>
      <c r="FI97">
        <v>0</v>
      </c>
      <c r="FJ97">
        <v>445.59384</v>
      </c>
      <c r="FK97">
        <v>-1.042076925822435</v>
      </c>
      <c r="FL97">
        <v>121.8230730375477</v>
      </c>
      <c r="FM97">
        <v>13480.072</v>
      </c>
      <c r="FN97">
        <v>15</v>
      </c>
      <c r="FO97">
        <v>1688131814</v>
      </c>
      <c r="FP97" t="s">
        <v>431</v>
      </c>
      <c r="FQ97">
        <v>1688131793.5</v>
      </c>
      <c r="FR97">
        <v>1688131814</v>
      </c>
      <c r="FS97">
        <v>2</v>
      </c>
      <c r="FT97">
        <v>-0.392</v>
      </c>
      <c r="FU97">
        <v>-0.044</v>
      </c>
      <c r="FV97">
        <v>-21.897</v>
      </c>
      <c r="FW97">
        <v>-3.212</v>
      </c>
      <c r="FX97">
        <v>421</v>
      </c>
      <c r="FY97">
        <v>16</v>
      </c>
      <c r="FZ97">
        <v>0.24</v>
      </c>
      <c r="GA97">
        <v>0.02</v>
      </c>
      <c r="GB97">
        <v>-34.50892195121951</v>
      </c>
      <c r="GC97">
        <v>-0.4412069686411573</v>
      </c>
      <c r="GD97">
        <v>0.1397086873570219</v>
      </c>
      <c r="GE97">
        <v>0</v>
      </c>
      <c r="GF97">
        <v>0.4675214146341464</v>
      </c>
      <c r="GG97">
        <v>-0.3877433937282224</v>
      </c>
      <c r="GH97">
        <v>0.04112972943935941</v>
      </c>
      <c r="GI97">
        <v>1</v>
      </c>
      <c r="GJ97">
        <v>1</v>
      </c>
      <c r="GK97">
        <v>2</v>
      </c>
      <c r="GL97" t="s">
        <v>432</v>
      </c>
      <c r="GM97">
        <v>3.09923</v>
      </c>
      <c r="GN97">
        <v>2.75827</v>
      </c>
      <c r="GO97">
        <v>0.208491</v>
      </c>
      <c r="GP97">
        <v>0.208786</v>
      </c>
      <c r="GQ97">
        <v>0.11565</v>
      </c>
      <c r="GR97">
        <v>0.102568</v>
      </c>
      <c r="GS97">
        <v>20133.7</v>
      </c>
      <c r="GT97">
        <v>19129.2</v>
      </c>
      <c r="GU97">
        <v>26009.2</v>
      </c>
      <c r="GV97">
        <v>24536.2</v>
      </c>
      <c r="GW97">
        <v>36943.9</v>
      </c>
      <c r="GX97">
        <v>32009.8</v>
      </c>
      <c r="GY97">
        <v>45482.9</v>
      </c>
      <c r="GZ97">
        <v>38573.1</v>
      </c>
      <c r="HA97">
        <v>1.79543</v>
      </c>
      <c r="HB97">
        <v>1.81467</v>
      </c>
      <c r="HC97">
        <v>-0.162847</v>
      </c>
      <c r="HD97">
        <v>0</v>
      </c>
      <c r="HE97">
        <v>32.682</v>
      </c>
      <c r="HF97">
        <v>999.9</v>
      </c>
      <c r="HG97">
        <v>46.1</v>
      </c>
      <c r="HH97">
        <v>41.6</v>
      </c>
      <c r="HI97">
        <v>36.6217</v>
      </c>
      <c r="HJ97">
        <v>62.6014</v>
      </c>
      <c r="HK97">
        <v>23.6739</v>
      </c>
      <c r="HL97">
        <v>1</v>
      </c>
      <c r="HM97">
        <v>0.84733</v>
      </c>
      <c r="HN97">
        <v>7.31338</v>
      </c>
      <c r="HO97">
        <v>20.147</v>
      </c>
      <c r="HP97">
        <v>5.21025</v>
      </c>
      <c r="HQ97">
        <v>11.986</v>
      </c>
      <c r="HR97">
        <v>4.96245</v>
      </c>
      <c r="HS97">
        <v>3.27425</v>
      </c>
      <c r="HT97">
        <v>9999</v>
      </c>
      <c r="HU97">
        <v>9999</v>
      </c>
      <c r="HV97">
        <v>9999</v>
      </c>
      <c r="HW97">
        <v>110.3</v>
      </c>
      <c r="HX97">
        <v>1.86389</v>
      </c>
      <c r="HY97">
        <v>1.86021</v>
      </c>
      <c r="HZ97">
        <v>1.85867</v>
      </c>
      <c r="IA97">
        <v>1.85989</v>
      </c>
      <c r="IB97">
        <v>1.85989</v>
      </c>
      <c r="IC97">
        <v>1.85852</v>
      </c>
      <c r="ID97">
        <v>1.8576</v>
      </c>
      <c r="IE97">
        <v>1.85242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-32.22</v>
      </c>
      <c r="IT97">
        <v>-3.3621</v>
      </c>
      <c r="IU97">
        <v>-13.86721085067401</v>
      </c>
      <c r="IV97">
        <v>-0.02083019699242301</v>
      </c>
      <c r="IW97">
        <v>6.53372239223948E-06</v>
      </c>
      <c r="IX97">
        <v>-1.0545266758139E-09</v>
      </c>
      <c r="IY97">
        <v>-1.642177746286333</v>
      </c>
      <c r="IZ97">
        <v>-0.1424232617567872</v>
      </c>
      <c r="JA97">
        <v>0.004060056505534989</v>
      </c>
      <c r="JB97">
        <v>-4.899104825809564E-05</v>
      </c>
      <c r="JC97">
        <v>3</v>
      </c>
      <c r="JD97">
        <v>1949</v>
      </c>
      <c r="JE97">
        <v>1</v>
      </c>
      <c r="JF97">
        <v>31</v>
      </c>
      <c r="JG97">
        <v>51.7</v>
      </c>
      <c r="JH97">
        <v>51.4</v>
      </c>
      <c r="JI97">
        <v>2.93945</v>
      </c>
      <c r="JJ97">
        <v>2.67334</v>
      </c>
      <c r="JK97">
        <v>1.49658</v>
      </c>
      <c r="JL97">
        <v>2.32422</v>
      </c>
      <c r="JM97">
        <v>1.54907</v>
      </c>
      <c r="JN97">
        <v>2.38037</v>
      </c>
      <c r="JO97">
        <v>46.3274</v>
      </c>
      <c r="JP97">
        <v>14.1846</v>
      </c>
      <c r="JQ97">
        <v>18</v>
      </c>
      <c r="JR97">
        <v>492.775</v>
      </c>
      <c r="JS97">
        <v>520.74</v>
      </c>
      <c r="JT97">
        <v>22.7567</v>
      </c>
      <c r="JU97">
        <v>37.0067</v>
      </c>
      <c r="JV97">
        <v>30.0006</v>
      </c>
      <c r="JW97">
        <v>36.8224</v>
      </c>
      <c r="JX97">
        <v>36.6945</v>
      </c>
      <c r="JY97">
        <v>58.9608</v>
      </c>
      <c r="JZ97">
        <v>37.946</v>
      </c>
      <c r="KA97">
        <v>0</v>
      </c>
      <c r="KB97">
        <v>22.7252</v>
      </c>
      <c r="KC97">
        <v>1322.68</v>
      </c>
      <c r="KD97">
        <v>19.1547</v>
      </c>
      <c r="KE97">
        <v>99.39279999999999</v>
      </c>
      <c r="KF97">
        <v>93.2535</v>
      </c>
    </row>
    <row r="98" spans="1:292">
      <c r="A98">
        <v>80</v>
      </c>
      <c r="B98">
        <v>1688134902.5</v>
      </c>
      <c r="C98">
        <v>486.5</v>
      </c>
      <c r="D98" t="s">
        <v>593</v>
      </c>
      <c r="E98" t="s">
        <v>594</v>
      </c>
      <c r="F98">
        <v>5</v>
      </c>
      <c r="G98" t="s">
        <v>428</v>
      </c>
      <c r="H98">
        <v>1688134894.714286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1333.658633590791</v>
      </c>
      <c r="AJ98">
        <v>1308.133575757576</v>
      </c>
      <c r="AK98">
        <v>3.427072015495199</v>
      </c>
      <c r="AL98">
        <v>66.42754247735668</v>
      </c>
      <c r="AM98">
        <f>(AO98 - AN98 + DX98*1E3/(8.314*(DZ98+273.15)) * AQ98/DW98 * AP98) * DW98/(100*DK98) * 1000/(1000 - AO98)</f>
        <v>0</v>
      </c>
      <c r="AN98">
        <v>19.18654961834899</v>
      </c>
      <c r="AO98">
        <v>19.54934727272726</v>
      </c>
      <c r="AP98">
        <v>0.007957804092705346</v>
      </c>
      <c r="AQ98">
        <v>113.3259652511876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3.93</v>
      </c>
      <c r="DL98">
        <v>0.5</v>
      </c>
      <c r="DM98" t="s">
        <v>430</v>
      </c>
      <c r="DN98">
        <v>2</v>
      </c>
      <c r="DO98" t="b">
        <v>1</v>
      </c>
      <c r="DP98">
        <v>1688134894.714286</v>
      </c>
      <c r="DQ98">
        <v>1258.121071428571</v>
      </c>
      <c r="DR98">
        <v>1292.706785714286</v>
      </c>
      <c r="DS98">
        <v>19.50944642857143</v>
      </c>
      <c r="DT98">
        <v>19.11139642857143</v>
      </c>
      <c r="DU98">
        <v>1290.251785714286</v>
      </c>
      <c r="DV98">
        <v>22.87136428571429</v>
      </c>
      <c r="DW98">
        <v>499.9725</v>
      </c>
      <c r="DX98">
        <v>101.5993928571428</v>
      </c>
      <c r="DY98">
        <v>0.09992763214285715</v>
      </c>
      <c r="DZ98">
        <v>28.81646071428572</v>
      </c>
      <c r="EA98">
        <v>30.02340714285715</v>
      </c>
      <c r="EB98">
        <v>999.9000000000002</v>
      </c>
      <c r="EC98">
        <v>0</v>
      </c>
      <c r="ED98">
        <v>0</v>
      </c>
      <c r="EE98">
        <v>10002.25392857143</v>
      </c>
      <c r="EF98">
        <v>0</v>
      </c>
      <c r="EG98">
        <v>106.726</v>
      </c>
      <c r="EH98">
        <v>-34.58503928571429</v>
      </c>
      <c r="EI98">
        <v>1283.156071428571</v>
      </c>
      <c r="EJ98">
        <v>1317.893928571428</v>
      </c>
      <c r="EK98">
        <v>0.3980542499999999</v>
      </c>
      <c r="EL98">
        <v>1292.706785714286</v>
      </c>
      <c r="EM98">
        <v>19.11139642857143</v>
      </c>
      <c r="EN98">
        <v>1.982147142857143</v>
      </c>
      <c r="EO98">
        <v>1.941705357142857</v>
      </c>
      <c r="EP98">
        <v>17.30243928571429</v>
      </c>
      <c r="EQ98">
        <v>16.97672142857143</v>
      </c>
      <c r="ER98">
        <v>2000.034285714286</v>
      </c>
      <c r="ES98">
        <v>0.9799994642857142</v>
      </c>
      <c r="ET98">
        <v>0.02000059285714286</v>
      </c>
      <c r="EU98">
        <v>0</v>
      </c>
      <c r="EV98">
        <v>445.515857142857</v>
      </c>
      <c r="EW98">
        <v>5.00078</v>
      </c>
      <c r="EX98">
        <v>13495.23571428571</v>
      </c>
      <c r="EY98">
        <v>16379.91785714286</v>
      </c>
      <c r="EZ98">
        <v>46.23628571428571</v>
      </c>
      <c r="FA98">
        <v>47.42149999999998</v>
      </c>
      <c r="FB98">
        <v>46.80767857142856</v>
      </c>
      <c r="FC98">
        <v>46.82128571428571</v>
      </c>
      <c r="FD98">
        <v>46.73407142857142</v>
      </c>
      <c r="FE98">
        <v>1955.132142857143</v>
      </c>
      <c r="FF98">
        <v>39.90142857142858</v>
      </c>
      <c r="FG98">
        <v>0</v>
      </c>
      <c r="FH98">
        <v>1688134896.6</v>
      </c>
      <c r="FI98">
        <v>0</v>
      </c>
      <c r="FJ98">
        <v>445.5022000000001</v>
      </c>
      <c r="FK98">
        <v>-1.148923064283956</v>
      </c>
      <c r="FL98">
        <v>63.8461483614696</v>
      </c>
      <c r="FM98">
        <v>13485.288</v>
      </c>
      <c r="FN98">
        <v>15</v>
      </c>
      <c r="FO98">
        <v>1688131814</v>
      </c>
      <c r="FP98" t="s">
        <v>431</v>
      </c>
      <c r="FQ98">
        <v>1688131793.5</v>
      </c>
      <c r="FR98">
        <v>1688131814</v>
      </c>
      <c r="FS98">
        <v>2</v>
      </c>
      <c r="FT98">
        <v>-0.392</v>
      </c>
      <c r="FU98">
        <v>-0.044</v>
      </c>
      <c r="FV98">
        <v>-21.897</v>
      </c>
      <c r="FW98">
        <v>-3.212</v>
      </c>
      <c r="FX98">
        <v>421</v>
      </c>
      <c r="FY98">
        <v>16</v>
      </c>
      <c r="FZ98">
        <v>0.24</v>
      </c>
      <c r="GA98">
        <v>0.02</v>
      </c>
      <c r="GB98">
        <v>-34.523475</v>
      </c>
      <c r="GC98">
        <v>-0.5848345215758747</v>
      </c>
      <c r="GD98">
        <v>0.1414869671559894</v>
      </c>
      <c r="GE98">
        <v>0</v>
      </c>
      <c r="GF98">
        <v>0.4215379</v>
      </c>
      <c r="GG98">
        <v>-0.5565385666041273</v>
      </c>
      <c r="GH98">
        <v>0.05674766851193096</v>
      </c>
      <c r="GI98">
        <v>0</v>
      </c>
      <c r="GJ98">
        <v>0</v>
      </c>
      <c r="GK98">
        <v>2</v>
      </c>
      <c r="GL98" t="s">
        <v>595</v>
      </c>
      <c r="GM98">
        <v>3.09925</v>
      </c>
      <c r="GN98">
        <v>2.75804</v>
      </c>
      <c r="GO98">
        <v>0.210147</v>
      </c>
      <c r="GP98">
        <v>0.210421</v>
      </c>
      <c r="GQ98">
        <v>0.115794</v>
      </c>
      <c r="GR98">
        <v>0.102623</v>
      </c>
      <c r="GS98">
        <v>20091.5</v>
      </c>
      <c r="GT98">
        <v>19089.3</v>
      </c>
      <c r="GU98">
        <v>26009.2</v>
      </c>
      <c r="GV98">
        <v>24535.9</v>
      </c>
      <c r="GW98">
        <v>36938.3</v>
      </c>
      <c r="GX98">
        <v>32007.7</v>
      </c>
      <c r="GY98">
        <v>45483.1</v>
      </c>
      <c r="GZ98">
        <v>38572.7</v>
      </c>
      <c r="HA98">
        <v>1.79508</v>
      </c>
      <c r="HB98">
        <v>1.81508</v>
      </c>
      <c r="HC98">
        <v>-0.163253</v>
      </c>
      <c r="HD98">
        <v>0</v>
      </c>
      <c r="HE98">
        <v>32.677</v>
      </c>
      <c r="HF98">
        <v>999.9</v>
      </c>
      <c r="HG98">
        <v>46.1</v>
      </c>
      <c r="HH98">
        <v>41.6</v>
      </c>
      <c r="HI98">
        <v>36.6233</v>
      </c>
      <c r="HJ98">
        <v>62.6714</v>
      </c>
      <c r="HK98">
        <v>23.766</v>
      </c>
      <c r="HL98">
        <v>1</v>
      </c>
      <c r="HM98">
        <v>0.848216</v>
      </c>
      <c r="HN98">
        <v>7.41054</v>
      </c>
      <c r="HO98">
        <v>20.1423</v>
      </c>
      <c r="HP98">
        <v>5.2101</v>
      </c>
      <c r="HQ98">
        <v>11.986</v>
      </c>
      <c r="HR98">
        <v>4.9622</v>
      </c>
      <c r="HS98">
        <v>3.27425</v>
      </c>
      <c r="HT98">
        <v>9999</v>
      </c>
      <c r="HU98">
        <v>9999</v>
      </c>
      <c r="HV98">
        <v>9999</v>
      </c>
      <c r="HW98">
        <v>110.3</v>
      </c>
      <c r="HX98">
        <v>1.86387</v>
      </c>
      <c r="HY98">
        <v>1.8602</v>
      </c>
      <c r="HZ98">
        <v>1.85867</v>
      </c>
      <c r="IA98">
        <v>1.85989</v>
      </c>
      <c r="IB98">
        <v>1.85988</v>
      </c>
      <c r="IC98">
        <v>1.85852</v>
      </c>
      <c r="ID98">
        <v>1.8576</v>
      </c>
      <c r="IE98">
        <v>1.85242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-32.37</v>
      </c>
      <c r="IT98">
        <v>-3.3634</v>
      </c>
      <c r="IU98">
        <v>-13.86721085067401</v>
      </c>
      <c r="IV98">
        <v>-0.02083019699242301</v>
      </c>
      <c r="IW98">
        <v>6.53372239223948E-06</v>
      </c>
      <c r="IX98">
        <v>-1.0545266758139E-09</v>
      </c>
      <c r="IY98">
        <v>-1.642177746286333</v>
      </c>
      <c r="IZ98">
        <v>-0.1424232617567872</v>
      </c>
      <c r="JA98">
        <v>0.004060056505534989</v>
      </c>
      <c r="JB98">
        <v>-4.899104825809564E-05</v>
      </c>
      <c r="JC98">
        <v>3</v>
      </c>
      <c r="JD98">
        <v>1949</v>
      </c>
      <c r="JE98">
        <v>1</v>
      </c>
      <c r="JF98">
        <v>31</v>
      </c>
      <c r="JG98">
        <v>51.8</v>
      </c>
      <c r="JH98">
        <v>51.5</v>
      </c>
      <c r="JI98">
        <v>2.96753</v>
      </c>
      <c r="JJ98">
        <v>2.6709</v>
      </c>
      <c r="JK98">
        <v>1.49658</v>
      </c>
      <c r="JL98">
        <v>2.32422</v>
      </c>
      <c r="JM98">
        <v>1.54785</v>
      </c>
      <c r="JN98">
        <v>2.43164</v>
      </c>
      <c r="JO98">
        <v>46.3274</v>
      </c>
      <c r="JP98">
        <v>14.1846</v>
      </c>
      <c r="JQ98">
        <v>18</v>
      </c>
      <c r="JR98">
        <v>492.58</v>
      </c>
      <c r="JS98">
        <v>521.043</v>
      </c>
      <c r="JT98">
        <v>22.7361</v>
      </c>
      <c r="JU98">
        <v>37.0092</v>
      </c>
      <c r="JV98">
        <v>30.0008</v>
      </c>
      <c r="JW98">
        <v>36.8258</v>
      </c>
      <c r="JX98">
        <v>36.6965</v>
      </c>
      <c r="JY98">
        <v>59.532</v>
      </c>
      <c r="JZ98">
        <v>37.946</v>
      </c>
      <c r="KA98">
        <v>0</v>
      </c>
      <c r="KB98">
        <v>22.6939</v>
      </c>
      <c r="KC98">
        <v>1342.72</v>
      </c>
      <c r="KD98">
        <v>19.1341</v>
      </c>
      <c r="KE98">
        <v>99.3931</v>
      </c>
      <c r="KF98">
        <v>93.25239999999999</v>
      </c>
    </row>
    <row r="99" spans="1:292">
      <c r="A99">
        <v>81</v>
      </c>
      <c r="B99">
        <v>1688134907.5</v>
      </c>
      <c r="C99">
        <v>491.5</v>
      </c>
      <c r="D99" t="s">
        <v>596</v>
      </c>
      <c r="E99" t="s">
        <v>597</v>
      </c>
      <c r="F99">
        <v>5</v>
      </c>
      <c r="G99" t="s">
        <v>428</v>
      </c>
      <c r="H99">
        <v>1688134900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1350.683509294425</v>
      </c>
      <c r="AJ99">
        <v>1325.336545454545</v>
      </c>
      <c r="AK99">
        <v>3.436822723845053</v>
      </c>
      <c r="AL99">
        <v>66.42754247735668</v>
      </c>
      <c r="AM99">
        <f>(AO99 - AN99 + DX99*1E3/(8.314*(DZ99+273.15)) * AQ99/DW99 * AP99) * DW99/(100*DK99) * 1000/(1000 - AO99)</f>
        <v>0</v>
      </c>
      <c r="AN99">
        <v>19.19368576250939</v>
      </c>
      <c r="AO99">
        <v>19.57314121212121</v>
      </c>
      <c r="AP99">
        <v>0.002980256813935983</v>
      </c>
      <c r="AQ99">
        <v>113.3259652511876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3.93</v>
      </c>
      <c r="DL99">
        <v>0.5</v>
      </c>
      <c r="DM99" t="s">
        <v>430</v>
      </c>
      <c r="DN99">
        <v>2</v>
      </c>
      <c r="DO99" t="b">
        <v>1</v>
      </c>
      <c r="DP99">
        <v>1688134900</v>
      </c>
      <c r="DQ99">
        <v>1275.877037037037</v>
      </c>
      <c r="DR99">
        <v>1310.374074074074</v>
      </c>
      <c r="DS99">
        <v>19.53364814814815</v>
      </c>
      <c r="DT99">
        <v>19.1658</v>
      </c>
      <c r="DU99">
        <v>1308.172592592593</v>
      </c>
      <c r="DV99">
        <v>22.8964</v>
      </c>
      <c r="DW99">
        <v>499.9913333333333</v>
      </c>
      <c r="DX99">
        <v>101.6003333333333</v>
      </c>
      <c r="DY99">
        <v>0.09994125185185185</v>
      </c>
      <c r="DZ99">
        <v>28.81973703703704</v>
      </c>
      <c r="EA99">
        <v>30.02789259259259</v>
      </c>
      <c r="EB99">
        <v>999.9000000000001</v>
      </c>
      <c r="EC99">
        <v>0</v>
      </c>
      <c r="ED99">
        <v>0</v>
      </c>
      <c r="EE99">
        <v>10003.79703703704</v>
      </c>
      <c r="EF99">
        <v>0</v>
      </c>
      <c r="EG99">
        <v>106.9745185185185</v>
      </c>
      <c r="EH99">
        <v>-34.49624074074074</v>
      </c>
      <c r="EI99">
        <v>1301.297037037037</v>
      </c>
      <c r="EJ99">
        <v>1335.979259259259</v>
      </c>
      <c r="EK99">
        <v>0.3678468888888889</v>
      </c>
      <c r="EL99">
        <v>1310.374074074074</v>
      </c>
      <c r="EM99">
        <v>19.1658</v>
      </c>
      <c r="EN99">
        <v>1.984624814814815</v>
      </c>
      <c r="EO99">
        <v>1.947251851851852</v>
      </c>
      <c r="EP99">
        <v>17.32218888888889</v>
      </c>
      <c r="EQ99">
        <v>17.02177777777778</v>
      </c>
      <c r="ER99">
        <v>2000.016296296296</v>
      </c>
      <c r="ES99">
        <v>0.9800012592592593</v>
      </c>
      <c r="ET99">
        <v>0.01999876296296296</v>
      </c>
      <c r="EU99">
        <v>0</v>
      </c>
      <c r="EV99">
        <v>445.3737407407407</v>
      </c>
      <c r="EW99">
        <v>5.00078</v>
      </c>
      <c r="EX99">
        <v>13499.93703703704</v>
      </c>
      <c r="EY99">
        <v>16379.78518518519</v>
      </c>
      <c r="EZ99">
        <v>46.23348148148147</v>
      </c>
      <c r="FA99">
        <v>47.41403703703703</v>
      </c>
      <c r="FB99">
        <v>46.8399259259259</v>
      </c>
      <c r="FC99">
        <v>46.82159259259259</v>
      </c>
      <c r="FD99">
        <v>46.72655555555554</v>
      </c>
      <c r="FE99">
        <v>1955.116296296296</v>
      </c>
      <c r="FF99">
        <v>39.89629629629631</v>
      </c>
      <c r="FG99">
        <v>0</v>
      </c>
      <c r="FH99">
        <v>1688134901.4</v>
      </c>
      <c r="FI99">
        <v>0</v>
      </c>
      <c r="FJ99">
        <v>445.38656</v>
      </c>
      <c r="FK99">
        <v>-1.187999988162903</v>
      </c>
      <c r="FL99">
        <v>-56.96923489819223</v>
      </c>
      <c r="FM99">
        <v>13492.736</v>
      </c>
      <c r="FN99">
        <v>15</v>
      </c>
      <c r="FO99">
        <v>1688131814</v>
      </c>
      <c r="FP99" t="s">
        <v>431</v>
      </c>
      <c r="FQ99">
        <v>1688131793.5</v>
      </c>
      <c r="FR99">
        <v>1688131814</v>
      </c>
      <c r="FS99">
        <v>2</v>
      </c>
      <c r="FT99">
        <v>-0.392</v>
      </c>
      <c r="FU99">
        <v>-0.044</v>
      </c>
      <c r="FV99">
        <v>-21.897</v>
      </c>
      <c r="FW99">
        <v>-3.212</v>
      </c>
      <c r="FX99">
        <v>421</v>
      </c>
      <c r="FY99">
        <v>16</v>
      </c>
      <c r="FZ99">
        <v>0.24</v>
      </c>
      <c r="GA99">
        <v>0.02</v>
      </c>
      <c r="GB99">
        <v>-34.5419425</v>
      </c>
      <c r="GC99">
        <v>0.7144896810506953</v>
      </c>
      <c r="GD99">
        <v>0.1152804404213916</v>
      </c>
      <c r="GE99">
        <v>0</v>
      </c>
      <c r="GF99">
        <v>0.3930039</v>
      </c>
      <c r="GG99">
        <v>-0.3743092232645408</v>
      </c>
      <c r="GH99">
        <v>0.04588469114574054</v>
      </c>
      <c r="GI99">
        <v>1</v>
      </c>
      <c r="GJ99">
        <v>1</v>
      </c>
      <c r="GK99">
        <v>2</v>
      </c>
      <c r="GL99" t="s">
        <v>432</v>
      </c>
      <c r="GM99">
        <v>3.09918</v>
      </c>
      <c r="GN99">
        <v>2.75825</v>
      </c>
      <c r="GO99">
        <v>0.211796</v>
      </c>
      <c r="GP99">
        <v>0.212032</v>
      </c>
      <c r="GQ99">
        <v>0.115875</v>
      </c>
      <c r="GR99">
        <v>0.102653</v>
      </c>
      <c r="GS99">
        <v>20049.3</v>
      </c>
      <c r="GT99">
        <v>19050.1</v>
      </c>
      <c r="GU99">
        <v>26009.1</v>
      </c>
      <c r="GV99">
        <v>24535.8</v>
      </c>
      <c r="GW99">
        <v>36935</v>
      </c>
      <c r="GX99">
        <v>32006.6</v>
      </c>
      <c r="GY99">
        <v>45482.8</v>
      </c>
      <c r="GZ99">
        <v>38572.5</v>
      </c>
      <c r="HA99">
        <v>1.79543</v>
      </c>
      <c r="HB99">
        <v>1.81515</v>
      </c>
      <c r="HC99">
        <v>-0.163004</v>
      </c>
      <c r="HD99">
        <v>0</v>
      </c>
      <c r="HE99">
        <v>32.6692</v>
      </c>
      <c r="HF99">
        <v>999.9</v>
      </c>
      <c r="HG99">
        <v>46.1</v>
      </c>
      <c r="HH99">
        <v>41.6</v>
      </c>
      <c r="HI99">
        <v>36.6204</v>
      </c>
      <c r="HJ99">
        <v>62.7414</v>
      </c>
      <c r="HK99">
        <v>23.6218</v>
      </c>
      <c r="HL99">
        <v>1</v>
      </c>
      <c r="HM99">
        <v>0.849172</v>
      </c>
      <c r="HN99">
        <v>7.49036</v>
      </c>
      <c r="HO99">
        <v>20.1389</v>
      </c>
      <c r="HP99">
        <v>5.20905</v>
      </c>
      <c r="HQ99">
        <v>11.986</v>
      </c>
      <c r="HR99">
        <v>4.96205</v>
      </c>
      <c r="HS99">
        <v>3.27423</v>
      </c>
      <c r="HT99">
        <v>9999</v>
      </c>
      <c r="HU99">
        <v>9999</v>
      </c>
      <c r="HV99">
        <v>9999</v>
      </c>
      <c r="HW99">
        <v>110.3</v>
      </c>
      <c r="HX99">
        <v>1.86387</v>
      </c>
      <c r="HY99">
        <v>1.8602</v>
      </c>
      <c r="HZ99">
        <v>1.85865</v>
      </c>
      <c r="IA99">
        <v>1.85989</v>
      </c>
      <c r="IB99">
        <v>1.85989</v>
      </c>
      <c r="IC99">
        <v>1.85852</v>
      </c>
      <c r="ID99">
        <v>1.8576</v>
      </c>
      <c r="IE99">
        <v>1.85242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-32.52</v>
      </c>
      <c r="IT99">
        <v>-3.3642</v>
      </c>
      <c r="IU99">
        <v>-13.86721085067401</v>
      </c>
      <c r="IV99">
        <v>-0.02083019699242301</v>
      </c>
      <c r="IW99">
        <v>6.53372239223948E-06</v>
      </c>
      <c r="IX99">
        <v>-1.0545266758139E-09</v>
      </c>
      <c r="IY99">
        <v>-1.642177746286333</v>
      </c>
      <c r="IZ99">
        <v>-0.1424232617567872</v>
      </c>
      <c r="JA99">
        <v>0.004060056505534989</v>
      </c>
      <c r="JB99">
        <v>-4.899104825809564E-05</v>
      </c>
      <c r="JC99">
        <v>3</v>
      </c>
      <c r="JD99">
        <v>1949</v>
      </c>
      <c r="JE99">
        <v>1</v>
      </c>
      <c r="JF99">
        <v>31</v>
      </c>
      <c r="JG99">
        <v>51.9</v>
      </c>
      <c r="JH99">
        <v>51.6</v>
      </c>
      <c r="JI99">
        <v>3.00049</v>
      </c>
      <c r="JJ99">
        <v>2.66602</v>
      </c>
      <c r="JK99">
        <v>1.49658</v>
      </c>
      <c r="JL99">
        <v>2.32422</v>
      </c>
      <c r="JM99">
        <v>1.54907</v>
      </c>
      <c r="JN99">
        <v>2.46826</v>
      </c>
      <c r="JO99">
        <v>46.3566</v>
      </c>
      <c r="JP99">
        <v>14.1846</v>
      </c>
      <c r="JQ99">
        <v>18</v>
      </c>
      <c r="JR99">
        <v>492.813</v>
      </c>
      <c r="JS99">
        <v>521.123</v>
      </c>
      <c r="JT99">
        <v>22.7038</v>
      </c>
      <c r="JU99">
        <v>37.0112</v>
      </c>
      <c r="JV99">
        <v>30.001</v>
      </c>
      <c r="JW99">
        <v>36.8282</v>
      </c>
      <c r="JX99">
        <v>36.6999</v>
      </c>
      <c r="JY99">
        <v>60.1892</v>
      </c>
      <c r="JZ99">
        <v>37.946</v>
      </c>
      <c r="KA99">
        <v>0</v>
      </c>
      <c r="KB99">
        <v>22.6689</v>
      </c>
      <c r="KC99">
        <v>1356.08</v>
      </c>
      <c r="KD99">
        <v>19.1342</v>
      </c>
      <c r="KE99">
        <v>99.3927</v>
      </c>
      <c r="KF99">
        <v>93.25190000000001</v>
      </c>
    </row>
    <row r="100" spans="1:292">
      <c r="A100">
        <v>82</v>
      </c>
      <c r="B100">
        <v>1688134912.5</v>
      </c>
      <c r="C100">
        <v>496.5</v>
      </c>
      <c r="D100" t="s">
        <v>598</v>
      </c>
      <c r="E100" t="s">
        <v>599</v>
      </c>
      <c r="F100">
        <v>5</v>
      </c>
      <c r="G100" t="s">
        <v>428</v>
      </c>
      <c r="H100">
        <v>1688134904.714286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1367.867465542051</v>
      </c>
      <c r="AJ100">
        <v>1342.471515151515</v>
      </c>
      <c r="AK100">
        <v>3.432086875081847</v>
      </c>
      <c r="AL100">
        <v>66.42754247735668</v>
      </c>
      <c r="AM100">
        <f>(AO100 - AN100 + DX100*1E3/(8.314*(DZ100+273.15)) * AQ100/DW100 * AP100) * DW100/(100*DK100) * 1000/(1000 - AO100)</f>
        <v>0</v>
      </c>
      <c r="AN100">
        <v>19.20369268393341</v>
      </c>
      <c r="AO100">
        <v>19.59303454545454</v>
      </c>
      <c r="AP100">
        <v>0.001057917236562982</v>
      </c>
      <c r="AQ100">
        <v>113.3259652511876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3.93</v>
      </c>
      <c r="DL100">
        <v>0.5</v>
      </c>
      <c r="DM100" t="s">
        <v>430</v>
      </c>
      <c r="DN100">
        <v>2</v>
      </c>
      <c r="DO100" t="b">
        <v>1</v>
      </c>
      <c r="DP100">
        <v>1688134904.714286</v>
      </c>
      <c r="DQ100">
        <v>1291.713928571429</v>
      </c>
      <c r="DR100">
        <v>1326.200357142857</v>
      </c>
      <c r="DS100">
        <v>19.559675</v>
      </c>
      <c r="DT100">
        <v>19.19318571428571</v>
      </c>
      <c r="DU100">
        <v>1324.155</v>
      </c>
      <c r="DV100">
        <v>22.92333928571429</v>
      </c>
      <c r="DW100">
        <v>500.0028928571429</v>
      </c>
      <c r="DX100">
        <v>101.6002857142857</v>
      </c>
      <c r="DY100">
        <v>0.1000046678571429</v>
      </c>
      <c r="DZ100">
        <v>28.82144285714286</v>
      </c>
      <c r="EA100">
        <v>30.02427142857143</v>
      </c>
      <c r="EB100">
        <v>999.9000000000002</v>
      </c>
      <c r="EC100">
        <v>0</v>
      </c>
      <c r="ED100">
        <v>0</v>
      </c>
      <c r="EE100">
        <v>10000.11428571429</v>
      </c>
      <c r="EF100">
        <v>0</v>
      </c>
      <c r="EG100">
        <v>107.1627142857143</v>
      </c>
      <c r="EH100">
        <v>-34.48606071428572</v>
      </c>
      <c r="EI100">
        <v>1317.484285714286</v>
      </c>
      <c r="EJ100">
        <v>1352.1525</v>
      </c>
      <c r="EK100">
        <v>0.3664855714285715</v>
      </c>
      <c r="EL100">
        <v>1326.200357142857</v>
      </c>
      <c r="EM100">
        <v>19.19318571428571</v>
      </c>
      <c r="EN100">
        <v>1.98727</v>
      </c>
      <c r="EO100">
        <v>1.950036071428572</v>
      </c>
      <c r="EP100">
        <v>17.34327142857142</v>
      </c>
      <c r="EQ100">
        <v>17.04435357142858</v>
      </c>
      <c r="ER100">
        <v>2000.003928571428</v>
      </c>
      <c r="ES100">
        <v>0.9800018928571428</v>
      </c>
      <c r="ET100">
        <v>0.01999812142857143</v>
      </c>
      <c r="EU100">
        <v>0</v>
      </c>
      <c r="EV100">
        <v>445.2424999999999</v>
      </c>
      <c r="EW100">
        <v>5.00078</v>
      </c>
      <c r="EX100">
        <v>13491.88928571429</v>
      </c>
      <c r="EY100">
        <v>16379.675</v>
      </c>
      <c r="EZ100">
        <v>46.23178571428571</v>
      </c>
      <c r="FA100">
        <v>47.4192857142857</v>
      </c>
      <c r="FB100">
        <v>46.83896428571428</v>
      </c>
      <c r="FC100">
        <v>46.82128571428571</v>
      </c>
      <c r="FD100">
        <v>46.73407142857143</v>
      </c>
      <c r="FE100">
        <v>1955.105357142857</v>
      </c>
      <c r="FF100">
        <v>39.89428571428572</v>
      </c>
      <c r="FG100">
        <v>0</v>
      </c>
      <c r="FH100">
        <v>1688134906.8</v>
      </c>
      <c r="FI100">
        <v>0</v>
      </c>
      <c r="FJ100">
        <v>445.2701923076923</v>
      </c>
      <c r="FK100">
        <v>-0.8415384510267554</v>
      </c>
      <c r="FL100">
        <v>-248.7452975395919</v>
      </c>
      <c r="FM100">
        <v>13478.38461538462</v>
      </c>
      <c r="FN100">
        <v>15</v>
      </c>
      <c r="FO100">
        <v>1688131814</v>
      </c>
      <c r="FP100" t="s">
        <v>431</v>
      </c>
      <c r="FQ100">
        <v>1688131793.5</v>
      </c>
      <c r="FR100">
        <v>1688131814</v>
      </c>
      <c r="FS100">
        <v>2</v>
      </c>
      <c r="FT100">
        <v>-0.392</v>
      </c>
      <c r="FU100">
        <v>-0.044</v>
      </c>
      <c r="FV100">
        <v>-21.897</v>
      </c>
      <c r="FW100">
        <v>-3.212</v>
      </c>
      <c r="FX100">
        <v>421</v>
      </c>
      <c r="FY100">
        <v>16</v>
      </c>
      <c r="FZ100">
        <v>0.24</v>
      </c>
      <c r="GA100">
        <v>0.02</v>
      </c>
      <c r="GB100">
        <v>-34.50342195121951</v>
      </c>
      <c r="GC100">
        <v>0.264827874564391</v>
      </c>
      <c r="GD100">
        <v>0.1108553606351922</v>
      </c>
      <c r="GE100">
        <v>0</v>
      </c>
      <c r="GF100">
        <v>0.3742919756097561</v>
      </c>
      <c r="GG100">
        <v>-0.04741881533101129</v>
      </c>
      <c r="GH100">
        <v>0.02769446275859509</v>
      </c>
      <c r="GI100">
        <v>1</v>
      </c>
      <c r="GJ100">
        <v>1</v>
      </c>
      <c r="GK100">
        <v>2</v>
      </c>
      <c r="GL100" t="s">
        <v>432</v>
      </c>
      <c r="GM100">
        <v>3.09916</v>
      </c>
      <c r="GN100">
        <v>2.75819</v>
      </c>
      <c r="GO100">
        <v>0.213425</v>
      </c>
      <c r="GP100">
        <v>0.213673</v>
      </c>
      <c r="GQ100">
        <v>0.115945</v>
      </c>
      <c r="GR100">
        <v>0.102676</v>
      </c>
      <c r="GS100">
        <v>20007.6</v>
      </c>
      <c r="GT100">
        <v>19010.1</v>
      </c>
      <c r="GU100">
        <v>26008.9</v>
      </c>
      <c r="GV100">
        <v>24535.5</v>
      </c>
      <c r="GW100">
        <v>36932.1</v>
      </c>
      <c r="GX100">
        <v>32005.5</v>
      </c>
      <c r="GY100">
        <v>45482.7</v>
      </c>
      <c r="GZ100">
        <v>38572</v>
      </c>
      <c r="HA100">
        <v>1.79517</v>
      </c>
      <c r="HB100">
        <v>1.815</v>
      </c>
      <c r="HC100">
        <v>-0.163384</v>
      </c>
      <c r="HD100">
        <v>0</v>
      </c>
      <c r="HE100">
        <v>32.6638</v>
      </c>
      <c r="HF100">
        <v>999.9</v>
      </c>
      <c r="HG100">
        <v>46</v>
      </c>
      <c r="HH100">
        <v>41.6</v>
      </c>
      <c r="HI100">
        <v>36.5418</v>
      </c>
      <c r="HJ100">
        <v>62.7214</v>
      </c>
      <c r="HK100">
        <v>23.5697</v>
      </c>
      <c r="HL100">
        <v>1</v>
      </c>
      <c r="HM100">
        <v>0.84954</v>
      </c>
      <c r="HN100">
        <v>7.52063</v>
      </c>
      <c r="HO100">
        <v>20.1377</v>
      </c>
      <c r="HP100">
        <v>5.2092</v>
      </c>
      <c r="HQ100">
        <v>11.986</v>
      </c>
      <c r="HR100">
        <v>4.96205</v>
      </c>
      <c r="HS100">
        <v>3.2741</v>
      </c>
      <c r="HT100">
        <v>9999</v>
      </c>
      <c r="HU100">
        <v>9999</v>
      </c>
      <c r="HV100">
        <v>9999</v>
      </c>
      <c r="HW100">
        <v>110.3</v>
      </c>
      <c r="HX100">
        <v>1.8639</v>
      </c>
      <c r="HY100">
        <v>1.86021</v>
      </c>
      <c r="HZ100">
        <v>1.85866</v>
      </c>
      <c r="IA100">
        <v>1.85989</v>
      </c>
      <c r="IB100">
        <v>1.85989</v>
      </c>
      <c r="IC100">
        <v>1.85852</v>
      </c>
      <c r="ID100">
        <v>1.8576</v>
      </c>
      <c r="IE100">
        <v>1.85242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-32.68</v>
      </c>
      <c r="IT100">
        <v>-3.3649</v>
      </c>
      <c r="IU100">
        <v>-13.86721085067401</v>
      </c>
      <c r="IV100">
        <v>-0.02083019699242301</v>
      </c>
      <c r="IW100">
        <v>6.53372239223948E-06</v>
      </c>
      <c r="IX100">
        <v>-1.0545266758139E-09</v>
      </c>
      <c r="IY100">
        <v>-1.642177746286333</v>
      </c>
      <c r="IZ100">
        <v>-0.1424232617567872</v>
      </c>
      <c r="JA100">
        <v>0.004060056505534989</v>
      </c>
      <c r="JB100">
        <v>-4.899104825809564E-05</v>
      </c>
      <c r="JC100">
        <v>3</v>
      </c>
      <c r="JD100">
        <v>1949</v>
      </c>
      <c r="JE100">
        <v>1</v>
      </c>
      <c r="JF100">
        <v>31</v>
      </c>
      <c r="JG100">
        <v>52</v>
      </c>
      <c r="JH100">
        <v>51.6</v>
      </c>
      <c r="JI100">
        <v>3.02734</v>
      </c>
      <c r="JJ100">
        <v>2.65991</v>
      </c>
      <c r="JK100">
        <v>1.49658</v>
      </c>
      <c r="JL100">
        <v>2.32422</v>
      </c>
      <c r="JM100">
        <v>1.54907</v>
      </c>
      <c r="JN100">
        <v>2.49023</v>
      </c>
      <c r="JO100">
        <v>46.3566</v>
      </c>
      <c r="JP100">
        <v>14.1933</v>
      </c>
      <c r="JQ100">
        <v>18</v>
      </c>
      <c r="JR100">
        <v>492.666</v>
      </c>
      <c r="JS100">
        <v>521.019</v>
      </c>
      <c r="JT100">
        <v>22.6737</v>
      </c>
      <c r="JU100">
        <v>37.0145</v>
      </c>
      <c r="JV100">
        <v>30.0006</v>
      </c>
      <c r="JW100">
        <v>36.8292</v>
      </c>
      <c r="JX100">
        <v>36.7004</v>
      </c>
      <c r="JY100">
        <v>60.7419</v>
      </c>
      <c r="JZ100">
        <v>37.946</v>
      </c>
      <c r="KA100">
        <v>0</v>
      </c>
      <c r="KB100">
        <v>22.6523</v>
      </c>
      <c r="KC100">
        <v>1376.12</v>
      </c>
      <c r="KD100">
        <v>19.1342</v>
      </c>
      <c r="KE100">
        <v>99.3921</v>
      </c>
      <c r="KF100">
        <v>93.25069999999999</v>
      </c>
    </row>
    <row r="101" spans="1:292">
      <c r="A101">
        <v>83</v>
      </c>
      <c r="B101">
        <v>1688134917.5</v>
      </c>
      <c r="C101">
        <v>501.5</v>
      </c>
      <c r="D101" t="s">
        <v>600</v>
      </c>
      <c r="E101" t="s">
        <v>601</v>
      </c>
      <c r="F101">
        <v>5</v>
      </c>
      <c r="G101" t="s">
        <v>428</v>
      </c>
      <c r="H101">
        <v>1688134910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1384.932754202053</v>
      </c>
      <c r="AJ101">
        <v>1359.61006060606</v>
      </c>
      <c r="AK101">
        <v>3.426880572345018</v>
      </c>
      <c r="AL101">
        <v>66.42754247735668</v>
      </c>
      <c r="AM101">
        <f>(AO101 - AN101 + DX101*1E3/(8.314*(DZ101+273.15)) * AQ101/DW101 * AP101) * DW101/(100*DK101) * 1000/(1000 - AO101)</f>
        <v>0</v>
      </c>
      <c r="AN101">
        <v>19.20937627198009</v>
      </c>
      <c r="AO101">
        <v>19.60239515151515</v>
      </c>
      <c r="AP101">
        <v>0.000250783520900174</v>
      </c>
      <c r="AQ101">
        <v>113.3259652511876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3.93</v>
      </c>
      <c r="DL101">
        <v>0.5</v>
      </c>
      <c r="DM101" t="s">
        <v>430</v>
      </c>
      <c r="DN101">
        <v>2</v>
      </c>
      <c r="DO101" t="b">
        <v>1</v>
      </c>
      <c r="DP101">
        <v>1688134910</v>
      </c>
      <c r="DQ101">
        <v>1309.462962962963</v>
      </c>
      <c r="DR101">
        <v>1343.894444444444</v>
      </c>
      <c r="DS101">
        <v>19.58308148148149</v>
      </c>
      <c r="DT101">
        <v>19.20176666666666</v>
      </c>
      <c r="DU101">
        <v>1342.066296296296</v>
      </c>
      <c r="DV101">
        <v>22.94754074074074</v>
      </c>
      <c r="DW101">
        <v>500.0115925925926</v>
      </c>
      <c r="DX101">
        <v>101.6001481481481</v>
      </c>
      <c r="DY101">
        <v>0.100027737037037</v>
      </c>
      <c r="DZ101">
        <v>28.81894814814815</v>
      </c>
      <c r="EA101">
        <v>30.01675925925926</v>
      </c>
      <c r="EB101">
        <v>999.9000000000001</v>
      </c>
      <c r="EC101">
        <v>0</v>
      </c>
      <c r="ED101">
        <v>0</v>
      </c>
      <c r="EE101">
        <v>10001.31259259259</v>
      </c>
      <c r="EF101">
        <v>0</v>
      </c>
      <c r="EG101">
        <v>107.5302962962963</v>
      </c>
      <c r="EH101">
        <v>-34.43178888888889</v>
      </c>
      <c r="EI101">
        <v>1335.618148148148</v>
      </c>
      <c r="EJ101">
        <v>1370.205185185185</v>
      </c>
      <c r="EK101">
        <v>0.3813058148148147</v>
      </c>
      <c r="EL101">
        <v>1343.894444444444</v>
      </c>
      <c r="EM101">
        <v>19.20176666666666</v>
      </c>
      <c r="EN101">
        <v>1.989644814814815</v>
      </c>
      <c r="EO101">
        <v>1.950904444444444</v>
      </c>
      <c r="EP101">
        <v>17.36217777777778</v>
      </c>
      <c r="EQ101">
        <v>17.0514</v>
      </c>
      <c r="ER101">
        <v>1999.991481481482</v>
      </c>
      <c r="ES101">
        <v>0.9800032962962963</v>
      </c>
      <c r="ET101">
        <v>0.01999669259259259</v>
      </c>
      <c r="EU101">
        <v>0</v>
      </c>
      <c r="EV101">
        <v>445.1694444444445</v>
      </c>
      <c r="EW101">
        <v>5.00078</v>
      </c>
      <c r="EX101">
        <v>13501.25925925926</v>
      </c>
      <c r="EY101">
        <v>16379.58518518519</v>
      </c>
      <c r="EZ101">
        <v>46.21725925925926</v>
      </c>
      <c r="FA101">
        <v>47.40944444444444</v>
      </c>
      <c r="FB101">
        <v>46.80062962962962</v>
      </c>
      <c r="FC101">
        <v>46.82392592592593</v>
      </c>
      <c r="FD101">
        <v>46.74270370370369</v>
      </c>
      <c r="FE101">
        <v>1955.095555555555</v>
      </c>
      <c r="FF101">
        <v>39.89037037037038</v>
      </c>
      <c r="FG101">
        <v>0</v>
      </c>
      <c r="FH101">
        <v>1688134911.6</v>
      </c>
      <c r="FI101">
        <v>0</v>
      </c>
      <c r="FJ101">
        <v>445.1768846153847</v>
      </c>
      <c r="FK101">
        <v>-0.5627692338033561</v>
      </c>
      <c r="FL101">
        <v>37.38120098097637</v>
      </c>
      <c r="FM101">
        <v>13488.53846153846</v>
      </c>
      <c r="FN101">
        <v>15</v>
      </c>
      <c r="FO101">
        <v>1688131814</v>
      </c>
      <c r="FP101" t="s">
        <v>431</v>
      </c>
      <c r="FQ101">
        <v>1688131793.5</v>
      </c>
      <c r="FR101">
        <v>1688131814</v>
      </c>
      <c r="FS101">
        <v>2</v>
      </c>
      <c r="FT101">
        <v>-0.392</v>
      </c>
      <c r="FU101">
        <v>-0.044</v>
      </c>
      <c r="FV101">
        <v>-21.897</v>
      </c>
      <c r="FW101">
        <v>-3.212</v>
      </c>
      <c r="FX101">
        <v>421</v>
      </c>
      <c r="FY101">
        <v>16</v>
      </c>
      <c r="FZ101">
        <v>0.24</v>
      </c>
      <c r="GA101">
        <v>0.02</v>
      </c>
      <c r="GB101">
        <v>-34.48887073170732</v>
      </c>
      <c r="GC101">
        <v>0.4516891986063219</v>
      </c>
      <c r="GD101">
        <v>0.1204347556267671</v>
      </c>
      <c r="GE101">
        <v>0</v>
      </c>
      <c r="GF101">
        <v>0.3695088536585366</v>
      </c>
      <c r="GG101">
        <v>0.1707975470383283</v>
      </c>
      <c r="GH101">
        <v>0.01745551609588517</v>
      </c>
      <c r="GI101">
        <v>1</v>
      </c>
      <c r="GJ101">
        <v>1</v>
      </c>
      <c r="GK101">
        <v>2</v>
      </c>
      <c r="GL101" t="s">
        <v>432</v>
      </c>
      <c r="GM101">
        <v>3.09927</v>
      </c>
      <c r="GN101">
        <v>2.75862</v>
      </c>
      <c r="GO101">
        <v>0.215044</v>
      </c>
      <c r="GP101">
        <v>0.215245</v>
      </c>
      <c r="GQ101">
        <v>0.115978</v>
      </c>
      <c r="GR101">
        <v>0.102698</v>
      </c>
      <c r="GS101">
        <v>19966.2</v>
      </c>
      <c r="GT101">
        <v>18971.9</v>
      </c>
      <c r="GU101">
        <v>26008.8</v>
      </c>
      <c r="GV101">
        <v>24535.4</v>
      </c>
      <c r="GW101">
        <v>36931</v>
      </c>
      <c r="GX101">
        <v>32004.8</v>
      </c>
      <c r="GY101">
        <v>45482.7</v>
      </c>
      <c r="GZ101">
        <v>38571.8</v>
      </c>
      <c r="HA101">
        <v>1.79555</v>
      </c>
      <c r="HB101">
        <v>1.81467</v>
      </c>
      <c r="HC101">
        <v>-0.163563</v>
      </c>
      <c r="HD101">
        <v>0</v>
      </c>
      <c r="HE101">
        <v>32.6621</v>
      </c>
      <c r="HF101">
        <v>999.9</v>
      </c>
      <c r="HG101">
        <v>46.1</v>
      </c>
      <c r="HH101">
        <v>41.6</v>
      </c>
      <c r="HI101">
        <v>36.6256</v>
      </c>
      <c r="HJ101">
        <v>62.6714</v>
      </c>
      <c r="HK101">
        <v>23.75</v>
      </c>
      <c r="HL101">
        <v>1</v>
      </c>
      <c r="HM101">
        <v>0.849764</v>
      </c>
      <c r="HN101">
        <v>7.5089</v>
      </c>
      <c r="HO101">
        <v>20.1381</v>
      </c>
      <c r="HP101">
        <v>5.20905</v>
      </c>
      <c r="HQ101">
        <v>11.986</v>
      </c>
      <c r="HR101">
        <v>4.96205</v>
      </c>
      <c r="HS101">
        <v>3.27423</v>
      </c>
      <c r="HT101">
        <v>9999</v>
      </c>
      <c r="HU101">
        <v>9999</v>
      </c>
      <c r="HV101">
        <v>9999</v>
      </c>
      <c r="HW101">
        <v>110.3</v>
      </c>
      <c r="HX101">
        <v>1.86388</v>
      </c>
      <c r="HY101">
        <v>1.8602</v>
      </c>
      <c r="HZ101">
        <v>1.85864</v>
      </c>
      <c r="IA101">
        <v>1.85989</v>
      </c>
      <c r="IB101">
        <v>1.85989</v>
      </c>
      <c r="IC101">
        <v>1.85852</v>
      </c>
      <c r="ID101">
        <v>1.8576</v>
      </c>
      <c r="IE101">
        <v>1.85243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-32.83</v>
      </c>
      <c r="IT101">
        <v>-3.3652</v>
      </c>
      <c r="IU101">
        <v>-13.86721085067401</v>
      </c>
      <c r="IV101">
        <v>-0.02083019699242301</v>
      </c>
      <c r="IW101">
        <v>6.53372239223948E-06</v>
      </c>
      <c r="IX101">
        <v>-1.0545266758139E-09</v>
      </c>
      <c r="IY101">
        <v>-1.642177746286333</v>
      </c>
      <c r="IZ101">
        <v>-0.1424232617567872</v>
      </c>
      <c r="JA101">
        <v>0.004060056505534989</v>
      </c>
      <c r="JB101">
        <v>-4.899104825809564E-05</v>
      </c>
      <c r="JC101">
        <v>3</v>
      </c>
      <c r="JD101">
        <v>1949</v>
      </c>
      <c r="JE101">
        <v>1</v>
      </c>
      <c r="JF101">
        <v>31</v>
      </c>
      <c r="JG101">
        <v>52.1</v>
      </c>
      <c r="JH101">
        <v>51.7</v>
      </c>
      <c r="JI101">
        <v>3.0603</v>
      </c>
      <c r="JJ101">
        <v>2.65625</v>
      </c>
      <c r="JK101">
        <v>1.49658</v>
      </c>
      <c r="JL101">
        <v>2.32422</v>
      </c>
      <c r="JM101">
        <v>1.54785</v>
      </c>
      <c r="JN101">
        <v>2.49878</v>
      </c>
      <c r="JO101">
        <v>46.3566</v>
      </c>
      <c r="JP101">
        <v>14.1933</v>
      </c>
      <c r="JQ101">
        <v>18</v>
      </c>
      <c r="JR101">
        <v>492.922</v>
      </c>
      <c r="JS101">
        <v>520.809</v>
      </c>
      <c r="JT101">
        <v>22.6511</v>
      </c>
      <c r="JU101">
        <v>37.0154</v>
      </c>
      <c r="JV101">
        <v>30.0004</v>
      </c>
      <c r="JW101">
        <v>36.8327</v>
      </c>
      <c r="JX101">
        <v>36.7033</v>
      </c>
      <c r="JY101">
        <v>61.391</v>
      </c>
      <c r="JZ101">
        <v>37.946</v>
      </c>
      <c r="KA101">
        <v>0</v>
      </c>
      <c r="KB101">
        <v>22.6427</v>
      </c>
      <c r="KC101">
        <v>1389.49</v>
      </c>
      <c r="KD101">
        <v>19.1342</v>
      </c>
      <c r="KE101">
        <v>99.392</v>
      </c>
      <c r="KF101">
        <v>93.2504</v>
      </c>
    </row>
    <row r="102" spans="1:292">
      <c r="A102">
        <v>84</v>
      </c>
      <c r="B102">
        <v>1688134922.5</v>
      </c>
      <c r="C102">
        <v>506.5</v>
      </c>
      <c r="D102" t="s">
        <v>602</v>
      </c>
      <c r="E102" t="s">
        <v>603</v>
      </c>
      <c r="F102">
        <v>5</v>
      </c>
      <c r="G102" t="s">
        <v>428</v>
      </c>
      <c r="H102">
        <v>1688134914.714286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1401.949990119999</v>
      </c>
      <c r="AJ102">
        <v>1376.775454545454</v>
      </c>
      <c r="AK102">
        <v>3.429858456112728</v>
      </c>
      <c r="AL102">
        <v>66.42754247735668</v>
      </c>
      <c r="AM102">
        <f>(AO102 - AN102 + DX102*1E3/(8.314*(DZ102+273.15)) * AQ102/DW102 * AP102) * DW102/(100*DK102) * 1000/(1000 - AO102)</f>
        <v>0</v>
      </c>
      <c r="AN102">
        <v>19.21306317075706</v>
      </c>
      <c r="AO102">
        <v>19.60983818181818</v>
      </c>
      <c r="AP102">
        <v>0.0001495391033044357</v>
      </c>
      <c r="AQ102">
        <v>113.3259652511876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3.93</v>
      </c>
      <c r="DL102">
        <v>0.5</v>
      </c>
      <c r="DM102" t="s">
        <v>430</v>
      </c>
      <c r="DN102">
        <v>2</v>
      </c>
      <c r="DO102" t="b">
        <v>1</v>
      </c>
      <c r="DP102">
        <v>1688134914.714286</v>
      </c>
      <c r="DQ102">
        <v>1325.291071428572</v>
      </c>
      <c r="DR102">
        <v>1359.695</v>
      </c>
      <c r="DS102">
        <v>19.59629285714286</v>
      </c>
      <c r="DT102">
        <v>19.20778214285715</v>
      </c>
      <c r="DU102">
        <v>1358.037857142857</v>
      </c>
      <c r="DV102">
        <v>22.96121785714286</v>
      </c>
      <c r="DW102">
        <v>500.0507500000001</v>
      </c>
      <c r="DX102">
        <v>101.5996071428572</v>
      </c>
      <c r="DY102">
        <v>0.1000730785714286</v>
      </c>
      <c r="DZ102">
        <v>28.81680357142858</v>
      </c>
      <c r="EA102">
        <v>30.01384642857143</v>
      </c>
      <c r="EB102">
        <v>999.9000000000002</v>
      </c>
      <c r="EC102">
        <v>0</v>
      </c>
      <c r="ED102">
        <v>0</v>
      </c>
      <c r="EE102">
        <v>10002.02035714286</v>
      </c>
      <c r="EF102">
        <v>0</v>
      </c>
      <c r="EG102">
        <v>107.5168928571428</v>
      </c>
      <c r="EH102">
        <v>-34.40333928571428</v>
      </c>
      <c r="EI102">
        <v>1351.781071428572</v>
      </c>
      <c r="EJ102">
        <v>1386.322857142857</v>
      </c>
      <c r="EK102">
        <v>0.38850425</v>
      </c>
      <c r="EL102">
        <v>1359.695</v>
      </c>
      <c r="EM102">
        <v>19.20778214285715</v>
      </c>
      <c r="EN102">
        <v>1.9909775</v>
      </c>
      <c r="EO102">
        <v>1.951505714285714</v>
      </c>
      <c r="EP102">
        <v>17.37277857142857</v>
      </c>
      <c r="EQ102">
        <v>17.05626071428572</v>
      </c>
      <c r="ER102">
        <v>1999.975357142858</v>
      </c>
      <c r="ES102">
        <v>0.9800027142857143</v>
      </c>
      <c r="ET102">
        <v>0.01999728214285714</v>
      </c>
      <c r="EU102">
        <v>0</v>
      </c>
      <c r="EV102">
        <v>445.0952500000001</v>
      </c>
      <c r="EW102">
        <v>5.00078</v>
      </c>
      <c r="EX102">
        <v>13507.74285714286</v>
      </c>
      <c r="EY102">
        <v>16379.44642857143</v>
      </c>
      <c r="EZ102">
        <v>46.21178571428571</v>
      </c>
      <c r="FA102">
        <v>47.41042857142856</v>
      </c>
      <c r="FB102">
        <v>46.72957142857141</v>
      </c>
      <c r="FC102">
        <v>46.81460714285714</v>
      </c>
      <c r="FD102">
        <v>46.75639285714284</v>
      </c>
      <c r="FE102">
        <v>1955.079285714286</v>
      </c>
      <c r="FF102">
        <v>39.89142857142858</v>
      </c>
      <c r="FG102">
        <v>0</v>
      </c>
      <c r="FH102">
        <v>1688134917</v>
      </c>
      <c r="FI102">
        <v>0</v>
      </c>
      <c r="FJ102">
        <v>445.09928</v>
      </c>
      <c r="FK102">
        <v>-1.136307694906055</v>
      </c>
      <c r="FL102">
        <v>301.4307738791751</v>
      </c>
      <c r="FM102">
        <v>13493.368</v>
      </c>
      <c r="FN102">
        <v>15</v>
      </c>
      <c r="FO102">
        <v>1688131814</v>
      </c>
      <c r="FP102" t="s">
        <v>431</v>
      </c>
      <c r="FQ102">
        <v>1688131793.5</v>
      </c>
      <c r="FR102">
        <v>1688131814</v>
      </c>
      <c r="FS102">
        <v>2</v>
      </c>
      <c r="FT102">
        <v>-0.392</v>
      </c>
      <c r="FU102">
        <v>-0.044</v>
      </c>
      <c r="FV102">
        <v>-21.897</v>
      </c>
      <c r="FW102">
        <v>-3.212</v>
      </c>
      <c r="FX102">
        <v>421</v>
      </c>
      <c r="FY102">
        <v>16</v>
      </c>
      <c r="FZ102">
        <v>0.24</v>
      </c>
      <c r="GA102">
        <v>0.02</v>
      </c>
      <c r="GB102">
        <v>-34.40859268292683</v>
      </c>
      <c r="GC102">
        <v>0.496925435540073</v>
      </c>
      <c r="GD102">
        <v>0.1225141373430001</v>
      </c>
      <c r="GE102">
        <v>0</v>
      </c>
      <c r="GF102">
        <v>0.383624756097561</v>
      </c>
      <c r="GG102">
        <v>0.09975556097560929</v>
      </c>
      <c r="GH102">
        <v>0.01022032566132012</v>
      </c>
      <c r="GI102">
        <v>1</v>
      </c>
      <c r="GJ102">
        <v>1</v>
      </c>
      <c r="GK102">
        <v>2</v>
      </c>
      <c r="GL102" t="s">
        <v>432</v>
      </c>
      <c r="GM102">
        <v>3.09922</v>
      </c>
      <c r="GN102">
        <v>2.75813</v>
      </c>
      <c r="GO102">
        <v>0.216658</v>
      </c>
      <c r="GP102">
        <v>0.216847</v>
      </c>
      <c r="GQ102">
        <v>0.116004</v>
      </c>
      <c r="GR102">
        <v>0.102713</v>
      </c>
      <c r="GS102">
        <v>19925</v>
      </c>
      <c r="GT102">
        <v>18933</v>
      </c>
      <c r="GU102">
        <v>26008.7</v>
      </c>
      <c r="GV102">
        <v>24535.3</v>
      </c>
      <c r="GW102">
        <v>36929.9</v>
      </c>
      <c r="GX102">
        <v>32004.3</v>
      </c>
      <c r="GY102">
        <v>45482.4</v>
      </c>
      <c r="GZ102">
        <v>38571.7</v>
      </c>
      <c r="HA102">
        <v>1.79545</v>
      </c>
      <c r="HB102">
        <v>1.8148</v>
      </c>
      <c r="HC102">
        <v>-0.163175</v>
      </c>
      <c r="HD102">
        <v>0</v>
      </c>
      <c r="HE102">
        <v>32.6635</v>
      </c>
      <c r="HF102">
        <v>999.9</v>
      </c>
      <c r="HG102">
        <v>46</v>
      </c>
      <c r="HH102">
        <v>41.6</v>
      </c>
      <c r="HI102">
        <v>36.5452</v>
      </c>
      <c r="HJ102">
        <v>62.6214</v>
      </c>
      <c r="HK102">
        <v>23.7179</v>
      </c>
      <c r="HL102">
        <v>1</v>
      </c>
      <c r="HM102">
        <v>0.849751</v>
      </c>
      <c r="HN102">
        <v>7.48853</v>
      </c>
      <c r="HO102">
        <v>20.1393</v>
      </c>
      <c r="HP102">
        <v>5.20935</v>
      </c>
      <c r="HQ102">
        <v>11.986</v>
      </c>
      <c r="HR102">
        <v>4.962</v>
      </c>
      <c r="HS102">
        <v>3.27438</v>
      </c>
      <c r="HT102">
        <v>9999</v>
      </c>
      <c r="HU102">
        <v>9999</v>
      </c>
      <c r="HV102">
        <v>9999</v>
      </c>
      <c r="HW102">
        <v>110.3</v>
      </c>
      <c r="HX102">
        <v>1.86387</v>
      </c>
      <c r="HY102">
        <v>1.8602</v>
      </c>
      <c r="HZ102">
        <v>1.85865</v>
      </c>
      <c r="IA102">
        <v>1.85989</v>
      </c>
      <c r="IB102">
        <v>1.85988</v>
      </c>
      <c r="IC102">
        <v>1.85852</v>
      </c>
      <c r="ID102">
        <v>1.8576</v>
      </c>
      <c r="IE102">
        <v>1.85242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-32.98</v>
      </c>
      <c r="IT102">
        <v>-3.3654</v>
      </c>
      <c r="IU102">
        <v>-13.86721085067401</v>
      </c>
      <c r="IV102">
        <v>-0.02083019699242301</v>
      </c>
      <c r="IW102">
        <v>6.53372239223948E-06</v>
      </c>
      <c r="IX102">
        <v>-1.0545266758139E-09</v>
      </c>
      <c r="IY102">
        <v>-1.642177746286333</v>
      </c>
      <c r="IZ102">
        <v>-0.1424232617567872</v>
      </c>
      <c r="JA102">
        <v>0.004060056505534989</v>
      </c>
      <c r="JB102">
        <v>-4.899104825809564E-05</v>
      </c>
      <c r="JC102">
        <v>3</v>
      </c>
      <c r="JD102">
        <v>1949</v>
      </c>
      <c r="JE102">
        <v>1</v>
      </c>
      <c r="JF102">
        <v>31</v>
      </c>
      <c r="JG102">
        <v>52.1</v>
      </c>
      <c r="JH102">
        <v>51.8</v>
      </c>
      <c r="JI102">
        <v>3.08838</v>
      </c>
      <c r="JJ102">
        <v>2.65747</v>
      </c>
      <c r="JK102">
        <v>1.49658</v>
      </c>
      <c r="JL102">
        <v>2.32422</v>
      </c>
      <c r="JM102">
        <v>1.54785</v>
      </c>
      <c r="JN102">
        <v>2.45605</v>
      </c>
      <c r="JO102">
        <v>46.3566</v>
      </c>
      <c r="JP102">
        <v>14.1933</v>
      </c>
      <c r="JQ102">
        <v>18</v>
      </c>
      <c r="JR102">
        <v>492.869</v>
      </c>
      <c r="JS102">
        <v>520.915</v>
      </c>
      <c r="JT102">
        <v>22.638</v>
      </c>
      <c r="JU102">
        <v>37.0182</v>
      </c>
      <c r="JV102">
        <v>30.0003</v>
      </c>
      <c r="JW102">
        <v>36.8342</v>
      </c>
      <c r="JX102">
        <v>36.7056</v>
      </c>
      <c r="JY102">
        <v>61.9551</v>
      </c>
      <c r="JZ102">
        <v>38.2164</v>
      </c>
      <c r="KA102">
        <v>0</v>
      </c>
      <c r="KB102">
        <v>22.6287</v>
      </c>
      <c r="KC102">
        <v>1409.53</v>
      </c>
      <c r="KD102">
        <v>19.1342</v>
      </c>
      <c r="KE102">
        <v>99.3916</v>
      </c>
      <c r="KF102">
        <v>93.2501</v>
      </c>
    </row>
    <row r="103" spans="1:292">
      <c r="A103">
        <v>85</v>
      </c>
      <c r="B103">
        <v>1688134927.5</v>
      </c>
      <c r="C103">
        <v>511.5</v>
      </c>
      <c r="D103" t="s">
        <v>604</v>
      </c>
      <c r="E103" t="s">
        <v>605</v>
      </c>
      <c r="F103">
        <v>5</v>
      </c>
      <c r="G103" t="s">
        <v>428</v>
      </c>
      <c r="H103">
        <v>1688134920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1419.155651093235</v>
      </c>
      <c r="AJ103">
        <v>1393.877090909091</v>
      </c>
      <c r="AK103">
        <v>3.412762388241548</v>
      </c>
      <c r="AL103">
        <v>66.42754247735668</v>
      </c>
      <c r="AM103">
        <f>(AO103 - AN103 + DX103*1E3/(8.314*(DZ103+273.15)) * AQ103/DW103 * AP103) * DW103/(100*DK103) * 1000/(1000 - AO103)</f>
        <v>0</v>
      </c>
      <c r="AN103">
        <v>19.2018786599384</v>
      </c>
      <c r="AO103">
        <v>19.61464242424242</v>
      </c>
      <c r="AP103">
        <v>7.10288002293704E-05</v>
      </c>
      <c r="AQ103">
        <v>113.3259652511876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3.93</v>
      </c>
      <c r="DL103">
        <v>0.5</v>
      </c>
      <c r="DM103" t="s">
        <v>430</v>
      </c>
      <c r="DN103">
        <v>2</v>
      </c>
      <c r="DO103" t="b">
        <v>1</v>
      </c>
      <c r="DP103">
        <v>1688134920</v>
      </c>
      <c r="DQ103">
        <v>1343.04962962963</v>
      </c>
      <c r="DR103">
        <v>1377.410740740741</v>
      </c>
      <c r="DS103">
        <v>19.60687777777778</v>
      </c>
      <c r="DT103">
        <v>19.20737037037037</v>
      </c>
      <c r="DU103">
        <v>1375.956296296296</v>
      </c>
      <c r="DV103">
        <v>22.97216296296296</v>
      </c>
      <c r="DW103">
        <v>500.043037037037</v>
      </c>
      <c r="DX103">
        <v>101.6000740740741</v>
      </c>
      <c r="DY103">
        <v>0.1000249888888889</v>
      </c>
      <c r="DZ103">
        <v>28.81084444444444</v>
      </c>
      <c r="EA103">
        <v>30.0117962962963</v>
      </c>
      <c r="EB103">
        <v>999.9000000000001</v>
      </c>
      <c r="EC103">
        <v>0</v>
      </c>
      <c r="ED103">
        <v>0</v>
      </c>
      <c r="EE103">
        <v>9996.931481481481</v>
      </c>
      <c r="EF103">
        <v>0</v>
      </c>
      <c r="EG103">
        <v>107.5642962962963</v>
      </c>
      <c r="EH103">
        <v>-34.35999259259259</v>
      </c>
      <c r="EI103">
        <v>1369.909259259259</v>
      </c>
      <c r="EJ103">
        <v>1404.384444444444</v>
      </c>
      <c r="EK103">
        <v>0.3995013333333333</v>
      </c>
      <c r="EL103">
        <v>1377.410740740741</v>
      </c>
      <c r="EM103">
        <v>19.20737037037037</v>
      </c>
      <c r="EN103">
        <v>1.992061111111111</v>
      </c>
      <c r="EO103">
        <v>1.951471481481481</v>
      </c>
      <c r="EP103">
        <v>17.38138888888889</v>
      </c>
      <c r="EQ103">
        <v>17.05598518518519</v>
      </c>
      <c r="ER103">
        <v>1999.976666666666</v>
      </c>
      <c r="ES103">
        <v>0.9800018518518518</v>
      </c>
      <c r="ET103">
        <v>0.01999814074074074</v>
      </c>
      <c r="EU103">
        <v>0</v>
      </c>
      <c r="EV103">
        <v>444.9876296296297</v>
      </c>
      <c r="EW103">
        <v>5.00078</v>
      </c>
      <c r="EX103">
        <v>13502.70740740741</v>
      </c>
      <c r="EY103">
        <v>16379.45925925926</v>
      </c>
      <c r="EZ103">
        <v>46.21044444444443</v>
      </c>
      <c r="FA103">
        <v>47.40485185185185</v>
      </c>
      <c r="FB103">
        <v>46.64781481481481</v>
      </c>
      <c r="FC103">
        <v>46.80311111111112</v>
      </c>
      <c r="FD103">
        <v>46.73814814814813</v>
      </c>
      <c r="FE103">
        <v>1955.078148148148</v>
      </c>
      <c r="FF103">
        <v>39.89481481481481</v>
      </c>
      <c r="FG103">
        <v>0</v>
      </c>
      <c r="FH103">
        <v>1688134921.8</v>
      </c>
      <c r="FI103">
        <v>0</v>
      </c>
      <c r="FJ103">
        <v>444.98276</v>
      </c>
      <c r="FK103">
        <v>-1.483615383520277</v>
      </c>
      <c r="FL103">
        <v>-222.0769259889377</v>
      </c>
      <c r="FM103">
        <v>13501.436</v>
      </c>
      <c r="FN103">
        <v>15</v>
      </c>
      <c r="FO103">
        <v>1688131814</v>
      </c>
      <c r="FP103" t="s">
        <v>431</v>
      </c>
      <c r="FQ103">
        <v>1688131793.5</v>
      </c>
      <c r="FR103">
        <v>1688131814</v>
      </c>
      <c r="FS103">
        <v>2</v>
      </c>
      <c r="FT103">
        <v>-0.392</v>
      </c>
      <c r="FU103">
        <v>-0.044</v>
      </c>
      <c r="FV103">
        <v>-21.897</v>
      </c>
      <c r="FW103">
        <v>-3.212</v>
      </c>
      <c r="FX103">
        <v>421</v>
      </c>
      <c r="FY103">
        <v>16</v>
      </c>
      <c r="FZ103">
        <v>0.24</v>
      </c>
      <c r="GA103">
        <v>0.02</v>
      </c>
      <c r="GB103">
        <v>-34.39022926829269</v>
      </c>
      <c r="GC103">
        <v>0.4276557491289099</v>
      </c>
      <c r="GD103">
        <v>0.1190699164231906</v>
      </c>
      <c r="GE103">
        <v>0</v>
      </c>
      <c r="GF103">
        <v>0.391043512195122</v>
      </c>
      <c r="GG103">
        <v>0.09765436933797911</v>
      </c>
      <c r="GH103">
        <v>0.01056783775360109</v>
      </c>
      <c r="GI103">
        <v>1</v>
      </c>
      <c r="GJ103">
        <v>1</v>
      </c>
      <c r="GK103">
        <v>2</v>
      </c>
      <c r="GL103" t="s">
        <v>432</v>
      </c>
      <c r="GM103">
        <v>3.099</v>
      </c>
      <c r="GN103">
        <v>2.75777</v>
      </c>
      <c r="GO103">
        <v>0.218252</v>
      </c>
      <c r="GP103">
        <v>0.218433</v>
      </c>
      <c r="GQ103">
        <v>0.116016</v>
      </c>
      <c r="GR103">
        <v>0.102531</v>
      </c>
      <c r="GS103">
        <v>19884.2</v>
      </c>
      <c r="GT103">
        <v>18894.5</v>
      </c>
      <c r="GU103">
        <v>26008.6</v>
      </c>
      <c r="GV103">
        <v>24535.3</v>
      </c>
      <c r="GW103">
        <v>36929.3</v>
      </c>
      <c r="GX103">
        <v>32011</v>
      </c>
      <c r="GY103">
        <v>45482.1</v>
      </c>
      <c r="GZ103">
        <v>38571.8</v>
      </c>
      <c r="HA103">
        <v>1.79455</v>
      </c>
      <c r="HB103">
        <v>1.8152</v>
      </c>
      <c r="HC103">
        <v>-0.163861</v>
      </c>
      <c r="HD103">
        <v>0</v>
      </c>
      <c r="HE103">
        <v>32.6616</v>
      </c>
      <c r="HF103">
        <v>999.9</v>
      </c>
      <c r="HG103">
        <v>46</v>
      </c>
      <c r="HH103">
        <v>41.6</v>
      </c>
      <c r="HI103">
        <v>36.5457</v>
      </c>
      <c r="HJ103">
        <v>62.7215</v>
      </c>
      <c r="HK103">
        <v>23.9663</v>
      </c>
      <c r="HL103">
        <v>1</v>
      </c>
      <c r="HM103">
        <v>0.849665</v>
      </c>
      <c r="HN103">
        <v>7.49357</v>
      </c>
      <c r="HO103">
        <v>20.139</v>
      </c>
      <c r="HP103">
        <v>5.2092</v>
      </c>
      <c r="HQ103">
        <v>11.986</v>
      </c>
      <c r="HR103">
        <v>4.9622</v>
      </c>
      <c r="HS103">
        <v>3.27423</v>
      </c>
      <c r="HT103">
        <v>9999</v>
      </c>
      <c r="HU103">
        <v>9999</v>
      </c>
      <c r="HV103">
        <v>9999</v>
      </c>
      <c r="HW103">
        <v>110.3</v>
      </c>
      <c r="HX103">
        <v>1.86386</v>
      </c>
      <c r="HY103">
        <v>1.8602</v>
      </c>
      <c r="HZ103">
        <v>1.85866</v>
      </c>
      <c r="IA103">
        <v>1.85989</v>
      </c>
      <c r="IB103">
        <v>1.85989</v>
      </c>
      <c r="IC103">
        <v>1.85852</v>
      </c>
      <c r="ID103">
        <v>1.85761</v>
      </c>
      <c r="IE103">
        <v>1.85242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-33.13</v>
      </c>
      <c r="IT103">
        <v>-3.3656</v>
      </c>
      <c r="IU103">
        <v>-13.86721085067401</v>
      </c>
      <c r="IV103">
        <v>-0.02083019699242301</v>
      </c>
      <c r="IW103">
        <v>6.53372239223948E-06</v>
      </c>
      <c r="IX103">
        <v>-1.0545266758139E-09</v>
      </c>
      <c r="IY103">
        <v>-1.642177746286333</v>
      </c>
      <c r="IZ103">
        <v>-0.1424232617567872</v>
      </c>
      <c r="JA103">
        <v>0.004060056505534989</v>
      </c>
      <c r="JB103">
        <v>-4.899104825809564E-05</v>
      </c>
      <c r="JC103">
        <v>3</v>
      </c>
      <c r="JD103">
        <v>1949</v>
      </c>
      <c r="JE103">
        <v>1</v>
      </c>
      <c r="JF103">
        <v>31</v>
      </c>
      <c r="JG103">
        <v>52.2</v>
      </c>
      <c r="JH103">
        <v>51.9</v>
      </c>
      <c r="JI103">
        <v>3.12012</v>
      </c>
      <c r="JJ103">
        <v>2.65747</v>
      </c>
      <c r="JK103">
        <v>1.49658</v>
      </c>
      <c r="JL103">
        <v>2.32422</v>
      </c>
      <c r="JM103">
        <v>1.54785</v>
      </c>
      <c r="JN103">
        <v>2.40234</v>
      </c>
      <c r="JO103">
        <v>46.3858</v>
      </c>
      <c r="JP103">
        <v>14.1846</v>
      </c>
      <c r="JQ103">
        <v>18</v>
      </c>
      <c r="JR103">
        <v>492.323</v>
      </c>
      <c r="JS103">
        <v>521.212</v>
      </c>
      <c r="JT103">
        <v>22.6259</v>
      </c>
      <c r="JU103">
        <v>37.0189</v>
      </c>
      <c r="JV103">
        <v>30.0001</v>
      </c>
      <c r="JW103">
        <v>36.8361</v>
      </c>
      <c r="JX103">
        <v>36.7068</v>
      </c>
      <c r="JY103">
        <v>62.5957</v>
      </c>
      <c r="JZ103">
        <v>38.2164</v>
      </c>
      <c r="KA103">
        <v>0</v>
      </c>
      <c r="KB103">
        <v>22.6173</v>
      </c>
      <c r="KC103">
        <v>1422.94</v>
      </c>
      <c r="KD103">
        <v>19.1342</v>
      </c>
      <c r="KE103">
        <v>99.3909</v>
      </c>
      <c r="KF103">
        <v>93.2501</v>
      </c>
    </row>
    <row r="104" spans="1:292">
      <c r="A104">
        <v>86</v>
      </c>
      <c r="B104">
        <v>1688134932.5</v>
      </c>
      <c r="C104">
        <v>516.5</v>
      </c>
      <c r="D104" t="s">
        <v>606</v>
      </c>
      <c r="E104" t="s">
        <v>607</v>
      </c>
      <c r="F104">
        <v>5</v>
      </c>
      <c r="G104" t="s">
        <v>428</v>
      </c>
      <c r="H104">
        <v>1688134924.714286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1436.082998458207</v>
      </c>
      <c r="AJ104">
        <v>1411.039818181818</v>
      </c>
      <c r="AK104">
        <v>3.432691616298266</v>
      </c>
      <c r="AL104">
        <v>66.42754247735668</v>
      </c>
      <c r="AM104">
        <f>(AO104 - AN104 + DX104*1E3/(8.314*(DZ104+273.15)) * AQ104/DW104 * AP104) * DW104/(100*DK104) * 1000/(1000 - AO104)</f>
        <v>0</v>
      </c>
      <c r="AN104">
        <v>19.15526331884297</v>
      </c>
      <c r="AO104">
        <v>19.60430424242424</v>
      </c>
      <c r="AP104">
        <v>-0.0001621023324808475</v>
      </c>
      <c r="AQ104">
        <v>113.3259652511876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3.93</v>
      </c>
      <c r="DL104">
        <v>0.5</v>
      </c>
      <c r="DM104" t="s">
        <v>430</v>
      </c>
      <c r="DN104">
        <v>2</v>
      </c>
      <c r="DO104" t="b">
        <v>1</v>
      </c>
      <c r="DP104">
        <v>1688134924.714286</v>
      </c>
      <c r="DQ104">
        <v>1358.891428571428</v>
      </c>
      <c r="DR104">
        <v>1393.212857142857</v>
      </c>
      <c r="DS104">
        <v>19.60998214285714</v>
      </c>
      <c r="DT104">
        <v>19.19067857142857</v>
      </c>
      <c r="DU104">
        <v>1391.938214285714</v>
      </c>
      <c r="DV104">
        <v>22.97537500000001</v>
      </c>
      <c r="DW104">
        <v>500.0149999999999</v>
      </c>
      <c r="DX104">
        <v>101.5995714285715</v>
      </c>
      <c r="DY104">
        <v>0.09997445357142858</v>
      </c>
      <c r="DZ104">
        <v>28.8052</v>
      </c>
      <c r="EA104">
        <v>30.00892857142857</v>
      </c>
      <c r="EB104">
        <v>999.9000000000002</v>
      </c>
      <c r="EC104">
        <v>0</v>
      </c>
      <c r="ED104">
        <v>0</v>
      </c>
      <c r="EE104">
        <v>9995.910714285714</v>
      </c>
      <c r="EF104">
        <v>0</v>
      </c>
      <c r="EG104">
        <v>107.5666428571428</v>
      </c>
      <c r="EH104">
        <v>-34.31982857142857</v>
      </c>
      <c r="EI104">
        <v>1386.072142857143</v>
      </c>
      <c r="EJ104">
        <v>1420.471071428572</v>
      </c>
      <c r="EK104">
        <v>0.4192978928571429</v>
      </c>
      <c r="EL104">
        <v>1393.212857142857</v>
      </c>
      <c r="EM104">
        <v>19.19067857142857</v>
      </c>
      <c r="EN104">
        <v>1.992367142857143</v>
      </c>
      <c r="EO104">
        <v>1.949767142857143</v>
      </c>
      <c r="EP104">
        <v>17.38381785714286</v>
      </c>
      <c r="EQ104">
        <v>17.04217142857143</v>
      </c>
      <c r="ER104">
        <v>1999.9625</v>
      </c>
      <c r="ES104">
        <v>0.9800018928571428</v>
      </c>
      <c r="ET104">
        <v>0.0199981</v>
      </c>
      <c r="EU104">
        <v>0</v>
      </c>
      <c r="EV104">
        <v>444.8660714285715</v>
      </c>
      <c r="EW104">
        <v>5.00078</v>
      </c>
      <c r="EX104">
        <v>13489.06071428571</v>
      </c>
      <c r="EY104">
        <v>16379.33928571429</v>
      </c>
      <c r="EZ104">
        <v>46.21185714285713</v>
      </c>
      <c r="FA104">
        <v>47.406</v>
      </c>
      <c r="FB104">
        <v>46.64921428571428</v>
      </c>
      <c r="FC104">
        <v>46.81235714285714</v>
      </c>
      <c r="FD104">
        <v>46.74307142857141</v>
      </c>
      <c r="FE104">
        <v>1955.064642857143</v>
      </c>
      <c r="FF104">
        <v>39.89464285714287</v>
      </c>
      <c r="FG104">
        <v>0</v>
      </c>
      <c r="FH104">
        <v>1688134926.6</v>
      </c>
      <c r="FI104">
        <v>0</v>
      </c>
      <c r="FJ104">
        <v>444.83268</v>
      </c>
      <c r="FK104">
        <v>-2.07338461379316</v>
      </c>
      <c r="FL104">
        <v>-147.3923119532488</v>
      </c>
      <c r="FM104">
        <v>13490.26</v>
      </c>
      <c r="FN104">
        <v>15</v>
      </c>
      <c r="FO104">
        <v>1688131814</v>
      </c>
      <c r="FP104" t="s">
        <v>431</v>
      </c>
      <c r="FQ104">
        <v>1688131793.5</v>
      </c>
      <c r="FR104">
        <v>1688131814</v>
      </c>
      <c r="FS104">
        <v>2</v>
      </c>
      <c r="FT104">
        <v>-0.392</v>
      </c>
      <c r="FU104">
        <v>-0.044</v>
      </c>
      <c r="FV104">
        <v>-21.897</v>
      </c>
      <c r="FW104">
        <v>-3.212</v>
      </c>
      <c r="FX104">
        <v>421</v>
      </c>
      <c r="FY104">
        <v>16</v>
      </c>
      <c r="FZ104">
        <v>0.24</v>
      </c>
      <c r="GA104">
        <v>0.02</v>
      </c>
      <c r="GB104">
        <v>-34.3531725</v>
      </c>
      <c r="GC104">
        <v>0.4785354596623738</v>
      </c>
      <c r="GD104">
        <v>0.1041518866547795</v>
      </c>
      <c r="GE104">
        <v>0</v>
      </c>
      <c r="GF104">
        <v>0.4105855500000001</v>
      </c>
      <c r="GG104">
        <v>0.2315415084427765</v>
      </c>
      <c r="GH104">
        <v>0.02514604318371978</v>
      </c>
      <c r="GI104">
        <v>1</v>
      </c>
      <c r="GJ104">
        <v>1</v>
      </c>
      <c r="GK104">
        <v>2</v>
      </c>
      <c r="GL104" t="s">
        <v>432</v>
      </c>
      <c r="GM104">
        <v>3.09911</v>
      </c>
      <c r="GN104">
        <v>2.75787</v>
      </c>
      <c r="GO104">
        <v>0.219835</v>
      </c>
      <c r="GP104">
        <v>0.219998</v>
      </c>
      <c r="GQ104">
        <v>0.115973</v>
      </c>
      <c r="GR104">
        <v>0.102482</v>
      </c>
      <c r="GS104">
        <v>19843.7</v>
      </c>
      <c r="GT104">
        <v>18856.4</v>
      </c>
      <c r="GU104">
        <v>26008.5</v>
      </c>
      <c r="GV104">
        <v>24535.1</v>
      </c>
      <c r="GW104">
        <v>36931.8</v>
      </c>
      <c r="GX104">
        <v>32012.5</v>
      </c>
      <c r="GY104">
        <v>45482.6</v>
      </c>
      <c r="GZ104">
        <v>38571.3</v>
      </c>
      <c r="HA104">
        <v>1.7947</v>
      </c>
      <c r="HB104">
        <v>1.815</v>
      </c>
      <c r="HC104">
        <v>-0.163428</v>
      </c>
      <c r="HD104">
        <v>0</v>
      </c>
      <c r="HE104">
        <v>32.6566</v>
      </c>
      <c r="HF104">
        <v>999.9</v>
      </c>
      <c r="HG104">
        <v>46</v>
      </c>
      <c r="HH104">
        <v>41.6</v>
      </c>
      <c r="HI104">
        <v>36.5428</v>
      </c>
      <c r="HJ104">
        <v>62.7014</v>
      </c>
      <c r="HK104">
        <v>23.8582</v>
      </c>
      <c r="HL104">
        <v>1</v>
      </c>
      <c r="HM104">
        <v>0.850066</v>
      </c>
      <c r="HN104">
        <v>7.48904</v>
      </c>
      <c r="HO104">
        <v>20.1395</v>
      </c>
      <c r="HP104">
        <v>5.2101</v>
      </c>
      <c r="HQ104">
        <v>11.986</v>
      </c>
      <c r="HR104">
        <v>4.9621</v>
      </c>
      <c r="HS104">
        <v>3.2744</v>
      </c>
      <c r="HT104">
        <v>9999</v>
      </c>
      <c r="HU104">
        <v>9999</v>
      </c>
      <c r="HV104">
        <v>9999</v>
      </c>
      <c r="HW104">
        <v>110.4</v>
      </c>
      <c r="HX104">
        <v>1.86387</v>
      </c>
      <c r="HY104">
        <v>1.8602</v>
      </c>
      <c r="HZ104">
        <v>1.85865</v>
      </c>
      <c r="IA104">
        <v>1.85989</v>
      </c>
      <c r="IB104">
        <v>1.85989</v>
      </c>
      <c r="IC104">
        <v>1.85852</v>
      </c>
      <c r="ID104">
        <v>1.8576</v>
      </c>
      <c r="IE104">
        <v>1.85242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-33.27</v>
      </c>
      <c r="IT104">
        <v>-3.3652</v>
      </c>
      <c r="IU104">
        <v>-13.86721085067401</v>
      </c>
      <c r="IV104">
        <v>-0.02083019699242301</v>
      </c>
      <c r="IW104">
        <v>6.53372239223948E-06</v>
      </c>
      <c r="IX104">
        <v>-1.0545266758139E-09</v>
      </c>
      <c r="IY104">
        <v>-1.642177746286333</v>
      </c>
      <c r="IZ104">
        <v>-0.1424232617567872</v>
      </c>
      <c r="JA104">
        <v>0.004060056505534989</v>
      </c>
      <c r="JB104">
        <v>-4.899104825809564E-05</v>
      </c>
      <c r="JC104">
        <v>3</v>
      </c>
      <c r="JD104">
        <v>1949</v>
      </c>
      <c r="JE104">
        <v>1</v>
      </c>
      <c r="JF104">
        <v>31</v>
      </c>
      <c r="JG104">
        <v>52.3</v>
      </c>
      <c r="JH104">
        <v>52</v>
      </c>
      <c r="JI104">
        <v>3.14697</v>
      </c>
      <c r="JJ104">
        <v>2.6709</v>
      </c>
      <c r="JK104">
        <v>1.49658</v>
      </c>
      <c r="JL104">
        <v>2.32422</v>
      </c>
      <c r="JM104">
        <v>1.54907</v>
      </c>
      <c r="JN104">
        <v>2.35229</v>
      </c>
      <c r="JO104">
        <v>46.3858</v>
      </c>
      <c r="JP104">
        <v>14.1758</v>
      </c>
      <c r="JQ104">
        <v>18</v>
      </c>
      <c r="JR104">
        <v>492.438</v>
      </c>
      <c r="JS104">
        <v>521.092</v>
      </c>
      <c r="JT104">
        <v>22.615</v>
      </c>
      <c r="JU104">
        <v>37.0216</v>
      </c>
      <c r="JV104">
        <v>30.0003</v>
      </c>
      <c r="JW104">
        <v>36.8394</v>
      </c>
      <c r="JX104">
        <v>36.7098</v>
      </c>
      <c r="JY104">
        <v>63.1491</v>
      </c>
      <c r="JZ104">
        <v>38.2164</v>
      </c>
      <c r="KA104">
        <v>0</v>
      </c>
      <c r="KB104">
        <v>22.6161</v>
      </c>
      <c r="KC104">
        <v>1436.3</v>
      </c>
      <c r="KD104">
        <v>19.1342</v>
      </c>
      <c r="KE104">
        <v>99.3916</v>
      </c>
      <c r="KF104">
        <v>93.2491</v>
      </c>
    </row>
    <row r="105" spans="1:292">
      <c r="A105">
        <v>87</v>
      </c>
      <c r="B105">
        <v>1688134937.5</v>
      </c>
      <c r="C105">
        <v>521.5</v>
      </c>
      <c r="D105" t="s">
        <v>608</v>
      </c>
      <c r="E105" t="s">
        <v>609</v>
      </c>
      <c r="F105">
        <v>5</v>
      </c>
      <c r="G105" t="s">
        <v>428</v>
      </c>
      <c r="H105">
        <v>1688134930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1453.24312826256</v>
      </c>
      <c r="AJ105">
        <v>1428.01806060606</v>
      </c>
      <c r="AK105">
        <v>3.396768747631397</v>
      </c>
      <c r="AL105">
        <v>66.42754247735668</v>
      </c>
      <c r="AM105">
        <f>(AO105 - AN105 + DX105*1E3/(8.314*(DZ105+273.15)) * AQ105/DW105 * AP105) * DW105/(100*DK105) * 1000/(1000 - AO105)</f>
        <v>0</v>
      </c>
      <c r="AN105">
        <v>19.15627557171569</v>
      </c>
      <c r="AO105">
        <v>19.59170787878788</v>
      </c>
      <c r="AP105">
        <v>-0.0001351002975157316</v>
      </c>
      <c r="AQ105">
        <v>113.3259652511876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3.93</v>
      </c>
      <c r="DL105">
        <v>0.5</v>
      </c>
      <c r="DM105" t="s">
        <v>430</v>
      </c>
      <c r="DN105">
        <v>2</v>
      </c>
      <c r="DO105" t="b">
        <v>1</v>
      </c>
      <c r="DP105">
        <v>1688134930</v>
      </c>
      <c r="DQ105">
        <v>1376.61962962963</v>
      </c>
      <c r="DR105">
        <v>1410.945185185185</v>
      </c>
      <c r="DS105">
        <v>19.60624444444444</v>
      </c>
      <c r="DT105">
        <v>19.17112592592593</v>
      </c>
      <c r="DU105">
        <v>1409.821851851852</v>
      </c>
      <c r="DV105">
        <v>22.97150370370371</v>
      </c>
      <c r="DW105">
        <v>499.9599259259259</v>
      </c>
      <c r="DX105">
        <v>101.6000740740741</v>
      </c>
      <c r="DY105">
        <v>0.09993093703703705</v>
      </c>
      <c r="DZ105">
        <v>28.80142592592593</v>
      </c>
      <c r="EA105">
        <v>30.00324814814815</v>
      </c>
      <c r="EB105">
        <v>999.9000000000001</v>
      </c>
      <c r="EC105">
        <v>0</v>
      </c>
      <c r="ED105">
        <v>0</v>
      </c>
      <c r="EE105">
        <v>9996.334814814814</v>
      </c>
      <c r="EF105">
        <v>0</v>
      </c>
      <c r="EG105">
        <v>107.8742592592592</v>
      </c>
      <c r="EH105">
        <v>-34.32480370370371</v>
      </c>
      <c r="EI105">
        <v>1404.149259259259</v>
      </c>
      <c r="EJ105">
        <v>1438.523333333333</v>
      </c>
      <c r="EK105">
        <v>0.4351222592592592</v>
      </c>
      <c r="EL105">
        <v>1410.945185185185</v>
      </c>
      <c r="EM105">
        <v>19.17112592592593</v>
      </c>
      <c r="EN105">
        <v>1.991994814814815</v>
      </c>
      <c r="EO105">
        <v>1.947787037037037</v>
      </c>
      <c r="EP105">
        <v>17.38085185185185</v>
      </c>
      <c r="EQ105">
        <v>17.02614074074074</v>
      </c>
      <c r="ER105">
        <v>1999.961481481482</v>
      </c>
      <c r="ES105">
        <v>0.9800015925925926</v>
      </c>
      <c r="ET105">
        <v>0.01999838518518518</v>
      </c>
      <c r="EU105">
        <v>0</v>
      </c>
      <c r="EV105">
        <v>444.6760370370371</v>
      </c>
      <c r="EW105">
        <v>5.00078</v>
      </c>
      <c r="EX105">
        <v>13478.32222222222</v>
      </c>
      <c r="EY105">
        <v>16379.32592592592</v>
      </c>
      <c r="EZ105">
        <v>46.21733333333333</v>
      </c>
      <c r="FA105">
        <v>47.40485185185185</v>
      </c>
      <c r="FB105">
        <v>46.76129629629629</v>
      </c>
      <c r="FC105">
        <v>46.81470370370371</v>
      </c>
      <c r="FD105">
        <v>46.73129629629629</v>
      </c>
      <c r="FE105">
        <v>1955.062592592593</v>
      </c>
      <c r="FF105">
        <v>39.89666666666667</v>
      </c>
      <c r="FG105">
        <v>0</v>
      </c>
      <c r="FH105">
        <v>1688134931.4</v>
      </c>
      <c r="FI105">
        <v>0</v>
      </c>
      <c r="FJ105">
        <v>444.65476</v>
      </c>
      <c r="FK105">
        <v>-2.182615376219678</v>
      </c>
      <c r="FL105">
        <v>38.53076351940537</v>
      </c>
      <c r="FM105">
        <v>13480.892</v>
      </c>
      <c r="FN105">
        <v>15</v>
      </c>
      <c r="FO105">
        <v>1688131814</v>
      </c>
      <c r="FP105" t="s">
        <v>431</v>
      </c>
      <c r="FQ105">
        <v>1688131793.5</v>
      </c>
      <c r="FR105">
        <v>1688131814</v>
      </c>
      <c r="FS105">
        <v>2</v>
      </c>
      <c r="FT105">
        <v>-0.392</v>
      </c>
      <c r="FU105">
        <v>-0.044</v>
      </c>
      <c r="FV105">
        <v>-21.897</v>
      </c>
      <c r="FW105">
        <v>-3.212</v>
      </c>
      <c r="FX105">
        <v>421</v>
      </c>
      <c r="FY105">
        <v>16</v>
      </c>
      <c r="FZ105">
        <v>0.24</v>
      </c>
      <c r="GA105">
        <v>0.02</v>
      </c>
      <c r="GB105">
        <v>-34.3213025</v>
      </c>
      <c r="GC105">
        <v>-0.007378986866792185</v>
      </c>
      <c r="GD105">
        <v>0.0694258146783318</v>
      </c>
      <c r="GE105">
        <v>1</v>
      </c>
      <c r="GF105">
        <v>0.4235504</v>
      </c>
      <c r="GG105">
        <v>0.2158639249530952</v>
      </c>
      <c r="GH105">
        <v>0.02455823655497275</v>
      </c>
      <c r="GI105">
        <v>1</v>
      </c>
      <c r="GJ105">
        <v>2</v>
      </c>
      <c r="GK105">
        <v>2</v>
      </c>
      <c r="GL105" t="s">
        <v>538</v>
      </c>
      <c r="GM105">
        <v>3.09912</v>
      </c>
      <c r="GN105">
        <v>2.75817</v>
      </c>
      <c r="GO105">
        <v>0.221403</v>
      </c>
      <c r="GP105">
        <v>0.221542</v>
      </c>
      <c r="GQ105">
        <v>0.115934</v>
      </c>
      <c r="GR105">
        <v>0.102501</v>
      </c>
      <c r="GS105">
        <v>19803.6</v>
      </c>
      <c r="GT105">
        <v>18819</v>
      </c>
      <c r="GU105">
        <v>26008.4</v>
      </c>
      <c r="GV105">
        <v>24535.2</v>
      </c>
      <c r="GW105">
        <v>36933.3</v>
      </c>
      <c r="GX105">
        <v>32012.2</v>
      </c>
      <c r="GY105">
        <v>45482.2</v>
      </c>
      <c r="GZ105">
        <v>38571.5</v>
      </c>
      <c r="HA105">
        <v>1.79522</v>
      </c>
      <c r="HB105">
        <v>1.81483</v>
      </c>
      <c r="HC105">
        <v>-0.164151</v>
      </c>
      <c r="HD105">
        <v>0</v>
      </c>
      <c r="HE105">
        <v>32.6525</v>
      </c>
      <c r="HF105">
        <v>999.9</v>
      </c>
      <c r="HG105">
        <v>46</v>
      </c>
      <c r="HH105">
        <v>41.6</v>
      </c>
      <c r="HI105">
        <v>36.5456</v>
      </c>
      <c r="HJ105">
        <v>62.6514</v>
      </c>
      <c r="HK105">
        <v>23.7019</v>
      </c>
      <c r="HL105">
        <v>1</v>
      </c>
      <c r="HM105">
        <v>0.849596</v>
      </c>
      <c r="HN105">
        <v>7.41312</v>
      </c>
      <c r="HO105">
        <v>20.1424</v>
      </c>
      <c r="HP105">
        <v>5.2086</v>
      </c>
      <c r="HQ105">
        <v>11.986</v>
      </c>
      <c r="HR105">
        <v>4.9622</v>
      </c>
      <c r="HS105">
        <v>3.27438</v>
      </c>
      <c r="HT105">
        <v>9999</v>
      </c>
      <c r="HU105">
        <v>9999</v>
      </c>
      <c r="HV105">
        <v>9999</v>
      </c>
      <c r="HW105">
        <v>110.4</v>
      </c>
      <c r="HX105">
        <v>1.86387</v>
      </c>
      <c r="HY105">
        <v>1.8602</v>
      </c>
      <c r="HZ105">
        <v>1.85865</v>
      </c>
      <c r="IA105">
        <v>1.85989</v>
      </c>
      <c r="IB105">
        <v>1.85989</v>
      </c>
      <c r="IC105">
        <v>1.85852</v>
      </c>
      <c r="ID105">
        <v>1.85761</v>
      </c>
      <c r="IE105">
        <v>1.85242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-33.42</v>
      </c>
      <c r="IT105">
        <v>-3.3647</v>
      </c>
      <c r="IU105">
        <v>-13.86721085067401</v>
      </c>
      <c r="IV105">
        <v>-0.02083019699242301</v>
      </c>
      <c r="IW105">
        <v>6.53372239223948E-06</v>
      </c>
      <c r="IX105">
        <v>-1.0545266758139E-09</v>
      </c>
      <c r="IY105">
        <v>-1.642177746286333</v>
      </c>
      <c r="IZ105">
        <v>-0.1424232617567872</v>
      </c>
      <c r="JA105">
        <v>0.004060056505534989</v>
      </c>
      <c r="JB105">
        <v>-4.899104825809564E-05</v>
      </c>
      <c r="JC105">
        <v>3</v>
      </c>
      <c r="JD105">
        <v>1949</v>
      </c>
      <c r="JE105">
        <v>1</v>
      </c>
      <c r="JF105">
        <v>31</v>
      </c>
      <c r="JG105">
        <v>52.4</v>
      </c>
      <c r="JH105">
        <v>52.1</v>
      </c>
      <c r="JI105">
        <v>3.17993</v>
      </c>
      <c r="JJ105">
        <v>2.66968</v>
      </c>
      <c r="JK105">
        <v>1.49658</v>
      </c>
      <c r="JL105">
        <v>2.32422</v>
      </c>
      <c r="JM105">
        <v>1.54785</v>
      </c>
      <c r="JN105">
        <v>2.38403</v>
      </c>
      <c r="JO105">
        <v>46.3858</v>
      </c>
      <c r="JP105">
        <v>14.1933</v>
      </c>
      <c r="JQ105">
        <v>18</v>
      </c>
      <c r="JR105">
        <v>492.766</v>
      </c>
      <c r="JS105">
        <v>520.9690000000001</v>
      </c>
      <c r="JT105">
        <v>22.611</v>
      </c>
      <c r="JU105">
        <v>37.0232</v>
      </c>
      <c r="JV105">
        <v>30.0001</v>
      </c>
      <c r="JW105">
        <v>36.8395</v>
      </c>
      <c r="JX105">
        <v>36.7102</v>
      </c>
      <c r="JY105">
        <v>63.7951</v>
      </c>
      <c r="JZ105">
        <v>38.2164</v>
      </c>
      <c r="KA105">
        <v>0</v>
      </c>
      <c r="KB105">
        <v>22.6878</v>
      </c>
      <c r="KC105">
        <v>1456.34</v>
      </c>
      <c r="KD105">
        <v>19.1342</v>
      </c>
      <c r="KE105">
        <v>99.3908</v>
      </c>
      <c r="KF105">
        <v>93.2497</v>
      </c>
    </row>
    <row r="106" spans="1:292">
      <c r="A106">
        <v>88</v>
      </c>
      <c r="B106">
        <v>1688134942.5</v>
      </c>
      <c r="C106">
        <v>526.5</v>
      </c>
      <c r="D106" t="s">
        <v>610</v>
      </c>
      <c r="E106" t="s">
        <v>611</v>
      </c>
      <c r="F106">
        <v>5</v>
      </c>
      <c r="G106" t="s">
        <v>428</v>
      </c>
      <c r="H106">
        <v>1688134934.714286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1470.384626580582</v>
      </c>
      <c r="AJ106">
        <v>1445.112121212121</v>
      </c>
      <c r="AK106">
        <v>3.407656576622072</v>
      </c>
      <c r="AL106">
        <v>66.42754247735668</v>
      </c>
      <c r="AM106">
        <f>(AO106 - AN106 + DX106*1E3/(8.314*(DZ106+273.15)) * AQ106/DW106 * AP106) * DW106/(100*DK106) * 1000/(1000 - AO106)</f>
        <v>0</v>
      </c>
      <c r="AN106">
        <v>19.16175400358065</v>
      </c>
      <c r="AO106">
        <v>19.58988848484848</v>
      </c>
      <c r="AP106">
        <v>-1.290821337212083E-05</v>
      </c>
      <c r="AQ106">
        <v>113.3259652511876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3.93</v>
      </c>
      <c r="DL106">
        <v>0.5</v>
      </c>
      <c r="DM106" t="s">
        <v>430</v>
      </c>
      <c r="DN106">
        <v>2</v>
      </c>
      <c r="DO106" t="b">
        <v>1</v>
      </c>
      <c r="DP106">
        <v>1688134934.714286</v>
      </c>
      <c r="DQ106">
        <v>1392.411785714286</v>
      </c>
      <c r="DR106">
        <v>1426.764285714286</v>
      </c>
      <c r="DS106">
        <v>19.59868214285714</v>
      </c>
      <c r="DT106">
        <v>19.15876428571429</v>
      </c>
      <c r="DU106">
        <v>1425.751428571428</v>
      </c>
      <c r="DV106">
        <v>22.96367857142857</v>
      </c>
      <c r="DW106">
        <v>499.9742857142857</v>
      </c>
      <c r="DX106">
        <v>101.5998214285714</v>
      </c>
      <c r="DY106">
        <v>0.09996425</v>
      </c>
      <c r="DZ106">
        <v>28.79974285714286</v>
      </c>
      <c r="EA106">
        <v>29.99537857142858</v>
      </c>
      <c r="EB106">
        <v>999.9000000000002</v>
      </c>
      <c r="EC106">
        <v>0</v>
      </c>
      <c r="ED106">
        <v>0</v>
      </c>
      <c r="EE106">
        <v>10002.42428571429</v>
      </c>
      <c r="EF106">
        <v>0</v>
      </c>
      <c r="EG106">
        <v>108.2694642857143</v>
      </c>
      <c r="EH106">
        <v>-34.35209642857143</v>
      </c>
      <c r="EI106">
        <v>1420.245714285714</v>
      </c>
      <c r="EJ106">
        <v>1454.633571428572</v>
      </c>
      <c r="EK106">
        <v>0.4399286071428571</v>
      </c>
      <c r="EL106">
        <v>1426.764285714286</v>
      </c>
      <c r="EM106">
        <v>19.15876428571429</v>
      </c>
      <c r="EN106">
        <v>1.991221428571428</v>
      </c>
      <c r="EO106">
        <v>1.946526071428572</v>
      </c>
      <c r="EP106">
        <v>17.37470714285714</v>
      </c>
      <c r="EQ106">
        <v>17.01593214285714</v>
      </c>
      <c r="ER106">
        <v>1999.975</v>
      </c>
      <c r="ES106">
        <v>0.9800024285714285</v>
      </c>
      <c r="ET106">
        <v>0.01999753571428572</v>
      </c>
      <c r="EU106">
        <v>0</v>
      </c>
      <c r="EV106">
        <v>444.6141428571428</v>
      </c>
      <c r="EW106">
        <v>5.00078</v>
      </c>
      <c r="EX106">
        <v>13482.63214285714</v>
      </c>
      <c r="EY106">
        <v>16379.43928571429</v>
      </c>
      <c r="EZ106">
        <v>46.22071428571428</v>
      </c>
      <c r="FA106">
        <v>47.41042857142856</v>
      </c>
      <c r="FB106">
        <v>46.81667857142855</v>
      </c>
      <c r="FC106">
        <v>46.82578571428571</v>
      </c>
      <c r="FD106">
        <v>46.7520357142857</v>
      </c>
      <c r="FE106">
        <v>1955.0775</v>
      </c>
      <c r="FF106">
        <v>39.89571428571429</v>
      </c>
      <c r="FG106">
        <v>0</v>
      </c>
      <c r="FH106">
        <v>1688134936.8</v>
      </c>
      <c r="FI106">
        <v>0</v>
      </c>
      <c r="FJ106">
        <v>444.5736923076923</v>
      </c>
      <c r="FK106">
        <v>-0.1924102655813339</v>
      </c>
      <c r="FL106">
        <v>-104.721368186549</v>
      </c>
      <c r="FM106">
        <v>13481.17307692308</v>
      </c>
      <c r="FN106">
        <v>15</v>
      </c>
      <c r="FO106">
        <v>1688131814</v>
      </c>
      <c r="FP106" t="s">
        <v>431</v>
      </c>
      <c r="FQ106">
        <v>1688131793.5</v>
      </c>
      <c r="FR106">
        <v>1688131814</v>
      </c>
      <c r="FS106">
        <v>2</v>
      </c>
      <c r="FT106">
        <v>-0.392</v>
      </c>
      <c r="FU106">
        <v>-0.044</v>
      </c>
      <c r="FV106">
        <v>-21.897</v>
      </c>
      <c r="FW106">
        <v>-3.212</v>
      </c>
      <c r="FX106">
        <v>421</v>
      </c>
      <c r="FY106">
        <v>16</v>
      </c>
      <c r="FZ106">
        <v>0.24</v>
      </c>
      <c r="GA106">
        <v>0.02</v>
      </c>
      <c r="GB106">
        <v>-34.3456325</v>
      </c>
      <c r="GC106">
        <v>-0.241833771106846</v>
      </c>
      <c r="GD106">
        <v>0.1128802648550668</v>
      </c>
      <c r="GE106">
        <v>0</v>
      </c>
      <c r="GF106">
        <v>0.432313125</v>
      </c>
      <c r="GG106">
        <v>0.06739156097560876</v>
      </c>
      <c r="GH106">
        <v>0.01787390660738091</v>
      </c>
      <c r="GI106">
        <v>1</v>
      </c>
      <c r="GJ106">
        <v>1</v>
      </c>
      <c r="GK106">
        <v>2</v>
      </c>
      <c r="GL106" t="s">
        <v>432</v>
      </c>
      <c r="GM106">
        <v>3.09919</v>
      </c>
      <c r="GN106">
        <v>2.75816</v>
      </c>
      <c r="GO106">
        <v>0.222962</v>
      </c>
      <c r="GP106">
        <v>0.223112</v>
      </c>
      <c r="GQ106">
        <v>0.115928</v>
      </c>
      <c r="GR106">
        <v>0.102518</v>
      </c>
      <c r="GS106">
        <v>19763.9</v>
      </c>
      <c r="GT106">
        <v>18781</v>
      </c>
      <c r="GU106">
        <v>26008.5</v>
      </c>
      <c r="GV106">
        <v>24535.3</v>
      </c>
      <c r="GW106">
        <v>36933.5</v>
      </c>
      <c r="GX106">
        <v>32011.9</v>
      </c>
      <c r="GY106">
        <v>45482</v>
      </c>
      <c r="GZ106">
        <v>38571.7</v>
      </c>
      <c r="HA106">
        <v>1.79522</v>
      </c>
      <c r="HB106">
        <v>1.81483</v>
      </c>
      <c r="HC106">
        <v>-0.163428</v>
      </c>
      <c r="HD106">
        <v>0</v>
      </c>
      <c r="HE106">
        <v>32.6441</v>
      </c>
      <c r="HF106">
        <v>999.9</v>
      </c>
      <c r="HG106">
        <v>46</v>
      </c>
      <c r="HH106">
        <v>41.6</v>
      </c>
      <c r="HI106">
        <v>36.5407</v>
      </c>
      <c r="HJ106">
        <v>62.6614</v>
      </c>
      <c r="HK106">
        <v>23.5777</v>
      </c>
      <c r="HL106">
        <v>1</v>
      </c>
      <c r="HM106">
        <v>0.8480839999999999</v>
      </c>
      <c r="HN106">
        <v>7.13399</v>
      </c>
      <c r="HO106">
        <v>20.1554</v>
      </c>
      <c r="HP106">
        <v>5.20875</v>
      </c>
      <c r="HQ106">
        <v>11.986</v>
      </c>
      <c r="HR106">
        <v>4.962</v>
      </c>
      <c r="HS106">
        <v>3.27438</v>
      </c>
      <c r="HT106">
        <v>9999</v>
      </c>
      <c r="HU106">
        <v>9999</v>
      </c>
      <c r="HV106">
        <v>9999</v>
      </c>
      <c r="HW106">
        <v>110.4</v>
      </c>
      <c r="HX106">
        <v>1.86388</v>
      </c>
      <c r="HY106">
        <v>1.86021</v>
      </c>
      <c r="HZ106">
        <v>1.85865</v>
      </c>
      <c r="IA106">
        <v>1.85989</v>
      </c>
      <c r="IB106">
        <v>1.85989</v>
      </c>
      <c r="IC106">
        <v>1.85852</v>
      </c>
      <c r="ID106">
        <v>1.8576</v>
      </c>
      <c r="IE106">
        <v>1.85242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-33.57</v>
      </c>
      <c r="IT106">
        <v>-3.3647</v>
      </c>
      <c r="IU106">
        <v>-13.86721085067401</v>
      </c>
      <c r="IV106">
        <v>-0.02083019699242301</v>
      </c>
      <c r="IW106">
        <v>6.53372239223948E-06</v>
      </c>
      <c r="IX106">
        <v>-1.0545266758139E-09</v>
      </c>
      <c r="IY106">
        <v>-1.642177746286333</v>
      </c>
      <c r="IZ106">
        <v>-0.1424232617567872</v>
      </c>
      <c r="JA106">
        <v>0.004060056505534989</v>
      </c>
      <c r="JB106">
        <v>-4.899104825809564E-05</v>
      </c>
      <c r="JC106">
        <v>3</v>
      </c>
      <c r="JD106">
        <v>1949</v>
      </c>
      <c r="JE106">
        <v>1</v>
      </c>
      <c r="JF106">
        <v>31</v>
      </c>
      <c r="JG106">
        <v>52.5</v>
      </c>
      <c r="JH106">
        <v>52.1</v>
      </c>
      <c r="JI106">
        <v>3.20679</v>
      </c>
      <c r="JJ106">
        <v>2.66357</v>
      </c>
      <c r="JK106">
        <v>1.49658</v>
      </c>
      <c r="JL106">
        <v>2.32422</v>
      </c>
      <c r="JM106">
        <v>1.54785</v>
      </c>
      <c r="JN106">
        <v>2.4353</v>
      </c>
      <c r="JO106">
        <v>46.3858</v>
      </c>
      <c r="JP106">
        <v>14.1933</v>
      </c>
      <c r="JQ106">
        <v>18</v>
      </c>
      <c r="JR106">
        <v>492.776</v>
      </c>
      <c r="JS106">
        <v>520.9690000000001</v>
      </c>
      <c r="JT106">
        <v>22.6551</v>
      </c>
      <c r="JU106">
        <v>37.0251</v>
      </c>
      <c r="JV106">
        <v>29.9989</v>
      </c>
      <c r="JW106">
        <v>36.8411</v>
      </c>
      <c r="JX106">
        <v>36.7102</v>
      </c>
      <c r="JY106">
        <v>64.3434</v>
      </c>
      <c r="JZ106">
        <v>38.2164</v>
      </c>
      <c r="KA106">
        <v>0</v>
      </c>
      <c r="KB106">
        <v>22.6973</v>
      </c>
      <c r="KC106">
        <v>1469.7</v>
      </c>
      <c r="KD106">
        <v>19.1342</v>
      </c>
      <c r="KE106">
        <v>99.3907</v>
      </c>
      <c r="KF106">
        <v>93.25</v>
      </c>
    </row>
    <row r="107" spans="1:292">
      <c r="A107">
        <v>89</v>
      </c>
      <c r="B107">
        <v>1688134947.5</v>
      </c>
      <c r="C107">
        <v>531.5</v>
      </c>
      <c r="D107" t="s">
        <v>612</v>
      </c>
      <c r="E107" t="s">
        <v>613</v>
      </c>
      <c r="F107">
        <v>5</v>
      </c>
      <c r="G107" t="s">
        <v>428</v>
      </c>
      <c r="H107">
        <v>1688134940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1487.346030471074</v>
      </c>
      <c r="AJ107">
        <v>1462.163454545454</v>
      </c>
      <c r="AK107">
        <v>3.392082105539763</v>
      </c>
      <c r="AL107">
        <v>66.42754247735668</v>
      </c>
      <c r="AM107">
        <f>(AO107 - AN107 + DX107*1E3/(8.314*(DZ107+273.15)) * AQ107/DW107 * AP107) * DW107/(100*DK107) * 1000/(1000 - AO107)</f>
        <v>0</v>
      </c>
      <c r="AN107">
        <v>19.16838119498934</v>
      </c>
      <c r="AO107">
        <v>19.59737393939394</v>
      </c>
      <c r="AP107">
        <v>6.547023788408757E-05</v>
      </c>
      <c r="AQ107">
        <v>113.3259652511876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3.93</v>
      </c>
      <c r="DL107">
        <v>0.5</v>
      </c>
      <c r="DM107" t="s">
        <v>430</v>
      </c>
      <c r="DN107">
        <v>2</v>
      </c>
      <c r="DO107" t="b">
        <v>1</v>
      </c>
      <c r="DP107">
        <v>1688134940</v>
      </c>
      <c r="DQ107">
        <v>1410.118148148148</v>
      </c>
      <c r="DR107">
        <v>1444.473703703704</v>
      </c>
      <c r="DS107">
        <v>19.59327037037037</v>
      </c>
      <c r="DT107">
        <v>19.16192962962963</v>
      </c>
      <c r="DU107">
        <v>1443.611481481481</v>
      </c>
      <c r="DV107">
        <v>22.95808518518518</v>
      </c>
      <c r="DW107">
        <v>499.9961111111111</v>
      </c>
      <c r="DX107">
        <v>101.6006296296296</v>
      </c>
      <c r="DY107">
        <v>0.0999865925925926</v>
      </c>
      <c r="DZ107">
        <v>28.79822962962963</v>
      </c>
      <c r="EA107">
        <v>29.9912</v>
      </c>
      <c r="EB107">
        <v>999.9000000000001</v>
      </c>
      <c r="EC107">
        <v>0</v>
      </c>
      <c r="ED107">
        <v>0</v>
      </c>
      <c r="EE107">
        <v>10006.14555555556</v>
      </c>
      <c r="EF107">
        <v>0</v>
      </c>
      <c r="EG107">
        <v>108.5730740740741</v>
      </c>
      <c r="EH107">
        <v>-34.35562592592593</v>
      </c>
      <c r="EI107">
        <v>1438.298888888889</v>
      </c>
      <c r="EJ107">
        <v>1472.694444444444</v>
      </c>
      <c r="EK107">
        <v>0.4313498518518518</v>
      </c>
      <c r="EL107">
        <v>1444.473703703704</v>
      </c>
      <c r="EM107">
        <v>19.16192962962963</v>
      </c>
      <c r="EN107">
        <v>1.990686296296296</v>
      </c>
      <c r="EO107">
        <v>1.946862222222222</v>
      </c>
      <c r="EP107">
        <v>17.37044814814815</v>
      </c>
      <c r="EQ107">
        <v>17.01865555555556</v>
      </c>
      <c r="ER107">
        <v>1999.988888888889</v>
      </c>
      <c r="ES107">
        <v>0.9800041851851851</v>
      </c>
      <c r="ET107">
        <v>0.01999581851851852</v>
      </c>
      <c r="EU107">
        <v>0</v>
      </c>
      <c r="EV107">
        <v>444.5607407407407</v>
      </c>
      <c r="EW107">
        <v>5.00078</v>
      </c>
      <c r="EX107">
        <v>13486.25555555556</v>
      </c>
      <c r="EY107">
        <v>16379.56296296296</v>
      </c>
      <c r="EZ107">
        <v>46.21503703703704</v>
      </c>
      <c r="FA107">
        <v>47.40944444444444</v>
      </c>
      <c r="FB107">
        <v>46.81918518518518</v>
      </c>
      <c r="FC107">
        <v>46.82396296296296</v>
      </c>
      <c r="FD107">
        <v>46.73592592592592</v>
      </c>
      <c r="FE107">
        <v>1955.093333333333</v>
      </c>
      <c r="FF107">
        <v>39.89444444444445</v>
      </c>
      <c r="FG107">
        <v>0</v>
      </c>
      <c r="FH107">
        <v>1688134941.6</v>
      </c>
      <c r="FI107">
        <v>0</v>
      </c>
      <c r="FJ107">
        <v>444.5428461538463</v>
      </c>
      <c r="FK107">
        <v>0.529435901981133</v>
      </c>
      <c r="FL107">
        <v>76.17777707338</v>
      </c>
      <c r="FM107">
        <v>13486.83846153846</v>
      </c>
      <c r="FN107">
        <v>15</v>
      </c>
      <c r="FO107">
        <v>1688131814</v>
      </c>
      <c r="FP107" t="s">
        <v>431</v>
      </c>
      <c r="FQ107">
        <v>1688131793.5</v>
      </c>
      <c r="FR107">
        <v>1688131814</v>
      </c>
      <c r="FS107">
        <v>2</v>
      </c>
      <c r="FT107">
        <v>-0.392</v>
      </c>
      <c r="FU107">
        <v>-0.044</v>
      </c>
      <c r="FV107">
        <v>-21.897</v>
      </c>
      <c r="FW107">
        <v>-3.212</v>
      </c>
      <c r="FX107">
        <v>421</v>
      </c>
      <c r="FY107">
        <v>16</v>
      </c>
      <c r="FZ107">
        <v>0.24</v>
      </c>
      <c r="GA107">
        <v>0.02</v>
      </c>
      <c r="GB107">
        <v>-34.3349875</v>
      </c>
      <c r="GC107">
        <v>-0.1796836772982397</v>
      </c>
      <c r="GD107">
        <v>0.1186251937564279</v>
      </c>
      <c r="GE107">
        <v>0</v>
      </c>
      <c r="GF107">
        <v>0.4371090499999999</v>
      </c>
      <c r="GG107">
        <v>-0.09944663414634232</v>
      </c>
      <c r="GH107">
        <v>0.01045692269969994</v>
      </c>
      <c r="GI107">
        <v>1</v>
      </c>
      <c r="GJ107">
        <v>1</v>
      </c>
      <c r="GK107">
        <v>2</v>
      </c>
      <c r="GL107" t="s">
        <v>432</v>
      </c>
      <c r="GM107">
        <v>3.09911</v>
      </c>
      <c r="GN107">
        <v>2.75814</v>
      </c>
      <c r="GO107">
        <v>0.224508</v>
      </c>
      <c r="GP107">
        <v>0.224641</v>
      </c>
      <c r="GQ107">
        <v>0.115955</v>
      </c>
      <c r="GR107">
        <v>0.102539</v>
      </c>
      <c r="GS107">
        <v>19724.5</v>
      </c>
      <c r="GT107">
        <v>18744.1</v>
      </c>
      <c r="GU107">
        <v>26008.5</v>
      </c>
      <c r="GV107">
        <v>24535.6</v>
      </c>
      <c r="GW107">
        <v>36932.7</v>
      </c>
      <c r="GX107">
        <v>32011.7</v>
      </c>
      <c r="GY107">
        <v>45482.2</v>
      </c>
      <c r="GZ107">
        <v>38572.2</v>
      </c>
      <c r="HA107">
        <v>1.7953</v>
      </c>
      <c r="HB107">
        <v>1.81483</v>
      </c>
      <c r="HC107">
        <v>-0.162803</v>
      </c>
      <c r="HD107">
        <v>0</v>
      </c>
      <c r="HE107">
        <v>32.6344</v>
      </c>
      <c r="HF107">
        <v>999.9</v>
      </c>
      <c r="HG107">
        <v>46</v>
      </c>
      <c r="HH107">
        <v>41.6</v>
      </c>
      <c r="HI107">
        <v>36.5435</v>
      </c>
      <c r="HJ107">
        <v>62.6714</v>
      </c>
      <c r="HK107">
        <v>23.5897</v>
      </c>
      <c r="HL107">
        <v>1</v>
      </c>
      <c r="HM107">
        <v>0.847818</v>
      </c>
      <c r="HN107">
        <v>7.1733</v>
      </c>
      <c r="HO107">
        <v>20.1535</v>
      </c>
      <c r="HP107">
        <v>5.20845</v>
      </c>
      <c r="HQ107">
        <v>11.986</v>
      </c>
      <c r="HR107">
        <v>4.96205</v>
      </c>
      <c r="HS107">
        <v>3.27443</v>
      </c>
      <c r="HT107">
        <v>9999</v>
      </c>
      <c r="HU107">
        <v>9999</v>
      </c>
      <c r="HV107">
        <v>9999</v>
      </c>
      <c r="HW107">
        <v>110.4</v>
      </c>
      <c r="HX107">
        <v>1.86386</v>
      </c>
      <c r="HY107">
        <v>1.8602</v>
      </c>
      <c r="HZ107">
        <v>1.85865</v>
      </c>
      <c r="IA107">
        <v>1.85989</v>
      </c>
      <c r="IB107">
        <v>1.85989</v>
      </c>
      <c r="IC107">
        <v>1.85852</v>
      </c>
      <c r="ID107">
        <v>1.8576</v>
      </c>
      <c r="IE107">
        <v>1.85242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-33.71</v>
      </c>
      <c r="IT107">
        <v>-3.3649</v>
      </c>
      <c r="IU107">
        <v>-13.86721085067401</v>
      </c>
      <c r="IV107">
        <v>-0.02083019699242301</v>
      </c>
      <c r="IW107">
        <v>6.53372239223948E-06</v>
      </c>
      <c r="IX107">
        <v>-1.0545266758139E-09</v>
      </c>
      <c r="IY107">
        <v>-1.642177746286333</v>
      </c>
      <c r="IZ107">
        <v>-0.1424232617567872</v>
      </c>
      <c r="JA107">
        <v>0.004060056505534989</v>
      </c>
      <c r="JB107">
        <v>-4.899104825809564E-05</v>
      </c>
      <c r="JC107">
        <v>3</v>
      </c>
      <c r="JD107">
        <v>1949</v>
      </c>
      <c r="JE107">
        <v>1</v>
      </c>
      <c r="JF107">
        <v>31</v>
      </c>
      <c r="JG107">
        <v>52.6</v>
      </c>
      <c r="JH107">
        <v>52.2</v>
      </c>
      <c r="JI107">
        <v>3.23853</v>
      </c>
      <c r="JJ107">
        <v>2.65991</v>
      </c>
      <c r="JK107">
        <v>1.49658</v>
      </c>
      <c r="JL107">
        <v>2.32422</v>
      </c>
      <c r="JM107">
        <v>1.54907</v>
      </c>
      <c r="JN107">
        <v>2.47803</v>
      </c>
      <c r="JO107">
        <v>46.415</v>
      </c>
      <c r="JP107">
        <v>14.1933</v>
      </c>
      <c r="JQ107">
        <v>18</v>
      </c>
      <c r="JR107">
        <v>492.836</v>
      </c>
      <c r="JS107">
        <v>520.986</v>
      </c>
      <c r="JT107">
        <v>22.6912</v>
      </c>
      <c r="JU107">
        <v>37.0251</v>
      </c>
      <c r="JV107">
        <v>29.9996</v>
      </c>
      <c r="JW107">
        <v>36.843</v>
      </c>
      <c r="JX107">
        <v>36.7124</v>
      </c>
      <c r="JY107">
        <v>64.9742</v>
      </c>
      <c r="JZ107">
        <v>38.2164</v>
      </c>
      <c r="KA107">
        <v>0</v>
      </c>
      <c r="KB107">
        <v>22.7044</v>
      </c>
      <c r="KC107">
        <v>1489.74</v>
      </c>
      <c r="KD107">
        <v>19.1342</v>
      </c>
      <c r="KE107">
        <v>99.39100000000001</v>
      </c>
      <c r="KF107">
        <v>93.2512</v>
      </c>
    </row>
    <row r="108" spans="1:292">
      <c r="A108">
        <v>90</v>
      </c>
      <c r="B108">
        <v>1688134952.5</v>
      </c>
      <c r="C108">
        <v>536.5</v>
      </c>
      <c r="D108" t="s">
        <v>614</v>
      </c>
      <c r="E108" t="s">
        <v>615</v>
      </c>
      <c r="F108">
        <v>5</v>
      </c>
      <c r="G108" t="s">
        <v>428</v>
      </c>
      <c r="H108">
        <v>1688134944.714286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1504.577936566939</v>
      </c>
      <c r="AJ108">
        <v>1479.366606060605</v>
      </c>
      <c r="AK108">
        <v>3.442924804809777</v>
      </c>
      <c r="AL108">
        <v>66.42754247735668</v>
      </c>
      <c r="AM108">
        <f>(AO108 - AN108 + DX108*1E3/(8.314*(DZ108+273.15)) * AQ108/DW108 * AP108) * DW108/(100*DK108) * 1000/(1000 - AO108)</f>
        <v>0</v>
      </c>
      <c r="AN108">
        <v>19.17197330409754</v>
      </c>
      <c r="AO108">
        <v>19.60132545454544</v>
      </c>
      <c r="AP108">
        <v>2.692214579682094E-05</v>
      </c>
      <c r="AQ108">
        <v>113.3259652511876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3.93</v>
      </c>
      <c r="DL108">
        <v>0.5</v>
      </c>
      <c r="DM108" t="s">
        <v>430</v>
      </c>
      <c r="DN108">
        <v>2</v>
      </c>
      <c r="DO108" t="b">
        <v>1</v>
      </c>
      <c r="DP108">
        <v>1688134944.714286</v>
      </c>
      <c r="DQ108">
        <v>1425.914642857143</v>
      </c>
      <c r="DR108">
        <v>1460.316785714286</v>
      </c>
      <c r="DS108">
        <v>19.59465714285714</v>
      </c>
      <c r="DT108">
        <v>19.16683928571428</v>
      </c>
      <c r="DU108">
        <v>1459.544285714286</v>
      </c>
      <c r="DV108">
        <v>22.95951428571428</v>
      </c>
      <c r="DW108">
        <v>500.0001071428572</v>
      </c>
      <c r="DX108">
        <v>101.6008571428572</v>
      </c>
      <c r="DY108">
        <v>0.09996184999999999</v>
      </c>
      <c r="DZ108">
        <v>28.79489285714286</v>
      </c>
      <c r="EA108">
        <v>29.98771071428571</v>
      </c>
      <c r="EB108">
        <v>999.9000000000002</v>
      </c>
      <c r="EC108">
        <v>0</v>
      </c>
      <c r="ED108">
        <v>0</v>
      </c>
      <c r="EE108">
        <v>10006.68642857143</v>
      </c>
      <c r="EF108">
        <v>0</v>
      </c>
      <c r="EG108">
        <v>108.7406428571429</v>
      </c>
      <c r="EH108">
        <v>-34.40243571428571</v>
      </c>
      <c r="EI108">
        <v>1454.413571428571</v>
      </c>
      <c r="EJ108">
        <v>1488.853928571429</v>
      </c>
      <c r="EK108">
        <v>0.4278152142857143</v>
      </c>
      <c r="EL108">
        <v>1460.316785714286</v>
      </c>
      <c r="EM108">
        <v>19.16683928571428</v>
      </c>
      <c r="EN108">
        <v>1.990832142857142</v>
      </c>
      <c r="EO108">
        <v>1.947366785714286</v>
      </c>
      <c r="EP108">
        <v>17.37160357142857</v>
      </c>
      <c r="EQ108">
        <v>17.02274285714286</v>
      </c>
      <c r="ER108">
        <v>1999.988214285715</v>
      </c>
      <c r="ES108">
        <v>0.9800060714285715</v>
      </c>
      <c r="ET108">
        <v>0.01999395714285714</v>
      </c>
      <c r="EU108">
        <v>0</v>
      </c>
      <c r="EV108">
        <v>444.4893214285715</v>
      </c>
      <c r="EW108">
        <v>5.00078</v>
      </c>
      <c r="EX108">
        <v>13502.42857142857</v>
      </c>
      <c r="EY108">
        <v>16379.57142857143</v>
      </c>
      <c r="EZ108">
        <v>46.20742857142857</v>
      </c>
      <c r="FA108">
        <v>47.40821428571428</v>
      </c>
      <c r="FB108">
        <v>46.69178571428571</v>
      </c>
      <c r="FC108">
        <v>46.83467857142858</v>
      </c>
      <c r="FD108">
        <v>46.73410714285713</v>
      </c>
      <c r="FE108">
        <v>1955.096071428572</v>
      </c>
      <c r="FF108">
        <v>39.89142857142858</v>
      </c>
      <c r="FG108">
        <v>0</v>
      </c>
      <c r="FH108">
        <v>1688134946.4</v>
      </c>
      <c r="FI108">
        <v>0</v>
      </c>
      <c r="FJ108">
        <v>444.4991538461538</v>
      </c>
      <c r="FK108">
        <v>-1.429264956618971</v>
      </c>
      <c r="FL108">
        <v>233.0632481371121</v>
      </c>
      <c r="FM108">
        <v>13499.25</v>
      </c>
      <c r="FN108">
        <v>15</v>
      </c>
      <c r="FO108">
        <v>1688131814</v>
      </c>
      <c r="FP108" t="s">
        <v>431</v>
      </c>
      <c r="FQ108">
        <v>1688131793.5</v>
      </c>
      <c r="FR108">
        <v>1688131814</v>
      </c>
      <c r="FS108">
        <v>2</v>
      </c>
      <c r="FT108">
        <v>-0.392</v>
      </c>
      <c r="FU108">
        <v>-0.044</v>
      </c>
      <c r="FV108">
        <v>-21.897</v>
      </c>
      <c r="FW108">
        <v>-3.212</v>
      </c>
      <c r="FX108">
        <v>421</v>
      </c>
      <c r="FY108">
        <v>16</v>
      </c>
      <c r="FZ108">
        <v>0.24</v>
      </c>
      <c r="GA108">
        <v>0.02</v>
      </c>
      <c r="GB108">
        <v>-34.37700243902439</v>
      </c>
      <c r="GC108">
        <v>-0.5064940766550379</v>
      </c>
      <c r="GD108">
        <v>0.1234622199304255</v>
      </c>
      <c r="GE108">
        <v>0</v>
      </c>
      <c r="GF108">
        <v>0.4312723414634146</v>
      </c>
      <c r="GG108">
        <v>-0.05144853658536552</v>
      </c>
      <c r="GH108">
        <v>0.006554333351934487</v>
      </c>
      <c r="GI108">
        <v>1</v>
      </c>
      <c r="GJ108">
        <v>1</v>
      </c>
      <c r="GK108">
        <v>2</v>
      </c>
      <c r="GL108" t="s">
        <v>432</v>
      </c>
      <c r="GM108">
        <v>3.09911</v>
      </c>
      <c r="GN108">
        <v>2.75818</v>
      </c>
      <c r="GO108">
        <v>0.226059</v>
      </c>
      <c r="GP108">
        <v>0.226194</v>
      </c>
      <c r="GQ108">
        <v>0.115969</v>
      </c>
      <c r="GR108">
        <v>0.10256</v>
      </c>
      <c r="GS108">
        <v>19685</v>
      </c>
      <c r="GT108">
        <v>18706.6</v>
      </c>
      <c r="GU108">
        <v>26008.7</v>
      </c>
      <c r="GV108">
        <v>24535.8</v>
      </c>
      <c r="GW108">
        <v>36932.7</v>
      </c>
      <c r="GX108">
        <v>32011.1</v>
      </c>
      <c r="GY108">
        <v>45482.6</v>
      </c>
      <c r="GZ108">
        <v>38572.1</v>
      </c>
      <c r="HA108">
        <v>1.79545</v>
      </c>
      <c r="HB108">
        <v>1.81478</v>
      </c>
      <c r="HC108">
        <v>-0.163019</v>
      </c>
      <c r="HD108">
        <v>0</v>
      </c>
      <c r="HE108">
        <v>32.6287</v>
      </c>
      <c r="HF108">
        <v>999.9</v>
      </c>
      <c r="HG108">
        <v>46</v>
      </c>
      <c r="HH108">
        <v>41.6</v>
      </c>
      <c r="HI108">
        <v>36.5453</v>
      </c>
      <c r="HJ108">
        <v>62.5615</v>
      </c>
      <c r="HK108">
        <v>23.6819</v>
      </c>
      <c r="HL108">
        <v>1</v>
      </c>
      <c r="HM108">
        <v>0.847546</v>
      </c>
      <c r="HN108">
        <v>7.21279</v>
      </c>
      <c r="HO108">
        <v>20.1516</v>
      </c>
      <c r="HP108">
        <v>5.20816</v>
      </c>
      <c r="HQ108">
        <v>11.986</v>
      </c>
      <c r="HR108">
        <v>4.96215</v>
      </c>
      <c r="HS108">
        <v>3.27443</v>
      </c>
      <c r="HT108">
        <v>9999</v>
      </c>
      <c r="HU108">
        <v>9999</v>
      </c>
      <c r="HV108">
        <v>9999</v>
      </c>
      <c r="HW108">
        <v>110.4</v>
      </c>
      <c r="HX108">
        <v>1.86388</v>
      </c>
      <c r="HY108">
        <v>1.8602</v>
      </c>
      <c r="HZ108">
        <v>1.85865</v>
      </c>
      <c r="IA108">
        <v>1.85989</v>
      </c>
      <c r="IB108">
        <v>1.85989</v>
      </c>
      <c r="IC108">
        <v>1.85852</v>
      </c>
      <c r="ID108">
        <v>1.85761</v>
      </c>
      <c r="IE108">
        <v>1.85242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-33.85</v>
      </c>
      <c r="IT108">
        <v>-3.365</v>
      </c>
      <c r="IU108">
        <v>-13.86721085067401</v>
      </c>
      <c r="IV108">
        <v>-0.02083019699242301</v>
      </c>
      <c r="IW108">
        <v>6.53372239223948E-06</v>
      </c>
      <c r="IX108">
        <v>-1.0545266758139E-09</v>
      </c>
      <c r="IY108">
        <v>-1.642177746286333</v>
      </c>
      <c r="IZ108">
        <v>-0.1424232617567872</v>
      </c>
      <c r="JA108">
        <v>0.004060056505534989</v>
      </c>
      <c r="JB108">
        <v>-4.899104825809564E-05</v>
      </c>
      <c r="JC108">
        <v>3</v>
      </c>
      <c r="JD108">
        <v>1949</v>
      </c>
      <c r="JE108">
        <v>1</v>
      </c>
      <c r="JF108">
        <v>31</v>
      </c>
      <c r="JG108">
        <v>52.6</v>
      </c>
      <c r="JH108">
        <v>52.3</v>
      </c>
      <c r="JI108">
        <v>3.26538</v>
      </c>
      <c r="JJ108">
        <v>2.65747</v>
      </c>
      <c r="JK108">
        <v>1.49658</v>
      </c>
      <c r="JL108">
        <v>2.32422</v>
      </c>
      <c r="JM108">
        <v>1.54907</v>
      </c>
      <c r="JN108">
        <v>2.50854</v>
      </c>
      <c r="JO108">
        <v>46.415</v>
      </c>
      <c r="JP108">
        <v>14.1933</v>
      </c>
      <c r="JQ108">
        <v>18</v>
      </c>
      <c r="JR108">
        <v>492.929</v>
      </c>
      <c r="JS108">
        <v>520.96</v>
      </c>
      <c r="JT108">
        <v>22.7085</v>
      </c>
      <c r="JU108">
        <v>37.0251</v>
      </c>
      <c r="JV108">
        <v>29.9999</v>
      </c>
      <c r="JW108">
        <v>36.843</v>
      </c>
      <c r="JX108">
        <v>36.7135</v>
      </c>
      <c r="JY108">
        <v>65.5068</v>
      </c>
      <c r="JZ108">
        <v>38.2164</v>
      </c>
      <c r="KA108">
        <v>0</v>
      </c>
      <c r="KB108">
        <v>22.7135</v>
      </c>
      <c r="KC108">
        <v>1503.09</v>
      </c>
      <c r="KD108">
        <v>19.1342</v>
      </c>
      <c r="KE108">
        <v>99.3918</v>
      </c>
      <c r="KF108">
        <v>93.25149999999999</v>
      </c>
    </row>
    <row r="109" spans="1:292">
      <c r="A109">
        <v>91</v>
      </c>
      <c r="B109">
        <v>1688134957</v>
      </c>
      <c r="C109">
        <v>541</v>
      </c>
      <c r="D109" t="s">
        <v>616</v>
      </c>
      <c r="E109" t="s">
        <v>617</v>
      </c>
      <c r="F109">
        <v>5</v>
      </c>
      <c r="G109" t="s">
        <v>428</v>
      </c>
      <c r="H109">
        <v>1688134949.160714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1520.13917628163</v>
      </c>
      <c r="AJ109">
        <v>1494.820484848485</v>
      </c>
      <c r="AK109">
        <v>3.428255855704113</v>
      </c>
      <c r="AL109">
        <v>66.42754247735668</v>
      </c>
      <c r="AM109">
        <f>(AO109 - AN109 + DX109*1E3/(8.314*(DZ109+273.15)) * AQ109/DW109 * AP109) * DW109/(100*DK109) * 1000/(1000 - AO109)</f>
        <v>0</v>
      </c>
      <c r="AN109">
        <v>19.17959628324705</v>
      </c>
      <c r="AO109">
        <v>19.60541515151515</v>
      </c>
      <c r="AP109">
        <v>4.540314553842807E-05</v>
      </c>
      <c r="AQ109">
        <v>113.3259652511876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3.93</v>
      </c>
      <c r="DL109">
        <v>0.5</v>
      </c>
      <c r="DM109" t="s">
        <v>430</v>
      </c>
      <c r="DN109">
        <v>2</v>
      </c>
      <c r="DO109" t="b">
        <v>1</v>
      </c>
      <c r="DP109">
        <v>1688134949.160714</v>
      </c>
      <c r="DQ109">
        <v>1440.859285714286</v>
      </c>
      <c r="DR109">
        <v>1475.228214285714</v>
      </c>
      <c r="DS109">
        <v>19.59885714285715</v>
      </c>
      <c r="DT109">
        <v>19.172025</v>
      </c>
      <c r="DU109">
        <v>1474.616785714286</v>
      </c>
      <c r="DV109">
        <v>22.96386071428571</v>
      </c>
      <c r="DW109">
        <v>500.0101071428572</v>
      </c>
      <c r="DX109">
        <v>101.6009642857143</v>
      </c>
      <c r="DY109">
        <v>0.09999567857142856</v>
      </c>
      <c r="DZ109">
        <v>28.79282857142857</v>
      </c>
      <c r="EA109">
        <v>29.98775</v>
      </c>
      <c r="EB109">
        <v>999.9000000000002</v>
      </c>
      <c r="EC109">
        <v>0</v>
      </c>
      <c r="ED109">
        <v>0</v>
      </c>
      <c r="EE109">
        <v>10006.48464285714</v>
      </c>
      <c r="EF109">
        <v>0</v>
      </c>
      <c r="EG109">
        <v>108.7067857142857</v>
      </c>
      <c r="EH109">
        <v>-34.36799285714285</v>
      </c>
      <c r="EI109">
        <v>1469.663928571429</v>
      </c>
      <c r="EJ109">
        <v>1504.063928571429</v>
      </c>
      <c r="EK109">
        <v>0.4268206071428571</v>
      </c>
      <c r="EL109">
        <v>1475.228214285714</v>
      </c>
      <c r="EM109">
        <v>19.172025</v>
      </c>
      <c r="EN109">
        <v>1.99126</v>
      </c>
      <c r="EO109">
        <v>1.947895357142857</v>
      </c>
      <c r="EP109">
        <v>17.375</v>
      </c>
      <c r="EQ109">
        <v>17.027025</v>
      </c>
      <c r="ER109">
        <v>2000.000357142857</v>
      </c>
      <c r="ES109">
        <v>0.9800073928571429</v>
      </c>
      <c r="ET109">
        <v>0.01999265357142857</v>
      </c>
      <c r="EU109">
        <v>0</v>
      </c>
      <c r="EV109">
        <v>444.4442142857143</v>
      </c>
      <c r="EW109">
        <v>5.00078</v>
      </c>
      <c r="EX109">
        <v>13504.7</v>
      </c>
      <c r="EY109">
        <v>16379.675</v>
      </c>
      <c r="EZ109">
        <v>46.21632142857142</v>
      </c>
      <c r="FA109">
        <v>47.406</v>
      </c>
      <c r="FB109">
        <v>46.74985714285715</v>
      </c>
      <c r="FC109">
        <v>46.83471428571429</v>
      </c>
      <c r="FD109">
        <v>46.73849999999999</v>
      </c>
      <c r="FE109">
        <v>1955.110357142858</v>
      </c>
      <c r="FF109">
        <v>39.88964285714287</v>
      </c>
      <c r="FG109">
        <v>0</v>
      </c>
      <c r="FH109">
        <v>1688134951.2</v>
      </c>
      <c r="FI109">
        <v>0</v>
      </c>
      <c r="FJ109">
        <v>444.4591538461539</v>
      </c>
      <c r="FK109">
        <v>-0.9910427226854177</v>
      </c>
      <c r="FL109">
        <v>128.3282041905136</v>
      </c>
      <c r="FM109">
        <v>13506.73846153846</v>
      </c>
      <c r="FN109">
        <v>15</v>
      </c>
      <c r="FO109">
        <v>1688131814</v>
      </c>
      <c r="FP109" t="s">
        <v>431</v>
      </c>
      <c r="FQ109">
        <v>1688131793.5</v>
      </c>
      <c r="FR109">
        <v>1688131814</v>
      </c>
      <c r="FS109">
        <v>2</v>
      </c>
      <c r="FT109">
        <v>-0.392</v>
      </c>
      <c r="FU109">
        <v>-0.044</v>
      </c>
      <c r="FV109">
        <v>-21.897</v>
      </c>
      <c r="FW109">
        <v>-3.212</v>
      </c>
      <c r="FX109">
        <v>421</v>
      </c>
      <c r="FY109">
        <v>16</v>
      </c>
      <c r="FZ109">
        <v>0.24</v>
      </c>
      <c r="GA109">
        <v>0.02</v>
      </c>
      <c r="GB109">
        <v>-34.38052926829269</v>
      </c>
      <c r="GC109">
        <v>-0.2125839721254064</v>
      </c>
      <c r="GD109">
        <v>0.1343864435742601</v>
      </c>
      <c r="GE109">
        <v>0</v>
      </c>
      <c r="GF109">
        <v>0.4278656341463415</v>
      </c>
      <c r="GG109">
        <v>-0.01519632752613288</v>
      </c>
      <c r="GH109">
        <v>0.002306312956109159</v>
      </c>
      <c r="GI109">
        <v>1</v>
      </c>
      <c r="GJ109">
        <v>1</v>
      </c>
      <c r="GK109">
        <v>2</v>
      </c>
      <c r="GL109" t="s">
        <v>432</v>
      </c>
      <c r="GM109">
        <v>3.0992</v>
      </c>
      <c r="GN109">
        <v>2.75817</v>
      </c>
      <c r="GO109">
        <v>0.227432</v>
      </c>
      <c r="GP109">
        <v>0.227489</v>
      </c>
      <c r="GQ109">
        <v>0.115982</v>
      </c>
      <c r="GR109">
        <v>0.102584</v>
      </c>
      <c r="GS109">
        <v>19650</v>
      </c>
      <c r="GT109">
        <v>18675.3</v>
      </c>
      <c r="GU109">
        <v>26008.8</v>
      </c>
      <c r="GV109">
        <v>24536</v>
      </c>
      <c r="GW109">
        <v>36932.2</v>
      </c>
      <c r="GX109">
        <v>32010.7</v>
      </c>
      <c r="GY109">
        <v>45482.4</v>
      </c>
      <c r="GZ109">
        <v>38572.5</v>
      </c>
      <c r="HA109">
        <v>1.79505</v>
      </c>
      <c r="HB109">
        <v>1.81465</v>
      </c>
      <c r="HC109">
        <v>-0.162452</v>
      </c>
      <c r="HD109">
        <v>0</v>
      </c>
      <c r="HE109">
        <v>32.6294</v>
      </c>
      <c r="HF109">
        <v>999.9</v>
      </c>
      <c r="HG109">
        <v>46</v>
      </c>
      <c r="HH109">
        <v>41.6</v>
      </c>
      <c r="HI109">
        <v>36.5427</v>
      </c>
      <c r="HJ109">
        <v>62.6015</v>
      </c>
      <c r="HK109">
        <v>23.7941</v>
      </c>
      <c r="HL109">
        <v>1</v>
      </c>
      <c r="HM109">
        <v>0.8476630000000001</v>
      </c>
      <c r="HN109">
        <v>7.22666</v>
      </c>
      <c r="HO109">
        <v>20.1508</v>
      </c>
      <c r="HP109">
        <v>5.2083</v>
      </c>
      <c r="HQ109">
        <v>11.986</v>
      </c>
      <c r="HR109">
        <v>4.9619</v>
      </c>
      <c r="HS109">
        <v>3.27433</v>
      </c>
      <c r="HT109">
        <v>9999</v>
      </c>
      <c r="HU109">
        <v>9999</v>
      </c>
      <c r="HV109">
        <v>9999</v>
      </c>
      <c r="HW109">
        <v>110.4</v>
      </c>
      <c r="HX109">
        <v>1.86388</v>
      </c>
      <c r="HY109">
        <v>1.8602</v>
      </c>
      <c r="HZ109">
        <v>1.85863</v>
      </c>
      <c r="IA109">
        <v>1.85989</v>
      </c>
      <c r="IB109">
        <v>1.85989</v>
      </c>
      <c r="IC109">
        <v>1.85852</v>
      </c>
      <c r="ID109">
        <v>1.8576</v>
      </c>
      <c r="IE109">
        <v>1.85242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-33.98</v>
      </c>
      <c r="IT109">
        <v>-3.3652</v>
      </c>
      <c r="IU109">
        <v>-13.86721085067401</v>
      </c>
      <c r="IV109">
        <v>-0.02083019699242301</v>
      </c>
      <c r="IW109">
        <v>6.53372239223948E-06</v>
      </c>
      <c r="IX109">
        <v>-1.0545266758139E-09</v>
      </c>
      <c r="IY109">
        <v>-1.642177746286333</v>
      </c>
      <c r="IZ109">
        <v>-0.1424232617567872</v>
      </c>
      <c r="JA109">
        <v>0.004060056505534989</v>
      </c>
      <c r="JB109">
        <v>-4.899104825809564E-05</v>
      </c>
      <c r="JC109">
        <v>3</v>
      </c>
      <c r="JD109">
        <v>1949</v>
      </c>
      <c r="JE109">
        <v>1</v>
      </c>
      <c r="JF109">
        <v>31</v>
      </c>
      <c r="JG109">
        <v>52.7</v>
      </c>
      <c r="JH109">
        <v>52.4</v>
      </c>
      <c r="JI109">
        <v>3.28979</v>
      </c>
      <c r="JJ109">
        <v>2.66724</v>
      </c>
      <c r="JK109">
        <v>1.49658</v>
      </c>
      <c r="JL109">
        <v>2.32422</v>
      </c>
      <c r="JM109">
        <v>1.54785</v>
      </c>
      <c r="JN109">
        <v>2.40112</v>
      </c>
      <c r="JO109">
        <v>46.415</v>
      </c>
      <c r="JP109">
        <v>14.1758</v>
      </c>
      <c r="JQ109">
        <v>18</v>
      </c>
      <c r="JR109">
        <v>492.686</v>
      </c>
      <c r="JS109">
        <v>520.87</v>
      </c>
      <c r="JT109">
        <v>22.717</v>
      </c>
      <c r="JU109">
        <v>37.0286</v>
      </c>
      <c r="JV109">
        <v>30</v>
      </c>
      <c r="JW109">
        <v>36.8439</v>
      </c>
      <c r="JX109">
        <v>36.7135</v>
      </c>
      <c r="JY109">
        <v>65.99930000000001</v>
      </c>
      <c r="JZ109">
        <v>38.2164</v>
      </c>
      <c r="KA109">
        <v>0</v>
      </c>
      <c r="KB109">
        <v>22.7233</v>
      </c>
      <c r="KC109">
        <v>1523.89</v>
      </c>
      <c r="KD109">
        <v>19.1342</v>
      </c>
      <c r="KE109">
        <v>99.3917</v>
      </c>
      <c r="KF109">
        <v>93.25230000000001</v>
      </c>
    </row>
    <row r="110" spans="1:292">
      <c r="A110">
        <v>92</v>
      </c>
      <c r="B110">
        <v>1688134962.5</v>
      </c>
      <c r="C110">
        <v>546.5</v>
      </c>
      <c r="D110" t="s">
        <v>618</v>
      </c>
      <c r="E110" t="s">
        <v>619</v>
      </c>
      <c r="F110">
        <v>5</v>
      </c>
      <c r="G110" t="s">
        <v>428</v>
      </c>
      <c r="H110">
        <v>1688134954.732143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1537.644836800428</v>
      </c>
      <c r="AJ110">
        <v>1513.258787878788</v>
      </c>
      <c r="AK110">
        <v>3.351281844223175</v>
      </c>
      <c r="AL110">
        <v>66.42754247735668</v>
      </c>
      <c r="AM110">
        <f>(AO110 - AN110 + DX110*1E3/(8.314*(DZ110+273.15)) * AQ110/DW110 * AP110) * DW110/(100*DK110) * 1000/(1000 - AO110)</f>
        <v>0</v>
      </c>
      <c r="AN110">
        <v>19.18206352605622</v>
      </c>
      <c r="AO110">
        <v>19.60936060606059</v>
      </c>
      <c r="AP110">
        <v>3.359892259276821E-05</v>
      </c>
      <c r="AQ110">
        <v>113.3259652511876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3.93</v>
      </c>
      <c r="DL110">
        <v>0.5</v>
      </c>
      <c r="DM110" t="s">
        <v>430</v>
      </c>
      <c r="DN110">
        <v>2</v>
      </c>
      <c r="DO110" t="b">
        <v>1</v>
      </c>
      <c r="DP110">
        <v>1688134954.732143</v>
      </c>
      <c r="DQ110">
        <v>1459.481428571429</v>
      </c>
      <c r="DR110">
        <v>1493.553928571429</v>
      </c>
      <c r="DS110">
        <v>19.60366071428572</v>
      </c>
      <c r="DT110">
        <v>19.17746428571428</v>
      </c>
      <c r="DU110">
        <v>1493.396428571429</v>
      </c>
      <c r="DV110">
        <v>22.96883214285714</v>
      </c>
      <c r="DW110">
        <v>500.0129642857142</v>
      </c>
      <c r="DX110">
        <v>101.6011071428571</v>
      </c>
      <c r="DY110">
        <v>0.1000012571428571</v>
      </c>
      <c r="DZ110">
        <v>28.79309642857143</v>
      </c>
      <c r="EA110">
        <v>29.99035714285715</v>
      </c>
      <c r="EB110">
        <v>999.9000000000002</v>
      </c>
      <c r="EC110">
        <v>0</v>
      </c>
      <c r="ED110">
        <v>0</v>
      </c>
      <c r="EE110">
        <v>10004.61678571429</v>
      </c>
      <c r="EF110">
        <v>0</v>
      </c>
      <c r="EG110">
        <v>108.7029642857143</v>
      </c>
      <c r="EH110">
        <v>-34.07109285714287</v>
      </c>
      <c r="EI110">
        <v>1488.665714285714</v>
      </c>
      <c r="EJ110">
        <v>1522.755357142857</v>
      </c>
      <c r="EK110">
        <v>0.4261880714285714</v>
      </c>
      <c r="EL110">
        <v>1493.553928571429</v>
      </c>
      <c r="EM110">
        <v>19.17746428571428</v>
      </c>
      <c r="EN110">
        <v>1.991750357142857</v>
      </c>
      <c r="EO110">
        <v>1.948449642857143</v>
      </c>
      <c r="EP110">
        <v>17.37891071428571</v>
      </c>
      <c r="EQ110">
        <v>17.03152857142857</v>
      </c>
      <c r="ER110">
        <v>1999.975714285715</v>
      </c>
      <c r="ES110">
        <v>0.9800070714285715</v>
      </c>
      <c r="ET110">
        <v>0.01999298214285714</v>
      </c>
      <c r="EU110">
        <v>0</v>
      </c>
      <c r="EV110">
        <v>444.4059285714285</v>
      </c>
      <c r="EW110">
        <v>5.00078</v>
      </c>
      <c r="EX110">
        <v>13516.56428571428</v>
      </c>
      <c r="EY110">
        <v>16379.475</v>
      </c>
      <c r="EZ110">
        <v>46.21189285714285</v>
      </c>
      <c r="FA110">
        <v>47.406</v>
      </c>
      <c r="FB110">
        <v>46.71635714285713</v>
      </c>
      <c r="FC110">
        <v>46.82585714285715</v>
      </c>
      <c r="FD110">
        <v>46.7340357142857</v>
      </c>
      <c r="FE110">
        <v>1955.085714285715</v>
      </c>
      <c r="FF110">
        <v>39.89000000000001</v>
      </c>
      <c r="FG110">
        <v>0</v>
      </c>
      <c r="FH110">
        <v>1688134956.6</v>
      </c>
      <c r="FI110">
        <v>0</v>
      </c>
      <c r="FJ110">
        <v>444.4271999999999</v>
      </c>
      <c r="FK110">
        <v>0.8995384691608432</v>
      </c>
      <c r="FL110">
        <v>-25.20769309632327</v>
      </c>
      <c r="FM110">
        <v>13512.464</v>
      </c>
      <c r="FN110">
        <v>15</v>
      </c>
      <c r="FO110">
        <v>1688131814</v>
      </c>
      <c r="FP110" t="s">
        <v>431</v>
      </c>
      <c r="FQ110">
        <v>1688131793.5</v>
      </c>
      <c r="FR110">
        <v>1688131814</v>
      </c>
      <c r="FS110">
        <v>2</v>
      </c>
      <c r="FT110">
        <v>-0.392</v>
      </c>
      <c r="FU110">
        <v>-0.044</v>
      </c>
      <c r="FV110">
        <v>-21.897</v>
      </c>
      <c r="FW110">
        <v>-3.212</v>
      </c>
      <c r="FX110">
        <v>421</v>
      </c>
      <c r="FY110">
        <v>16</v>
      </c>
      <c r="FZ110">
        <v>0.24</v>
      </c>
      <c r="GA110">
        <v>0.02</v>
      </c>
      <c r="GB110">
        <v>-34.19449756097561</v>
      </c>
      <c r="GC110">
        <v>2.883589547038353</v>
      </c>
      <c r="GD110">
        <v>0.38523168922649</v>
      </c>
      <c r="GE110">
        <v>0</v>
      </c>
      <c r="GF110">
        <v>0.4263429268292682</v>
      </c>
      <c r="GG110">
        <v>-0.007866627177700345</v>
      </c>
      <c r="GH110">
        <v>0.001336676409575008</v>
      </c>
      <c r="GI110">
        <v>1</v>
      </c>
      <c r="GJ110">
        <v>1</v>
      </c>
      <c r="GK110">
        <v>2</v>
      </c>
      <c r="GL110" t="s">
        <v>432</v>
      </c>
      <c r="GM110">
        <v>3.09914</v>
      </c>
      <c r="GN110">
        <v>2.75817</v>
      </c>
      <c r="GO110">
        <v>0.229067</v>
      </c>
      <c r="GP110">
        <v>0.229107</v>
      </c>
      <c r="GQ110">
        <v>0.115996</v>
      </c>
      <c r="GR110">
        <v>0.102599</v>
      </c>
      <c r="GS110">
        <v>19608.3</v>
      </c>
      <c r="GT110">
        <v>18635.7</v>
      </c>
      <c r="GU110">
        <v>26008.9</v>
      </c>
      <c r="GV110">
        <v>24535.5</v>
      </c>
      <c r="GW110">
        <v>36931.9</v>
      </c>
      <c r="GX110">
        <v>32010.1</v>
      </c>
      <c r="GY110">
        <v>45482.5</v>
      </c>
      <c r="GZ110">
        <v>38572.2</v>
      </c>
      <c r="HA110">
        <v>1.79482</v>
      </c>
      <c r="HB110">
        <v>1.8148</v>
      </c>
      <c r="HC110">
        <v>-0.162408</v>
      </c>
      <c r="HD110">
        <v>0</v>
      </c>
      <c r="HE110">
        <v>32.6368</v>
      </c>
      <c r="HF110">
        <v>999.9</v>
      </c>
      <c r="HG110">
        <v>46</v>
      </c>
      <c r="HH110">
        <v>41.6</v>
      </c>
      <c r="HI110">
        <v>36.5447</v>
      </c>
      <c r="HJ110">
        <v>62.6115</v>
      </c>
      <c r="HK110">
        <v>23.9543</v>
      </c>
      <c r="HL110">
        <v>1</v>
      </c>
      <c r="HM110">
        <v>0.847805</v>
      </c>
      <c r="HN110">
        <v>7.23382</v>
      </c>
      <c r="HO110">
        <v>20.1508</v>
      </c>
      <c r="HP110">
        <v>5.20845</v>
      </c>
      <c r="HQ110">
        <v>11.986</v>
      </c>
      <c r="HR110">
        <v>4.9621</v>
      </c>
      <c r="HS110">
        <v>3.27433</v>
      </c>
      <c r="HT110">
        <v>9999</v>
      </c>
      <c r="HU110">
        <v>9999</v>
      </c>
      <c r="HV110">
        <v>9999</v>
      </c>
      <c r="HW110">
        <v>110.4</v>
      </c>
      <c r="HX110">
        <v>1.86386</v>
      </c>
      <c r="HY110">
        <v>1.8602</v>
      </c>
      <c r="HZ110">
        <v>1.85864</v>
      </c>
      <c r="IA110">
        <v>1.85989</v>
      </c>
      <c r="IB110">
        <v>1.85987</v>
      </c>
      <c r="IC110">
        <v>1.85852</v>
      </c>
      <c r="ID110">
        <v>1.8576</v>
      </c>
      <c r="IE110">
        <v>1.85242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-34.13</v>
      </c>
      <c r="IT110">
        <v>-3.3653</v>
      </c>
      <c r="IU110">
        <v>-13.86721085067401</v>
      </c>
      <c r="IV110">
        <v>-0.02083019699242301</v>
      </c>
      <c r="IW110">
        <v>6.53372239223948E-06</v>
      </c>
      <c r="IX110">
        <v>-1.0545266758139E-09</v>
      </c>
      <c r="IY110">
        <v>-1.642177746286333</v>
      </c>
      <c r="IZ110">
        <v>-0.1424232617567872</v>
      </c>
      <c r="JA110">
        <v>0.004060056505534989</v>
      </c>
      <c r="JB110">
        <v>-4.899104825809564E-05</v>
      </c>
      <c r="JC110">
        <v>3</v>
      </c>
      <c r="JD110">
        <v>1949</v>
      </c>
      <c r="JE110">
        <v>1</v>
      </c>
      <c r="JF110">
        <v>31</v>
      </c>
      <c r="JG110">
        <v>52.8</v>
      </c>
      <c r="JH110">
        <v>52.5</v>
      </c>
      <c r="JI110">
        <v>3.32275</v>
      </c>
      <c r="JJ110">
        <v>2.66113</v>
      </c>
      <c r="JK110">
        <v>1.49658</v>
      </c>
      <c r="JL110">
        <v>2.32422</v>
      </c>
      <c r="JM110">
        <v>1.54785</v>
      </c>
      <c r="JN110">
        <v>2.39136</v>
      </c>
      <c r="JO110">
        <v>46.4442</v>
      </c>
      <c r="JP110">
        <v>14.1846</v>
      </c>
      <c r="JQ110">
        <v>18</v>
      </c>
      <c r="JR110">
        <v>492.564</v>
      </c>
      <c r="JS110">
        <v>520.978</v>
      </c>
      <c r="JT110">
        <v>22.7262</v>
      </c>
      <c r="JU110">
        <v>37.0286</v>
      </c>
      <c r="JV110">
        <v>30.0001</v>
      </c>
      <c r="JW110">
        <v>36.8464</v>
      </c>
      <c r="JX110">
        <v>36.7135</v>
      </c>
      <c r="JY110">
        <v>66.6673</v>
      </c>
      <c r="JZ110">
        <v>38.2164</v>
      </c>
      <c r="KA110">
        <v>0</v>
      </c>
      <c r="KB110">
        <v>22.7251</v>
      </c>
      <c r="KC110">
        <v>1537.26</v>
      </c>
      <c r="KD110">
        <v>19.1342</v>
      </c>
      <c r="KE110">
        <v>99.39190000000001</v>
      </c>
      <c r="KF110">
        <v>93.25109999999999</v>
      </c>
    </row>
    <row r="111" spans="1:292">
      <c r="A111">
        <v>93</v>
      </c>
      <c r="B111">
        <v>1688134967</v>
      </c>
      <c r="C111">
        <v>551</v>
      </c>
      <c r="D111" t="s">
        <v>620</v>
      </c>
      <c r="E111" t="s">
        <v>621</v>
      </c>
      <c r="F111">
        <v>5</v>
      </c>
      <c r="G111" t="s">
        <v>428</v>
      </c>
      <c r="H111">
        <v>1688134959.178571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1553.197757880533</v>
      </c>
      <c r="AJ111">
        <v>1528.396121212121</v>
      </c>
      <c r="AK111">
        <v>3.369364642354542</v>
      </c>
      <c r="AL111">
        <v>66.42754247735668</v>
      </c>
      <c r="AM111">
        <f>(AO111 - AN111 + DX111*1E3/(8.314*(DZ111+273.15)) * AQ111/DW111 * AP111) * DW111/(100*DK111) * 1000/(1000 - AO111)</f>
        <v>0</v>
      </c>
      <c r="AN111">
        <v>19.18738030146915</v>
      </c>
      <c r="AO111">
        <v>19.61110363636363</v>
      </c>
      <c r="AP111">
        <v>2.080114640184733E-05</v>
      </c>
      <c r="AQ111">
        <v>113.3259652511876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3.93</v>
      </c>
      <c r="DL111">
        <v>0.5</v>
      </c>
      <c r="DM111" t="s">
        <v>430</v>
      </c>
      <c r="DN111">
        <v>2</v>
      </c>
      <c r="DO111" t="b">
        <v>1</v>
      </c>
      <c r="DP111">
        <v>1688134959.178571</v>
      </c>
      <c r="DQ111">
        <v>1474.263571428571</v>
      </c>
      <c r="DR111">
        <v>1508.205357142857</v>
      </c>
      <c r="DS111">
        <v>19.606925</v>
      </c>
      <c r="DT111">
        <v>19.18209642857142</v>
      </c>
      <c r="DU111">
        <v>1508.3025</v>
      </c>
      <c r="DV111">
        <v>22.97220714285714</v>
      </c>
      <c r="DW111">
        <v>499.9906428571429</v>
      </c>
      <c r="DX111">
        <v>101.6012857142857</v>
      </c>
      <c r="DY111">
        <v>0.09999130357142859</v>
      </c>
      <c r="DZ111">
        <v>28.79474642857143</v>
      </c>
      <c r="EA111">
        <v>29.99281428571428</v>
      </c>
      <c r="EB111">
        <v>999.9000000000002</v>
      </c>
      <c r="EC111">
        <v>0</v>
      </c>
      <c r="ED111">
        <v>0</v>
      </c>
      <c r="EE111">
        <v>10002.61071428571</v>
      </c>
      <c r="EF111">
        <v>0</v>
      </c>
      <c r="EG111">
        <v>108.6489642857143</v>
      </c>
      <c r="EH111">
        <v>-33.94022500000001</v>
      </c>
      <c r="EI111">
        <v>1503.748214285714</v>
      </c>
      <c r="EJ111">
        <v>1537.700714285714</v>
      </c>
      <c r="EK111">
        <v>0.4248214285714286</v>
      </c>
      <c r="EL111">
        <v>1508.205357142857</v>
      </c>
      <c r="EM111">
        <v>19.18209642857142</v>
      </c>
      <c r="EN111">
        <v>1.992085357142857</v>
      </c>
      <c r="EO111">
        <v>1.948923928571428</v>
      </c>
      <c r="EP111">
        <v>17.38158214285714</v>
      </c>
      <c r="EQ111">
        <v>17.03536785714286</v>
      </c>
      <c r="ER111">
        <v>1999.975</v>
      </c>
      <c r="ES111">
        <v>0.9800070714285714</v>
      </c>
      <c r="ET111">
        <v>0.01999298571428571</v>
      </c>
      <c r="EU111">
        <v>0</v>
      </c>
      <c r="EV111">
        <v>444.3997142857143</v>
      </c>
      <c r="EW111">
        <v>5.00078</v>
      </c>
      <c r="EX111">
        <v>13505.60357142857</v>
      </c>
      <c r="EY111">
        <v>16379.47142857143</v>
      </c>
      <c r="EZ111">
        <v>46.21414285714286</v>
      </c>
      <c r="FA111">
        <v>47.41042857142856</v>
      </c>
      <c r="FB111">
        <v>46.69846428571428</v>
      </c>
      <c r="FC111">
        <v>46.82142857142857</v>
      </c>
      <c r="FD111">
        <v>46.76749999999998</v>
      </c>
      <c r="FE111">
        <v>1955.085</v>
      </c>
      <c r="FF111">
        <v>39.89000000000001</v>
      </c>
      <c r="FG111">
        <v>0</v>
      </c>
      <c r="FH111">
        <v>1688134961.4</v>
      </c>
      <c r="FI111">
        <v>0</v>
      </c>
      <c r="FJ111">
        <v>444.44272</v>
      </c>
      <c r="FK111">
        <v>-0.482615387779966</v>
      </c>
      <c r="FL111">
        <v>-77.08461613015933</v>
      </c>
      <c r="FM111">
        <v>13500.372</v>
      </c>
      <c r="FN111">
        <v>15</v>
      </c>
      <c r="FO111">
        <v>1688131814</v>
      </c>
      <c r="FP111" t="s">
        <v>431</v>
      </c>
      <c r="FQ111">
        <v>1688131793.5</v>
      </c>
      <c r="FR111">
        <v>1688131814</v>
      </c>
      <c r="FS111">
        <v>2</v>
      </c>
      <c r="FT111">
        <v>-0.392</v>
      </c>
      <c r="FU111">
        <v>-0.044</v>
      </c>
      <c r="FV111">
        <v>-21.897</v>
      </c>
      <c r="FW111">
        <v>-3.212</v>
      </c>
      <c r="FX111">
        <v>421</v>
      </c>
      <c r="FY111">
        <v>16</v>
      </c>
      <c r="FZ111">
        <v>0.24</v>
      </c>
      <c r="GA111">
        <v>0.02</v>
      </c>
      <c r="GB111">
        <v>-34.060435</v>
      </c>
      <c r="GC111">
        <v>2.682580863039472</v>
      </c>
      <c r="GD111">
        <v>0.391102498425924</v>
      </c>
      <c r="GE111">
        <v>0</v>
      </c>
      <c r="GF111">
        <v>0.425545475</v>
      </c>
      <c r="GG111">
        <v>-0.01741989118198925</v>
      </c>
      <c r="GH111">
        <v>0.001831975709275371</v>
      </c>
      <c r="GI111">
        <v>1</v>
      </c>
      <c r="GJ111">
        <v>1</v>
      </c>
      <c r="GK111">
        <v>2</v>
      </c>
      <c r="GL111" t="s">
        <v>432</v>
      </c>
      <c r="GM111">
        <v>3.09905</v>
      </c>
      <c r="GN111">
        <v>2.75806</v>
      </c>
      <c r="GO111">
        <v>0.230405</v>
      </c>
      <c r="GP111">
        <v>0.23047</v>
      </c>
      <c r="GQ111">
        <v>0.116005</v>
      </c>
      <c r="GR111">
        <v>0.102618</v>
      </c>
      <c r="GS111">
        <v>19574</v>
      </c>
      <c r="GT111">
        <v>18602.7</v>
      </c>
      <c r="GU111">
        <v>26008.7</v>
      </c>
      <c r="GV111">
        <v>24535.6</v>
      </c>
      <c r="GW111">
        <v>36931.6</v>
      </c>
      <c r="GX111">
        <v>32009.3</v>
      </c>
      <c r="GY111">
        <v>45482.5</v>
      </c>
      <c r="GZ111">
        <v>38571.9</v>
      </c>
      <c r="HA111">
        <v>1.79487</v>
      </c>
      <c r="HB111">
        <v>1.81483</v>
      </c>
      <c r="HC111">
        <v>-0.163298</v>
      </c>
      <c r="HD111">
        <v>0</v>
      </c>
      <c r="HE111">
        <v>32.6473</v>
      </c>
      <c r="HF111">
        <v>999.9</v>
      </c>
      <c r="HG111">
        <v>46</v>
      </c>
      <c r="HH111">
        <v>41.6</v>
      </c>
      <c r="HI111">
        <v>36.5428</v>
      </c>
      <c r="HJ111">
        <v>62.7115</v>
      </c>
      <c r="HK111">
        <v>23.9623</v>
      </c>
      <c r="HL111">
        <v>1</v>
      </c>
      <c r="HM111">
        <v>0.847881</v>
      </c>
      <c r="HN111">
        <v>7.25684</v>
      </c>
      <c r="HO111">
        <v>20.1495</v>
      </c>
      <c r="HP111">
        <v>5.20801</v>
      </c>
      <c r="HQ111">
        <v>11.986</v>
      </c>
      <c r="HR111">
        <v>4.9609</v>
      </c>
      <c r="HS111">
        <v>3.27443</v>
      </c>
      <c r="HT111">
        <v>9999</v>
      </c>
      <c r="HU111">
        <v>9999</v>
      </c>
      <c r="HV111">
        <v>9999</v>
      </c>
      <c r="HW111">
        <v>110.4</v>
      </c>
      <c r="HX111">
        <v>1.86388</v>
      </c>
      <c r="HY111">
        <v>1.8602</v>
      </c>
      <c r="HZ111">
        <v>1.85864</v>
      </c>
      <c r="IA111">
        <v>1.85989</v>
      </c>
      <c r="IB111">
        <v>1.85988</v>
      </c>
      <c r="IC111">
        <v>1.85852</v>
      </c>
      <c r="ID111">
        <v>1.8576</v>
      </c>
      <c r="IE111">
        <v>1.85242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-34.26</v>
      </c>
      <c r="IT111">
        <v>-3.3654</v>
      </c>
      <c r="IU111">
        <v>-13.86721085067401</v>
      </c>
      <c r="IV111">
        <v>-0.02083019699242301</v>
      </c>
      <c r="IW111">
        <v>6.53372239223948E-06</v>
      </c>
      <c r="IX111">
        <v>-1.0545266758139E-09</v>
      </c>
      <c r="IY111">
        <v>-1.642177746286333</v>
      </c>
      <c r="IZ111">
        <v>-0.1424232617567872</v>
      </c>
      <c r="JA111">
        <v>0.004060056505534989</v>
      </c>
      <c r="JB111">
        <v>-4.899104825809564E-05</v>
      </c>
      <c r="JC111">
        <v>3</v>
      </c>
      <c r="JD111">
        <v>1949</v>
      </c>
      <c r="JE111">
        <v>1</v>
      </c>
      <c r="JF111">
        <v>31</v>
      </c>
      <c r="JG111">
        <v>52.9</v>
      </c>
      <c r="JH111">
        <v>52.5</v>
      </c>
      <c r="JI111">
        <v>3.34717</v>
      </c>
      <c r="JJ111">
        <v>2.65503</v>
      </c>
      <c r="JK111">
        <v>1.49658</v>
      </c>
      <c r="JL111">
        <v>2.32422</v>
      </c>
      <c r="JM111">
        <v>1.54785</v>
      </c>
      <c r="JN111">
        <v>2.50122</v>
      </c>
      <c r="JO111">
        <v>46.4442</v>
      </c>
      <c r="JP111">
        <v>14.1846</v>
      </c>
      <c r="JQ111">
        <v>18</v>
      </c>
      <c r="JR111">
        <v>492.595</v>
      </c>
      <c r="JS111">
        <v>521.014</v>
      </c>
      <c r="JT111">
        <v>22.7294</v>
      </c>
      <c r="JU111">
        <v>37.0286</v>
      </c>
      <c r="JV111">
        <v>30.0002</v>
      </c>
      <c r="JW111">
        <v>36.8464</v>
      </c>
      <c r="JX111">
        <v>36.716</v>
      </c>
      <c r="JY111">
        <v>67.1568</v>
      </c>
      <c r="JZ111">
        <v>38.2164</v>
      </c>
      <c r="KA111">
        <v>0</v>
      </c>
      <c r="KB111">
        <v>22.7272</v>
      </c>
      <c r="KC111">
        <v>1557.3</v>
      </c>
      <c r="KD111">
        <v>19.1342</v>
      </c>
      <c r="KE111">
        <v>99.39149999999999</v>
      </c>
      <c r="KF111">
        <v>93.2508</v>
      </c>
    </row>
    <row r="112" spans="1:292">
      <c r="A112">
        <v>94</v>
      </c>
      <c r="B112">
        <v>1688134972.5</v>
      </c>
      <c r="C112">
        <v>556.5</v>
      </c>
      <c r="D112" t="s">
        <v>622</v>
      </c>
      <c r="E112" t="s">
        <v>623</v>
      </c>
      <c r="F112">
        <v>5</v>
      </c>
      <c r="G112" t="s">
        <v>428</v>
      </c>
      <c r="H112">
        <v>1688134964.75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1571.974556416451</v>
      </c>
      <c r="AJ112">
        <v>1547.111272727273</v>
      </c>
      <c r="AK112">
        <v>3.407022116232348</v>
      </c>
      <c r="AL112">
        <v>66.42754247735668</v>
      </c>
      <c r="AM112">
        <f>(AO112 - AN112 + DX112*1E3/(8.314*(DZ112+273.15)) * AQ112/DW112 * AP112) * DW112/(100*DK112) * 1000/(1000 - AO112)</f>
        <v>0</v>
      </c>
      <c r="AN112">
        <v>19.19416828159952</v>
      </c>
      <c r="AO112">
        <v>19.61486</v>
      </c>
      <c r="AP112">
        <v>2.416210896891204E-05</v>
      </c>
      <c r="AQ112">
        <v>113.3259652511876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3.93</v>
      </c>
      <c r="DL112">
        <v>0.5</v>
      </c>
      <c r="DM112" t="s">
        <v>430</v>
      </c>
      <c r="DN112">
        <v>2</v>
      </c>
      <c r="DO112" t="b">
        <v>1</v>
      </c>
      <c r="DP112">
        <v>1688134964.75</v>
      </c>
      <c r="DQ112">
        <v>1492.690357142857</v>
      </c>
      <c r="DR112">
        <v>1526.531071428571</v>
      </c>
      <c r="DS112">
        <v>19.61026071428572</v>
      </c>
      <c r="DT112">
        <v>19.18759285714286</v>
      </c>
      <c r="DU112">
        <v>1526.883214285714</v>
      </c>
      <c r="DV112">
        <v>22.97565357142856</v>
      </c>
      <c r="DW112">
        <v>500.0156428571428</v>
      </c>
      <c r="DX112">
        <v>101.6012857142857</v>
      </c>
      <c r="DY112">
        <v>0.1000024642857143</v>
      </c>
      <c r="DZ112">
        <v>28.79516428571429</v>
      </c>
      <c r="EA112">
        <v>29.99683571428572</v>
      </c>
      <c r="EB112">
        <v>999.9000000000002</v>
      </c>
      <c r="EC112">
        <v>0</v>
      </c>
      <c r="ED112">
        <v>0</v>
      </c>
      <c r="EE112">
        <v>10000.69178571429</v>
      </c>
      <c r="EF112">
        <v>0</v>
      </c>
      <c r="EG112">
        <v>108.5666428571428</v>
      </c>
      <c r="EH112">
        <v>-33.839825</v>
      </c>
      <c r="EI112">
        <v>1522.548928571429</v>
      </c>
      <c r="EJ112">
        <v>1556.394285714286</v>
      </c>
      <c r="EK112">
        <v>0.4226696785714286</v>
      </c>
      <c r="EL112">
        <v>1526.531071428571</v>
      </c>
      <c r="EM112">
        <v>19.18759285714286</v>
      </c>
      <c r="EN112">
        <v>1.992425714285714</v>
      </c>
      <c r="EO112">
        <v>1.949483214285715</v>
      </c>
      <c r="EP112">
        <v>17.38428214285714</v>
      </c>
      <c r="EQ112">
        <v>17.03989642857143</v>
      </c>
      <c r="ER112">
        <v>1999.977857142857</v>
      </c>
      <c r="ES112">
        <v>0.9800071785714285</v>
      </c>
      <c r="ET112">
        <v>0.01999288214285714</v>
      </c>
      <c r="EU112">
        <v>0</v>
      </c>
      <c r="EV112">
        <v>444.3555714285715</v>
      </c>
      <c r="EW112">
        <v>5.00078</v>
      </c>
      <c r="EX112">
        <v>13493.88928571428</v>
      </c>
      <c r="EY112">
        <v>16379.5</v>
      </c>
      <c r="EZ112">
        <v>46.20528571428571</v>
      </c>
      <c r="FA112">
        <v>47.41042857142856</v>
      </c>
      <c r="FB112">
        <v>46.68721428571428</v>
      </c>
      <c r="FC112">
        <v>46.81692857142857</v>
      </c>
      <c r="FD112">
        <v>46.76757142857143</v>
      </c>
      <c r="FE112">
        <v>1955.087857142857</v>
      </c>
      <c r="FF112">
        <v>39.88928571428573</v>
      </c>
      <c r="FG112">
        <v>0</v>
      </c>
      <c r="FH112">
        <v>1688134966.8</v>
      </c>
      <c r="FI112">
        <v>0</v>
      </c>
      <c r="FJ112">
        <v>444.3580384615385</v>
      </c>
      <c r="FK112">
        <v>-1.752034196062724</v>
      </c>
      <c r="FL112">
        <v>-162.3692307671762</v>
      </c>
      <c r="FM112">
        <v>13492.67307692308</v>
      </c>
      <c r="FN112">
        <v>15</v>
      </c>
      <c r="FO112">
        <v>1688131814</v>
      </c>
      <c r="FP112" t="s">
        <v>431</v>
      </c>
      <c r="FQ112">
        <v>1688131793.5</v>
      </c>
      <c r="FR112">
        <v>1688131814</v>
      </c>
      <c r="FS112">
        <v>2</v>
      </c>
      <c r="FT112">
        <v>-0.392</v>
      </c>
      <c r="FU112">
        <v>-0.044</v>
      </c>
      <c r="FV112">
        <v>-21.897</v>
      </c>
      <c r="FW112">
        <v>-3.212</v>
      </c>
      <c r="FX112">
        <v>421</v>
      </c>
      <c r="FY112">
        <v>16</v>
      </c>
      <c r="FZ112">
        <v>0.24</v>
      </c>
      <c r="GA112">
        <v>0.02</v>
      </c>
      <c r="GB112">
        <v>-33.96168048780488</v>
      </c>
      <c r="GC112">
        <v>0.480535191637648</v>
      </c>
      <c r="GD112">
        <v>0.3193062244697522</v>
      </c>
      <c r="GE112">
        <v>0</v>
      </c>
      <c r="GF112">
        <v>0.4234713658536585</v>
      </c>
      <c r="GG112">
        <v>-0.02192310104529511</v>
      </c>
      <c r="GH112">
        <v>0.002346628559840351</v>
      </c>
      <c r="GI112">
        <v>1</v>
      </c>
      <c r="GJ112">
        <v>1</v>
      </c>
      <c r="GK112">
        <v>2</v>
      </c>
      <c r="GL112" t="s">
        <v>432</v>
      </c>
      <c r="GM112">
        <v>3.09915</v>
      </c>
      <c r="GN112">
        <v>2.75807</v>
      </c>
      <c r="GO112">
        <v>0.232039</v>
      </c>
      <c r="GP112">
        <v>0.232088</v>
      </c>
      <c r="GQ112">
        <v>0.116019</v>
      </c>
      <c r="GR112">
        <v>0.10264</v>
      </c>
      <c r="GS112">
        <v>19532.4</v>
      </c>
      <c r="GT112">
        <v>18563.6</v>
      </c>
      <c r="GU112">
        <v>26008.7</v>
      </c>
      <c r="GV112">
        <v>24535.8</v>
      </c>
      <c r="GW112">
        <v>36931.3</v>
      </c>
      <c r="GX112">
        <v>32008.9</v>
      </c>
      <c r="GY112">
        <v>45482.5</v>
      </c>
      <c r="GZ112">
        <v>38572.2</v>
      </c>
      <c r="HA112">
        <v>1.79535</v>
      </c>
      <c r="HB112">
        <v>1.81475</v>
      </c>
      <c r="HC112">
        <v>-0.164337</v>
      </c>
      <c r="HD112">
        <v>0</v>
      </c>
      <c r="HE112">
        <v>32.6661</v>
      </c>
      <c r="HF112">
        <v>999.9</v>
      </c>
      <c r="HG112">
        <v>46</v>
      </c>
      <c r="HH112">
        <v>41.7</v>
      </c>
      <c r="HI112">
        <v>36.7347</v>
      </c>
      <c r="HJ112">
        <v>62.7815</v>
      </c>
      <c r="HK112">
        <v>23.726</v>
      </c>
      <c r="HL112">
        <v>1</v>
      </c>
      <c r="HM112">
        <v>0.84798</v>
      </c>
      <c r="HN112">
        <v>7.27543</v>
      </c>
      <c r="HO112">
        <v>20.1488</v>
      </c>
      <c r="HP112">
        <v>5.20905</v>
      </c>
      <c r="HQ112">
        <v>11.986</v>
      </c>
      <c r="HR112">
        <v>4.9622</v>
      </c>
      <c r="HS112">
        <v>3.27438</v>
      </c>
      <c r="HT112">
        <v>9999</v>
      </c>
      <c r="HU112">
        <v>9999</v>
      </c>
      <c r="HV112">
        <v>9999</v>
      </c>
      <c r="HW112">
        <v>110.4</v>
      </c>
      <c r="HX112">
        <v>1.86387</v>
      </c>
      <c r="HY112">
        <v>1.8602</v>
      </c>
      <c r="HZ112">
        <v>1.85863</v>
      </c>
      <c r="IA112">
        <v>1.85989</v>
      </c>
      <c r="IB112">
        <v>1.85989</v>
      </c>
      <c r="IC112">
        <v>1.85852</v>
      </c>
      <c r="ID112">
        <v>1.8576</v>
      </c>
      <c r="IE112">
        <v>1.85242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-34.4</v>
      </c>
      <c r="IT112">
        <v>-3.3656</v>
      </c>
      <c r="IU112">
        <v>-13.86721085067401</v>
      </c>
      <c r="IV112">
        <v>-0.02083019699242301</v>
      </c>
      <c r="IW112">
        <v>6.53372239223948E-06</v>
      </c>
      <c r="IX112">
        <v>-1.0545266758139E-09</v>
      </c>
      <c r="IY112">
        <v>-1.642177746286333</v>
      </c>
      <c r="IZ112">
        <v>-0.1424232617567872</v>
      </c>
      <c r="JA112">
        <v>0.004060056505534989</v>
      </c>
      <c r="JB112">
        <v>-4.899104825809564E-05</v>
      </c>
      <c r="JC112">
        <v>3</v>
      </c>
      <c r="JD112">
        <v>1949</v>
      </c>
      <c r="JE112">
        <v>1</v>
      </c>
      <c r="JF112">
        <v>31</v>
      </c>
      <c r="JG112">
        <v>53</v>
      </c>
      <c r="JH112">
        <v>52.6</v>
      </c>
      <c r="JI112">
        <v>3.38013</v>
      </c>
      <c r="JJ112">
        <v>2.66846</v>
      </c>
      <c r="JK112">
        <v>1.49658</v>
      </c>
      <c r="JL112">
        <v>2.32422</v>
      </c>
      <c r="JM112">
        <v>1.54785</v>
      </c>
      <c r="JN112">
        <v>2.39136</v>
      </c>
      <c r="JO112">
        <v>46.4442</v>
      </c>
      <c r="JP112">
        <v>14.1758</v>
      </c>
      <c r="JQ112">
        <v>18</v>
      </c>
      <c r="JR112">
        <v>492.894</v>
      </c>
      <c r="JS112">
        <v>520.9690000000001</v>
      </c>
      <c r="JT112">
        <v>22.7312</v>
      </c>
      <c r="JU112">
        <v>37.0286</v>
      </c>
      <c r="JV112">
        <v>30.0002</v>
      </c>
      <c r="JW112">
        <v>36.8471</v>
      </c>
      <c r="JX112">
        <v>36.717</v>
      </c>
      <c r="JY112">
        <v>67.8189</v>
      </c>
      <c r="JZ112">
        <v>38.2164</v>
      </c>
      <c r="KA112">
        <v>0</v>
      </c>
      <c r="KB112">
        <v>22.7298</v>
      </c>
      <c r="KC112">
        <v>1570.71</v>
      </c>
      <c r="KD112">
        <v>19.1342</v>
      </c>
      <c r="KE112">
        <v>99.3917</v>
      </c>
      <c r="KF112">
        <v>93.2516</v>
      </c>
    </row>
    <row r="113" spans="1:292">
      <c r="A113">
        <v>95</v>
      </c>
      <c r="B113">
        <v>1688134977</v>
      </c>
      <c r="C113">
        <v>561</v>
      </c>
      <c r="D113" t="s">
        <v>624</v>
      </c>
      <c r="E113" t="s">
        <v>625</v>
      </c>
      <c r="F113">
        <v>5</v>
      </c>
      <c r="G113" t="s">
        <v>428</v>
      </c>
      <c r="H113">
        <v>1688134969.178571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1587.226071332087</v>
      </c>
      <c r="AJ113">
        <v>1562.275878787879</v>
      </c>
      <c r="AK113">
        <v>3.381550418706288</v>
      </c>
      <c r="AL113">
        <v>66.42754247735668</v>
      </c>
      <c r="AM113">
        <f>(AO113 - AN113 + DX113*1E3/(8.314*(DZ113+273.15)) * AQ113/DW113 * AP113) * DW113/(100*DK113) * 1000/(1000 - AO113)</f>
        <v>0</v>
      </c>
      <c r="AN113">
        <v>19.19651715866659</v>
      </c>
      <c r="AO113">
        <v>19.61876848484848</v>
      </c>
      <c r="AP113">
        <v>2.789243280405466E-05</v>
      </c>
      <c r="AQ113">
        <v>113.3259652511876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3.93</v>
      </c>
      <c r="DL113">
        <v>0.5</v>
      </c>
      <c r="DM113" t="s">
        <v>430</v>
      </c>
      <c r="DN113">
        <v>2</v>
      </c>
      <c r="DO113" t="b">
        <v>1</v>
      </c>
      <c r="DP113">
        <v>1688134969.178571</v>
      </c>
      <c r="DQ113">
        <v>1507.336428571429</v>
      </c>
      <c r="DR113">
        <v>1541.358928571428</v>
      </c>
      <c r="DS113">
        <v>19.61333571428571</v>
      </c>
      <c r="DT113">
        <v>19.19192857142857</v>
      </c>
      <c r="DU113">
        <v>1541.650714285714</v>
      </c>
      <c r="DV113">
        <v>22.97883571428572</v>
      </c>
      <c r="DW113">
        <v>500.0048571428572</v>
      </c>
      <c r="DX113">
        <v>101.6016428571428</v>
      </c>
      <c r="DY113">
        <v>0.1000266535714286</v>
      </c>
      <c r="DZ113">
        <v>28.79665357142857</v>
      </c>
      <c r="EA113">
        <v>29.99848928571429</v>
      </c>
      <c r="EB113">
        <v>999.9000000000002</v>
      </c>
      <c r="EC113">
        <v>0</v>
      </c>
      <c r="ED113">
        <v>0</v>
      </c>
      <c r="EE113">
        <v>9998.569642857143</v>
      </c>
      <c r="EF113">
        <v>0</v>
      </c>
      <c r="EG113">
        <v>108.5550714285714</v>
      </c>
      <c r="EH113">
        <v>-34.022625</v>
      </c>
      <c r="EI113">
        <v>1537.491428571429</v>
      </c>
      <c r="EJ113">
        <v>1571.519642857143</v>
      </c>
      <c r="EK113">
        <v>0.4214086071428572</v>
      </c>
      <c r="EL113">
        <v>1541.358928571428</v>
      </c>
      <c r="EM113">
        <v>19.19192857142857</v>
      </c>
      <c r="EN113">
        <v>1.992746071428572</v>
      </c>
      <c r="EO113">
        <v>1.949931785714286</v>
      </c>
      <c r="EP113">
        <v>17.38681785714286</v>
      </c>
      <c r="EQ113">
        <v>17.04351785714286</v>
      </c>
      <c r="ER113">
        <v>1999.985</v>
      </c>
      <c r="ES113">
        <v>0.9800067857142858</v>
      </c>
      <c r="ET113">
        <v>0.01999327142857143</v>
      </c>
      <c r="EU113">
        <v>0</v>
      </c>
      <c r="EV113">
        <v>444.2069642857142</v>
      </c>
      <c r="EW113">
        <v>5.00078</v>
      </c>
      <c r="EX113">
        <v>13475.45714285714</v>
      </c>
      <c r="EY113">
        <v>16379.55714285714</v>
      </c>
      <c r="EZ113">
        <v>46.21192857142857</v>
      </c>
      <c r="FA113">
        <v>47.41042857142856</v>
      </c>
      <c r="FB113">
        <v>46.76314285714285</v>
      </c>
      <c r="FC113">
        <v>46.81017857142857</v>
      </c>
      <c r="FD113">
        <v>46.7697857142857</v>
      </c>
      <c r="FE113">
        <v>1955.093928571428</v>
      </c>
      <c r="FF113">
        <v>39.88821428571429</v>
      </c>
      <c r="FG113">
        <v>0</v>
      </c>
      <c r="FH113">
        <v>1688134971</v>
      </c>
      <c r="FI113">
        <v>0</v>
      </c>
      <c r="FJ113">
        <v>444.2270800000001</v>
      </c>
      <c r="FK113">
        <v>-1.624076926587683</v>
      </c>
      <c r="FL113">
        <v>-200.2769222862773</v>
      </c>
      <c r="FM113">
        <v>13476.9</v>
      </c>
      <c r="FN113">
        <v>15</v>
      </c>
      <c r="FO113">
        <v>1688131814</v>
      </c>
      <c r="FP113" t="s">
        <v>431</v>
      </c>
      <c r="FQ113">
        <v>1688131793.5</v>
      </c>
      <c r="FR113">
        <v>1688131814</v>
      </c>
      <c r="FS113">
        <v>2</v>
      </c>
      <c r="FT113">
        <v>-0.392</v>
      </c>
      <c r="FU113">
        <v>-0.044</v>
      </c>
      <c r="FV113">
        <v>-21.897</v>
      </c>
      <c r="FW113">
        <v>-3.212</v>
      </c>
      <c r="FX113">
        <v>421</v>
      </c>
      <c r="FY113">
        <v>16</v>
      </c>
      <c r="FZ113">
        <v>0.24</v>
      </c>
      <c r="GA113">
        <v>0.02</v>
      </c>
      <c r="GB113">
        <v>-33.90204390243903</v>
      </c>
      <c r="GC113">
        <v>-1.83652473867593</v>
      </c>
      <c r="GD113">
        <v>0.2479240678885963</v>
      </c>
      <c r="GE113">
        <v>0</v>
      </c>
      <c r="GF113">
        <v>0.4223107073170732</v>
      </c>
      <c r="GG113">
        <v>-0.0200168989547032</v>
      </c>
      <c r="GH113">
        <v>0.002231205768778259</v>
      </c>
      <c r="GI113">
        <v>1</v>
      </c>
      <c r="GJ113">
        <v>1</v>
      </c>
      <c r="GK113">
        <v>2</v>
      </c>
      <c r="GL113" t="s">
        <v>432</v>
      </c>
      <c r="GM113">
        <v>3.09915</v>
      </c>
      <c r="GN113">
        <v>2.75809</v>
      </c>
      <c r="GO113">
        <v>0.233362</v>
      </c>
      <c r="GP113">
        <v>0.233424</v>
      </c>
      <c r="GQ113">
        <v>0.116031</v>
      </c>
      <c r="GR113">
        <v>0.102654</v>
      </c>
      <c r="GS113">
        <v>19498.5</v>
      </c>
      <c r="GT113">
        <v>18531</v>
      </c>
      <c r="GU113">
        <v>26008.6</v>
      </c>
      <c r="GV113">
        <v>24535.6</v>
      </c>
      <c r="GW113">
        <v>36930.8</v>
      </c>
      <c r="GX113">
        <v>32008.5</v>
      </c>
      <c r="GY113">
        <v>45482.4</v>
      </c>
      <c r="GZ113">
        <v>38572.2</v>
      </c>
      <c r="HA113">
        <v>1.7955</v>
      </c>
      <c r="HB113">
        <v>1.8145</v>
      </c>
      <c r="HC113">
        <v>-0.165526</v>
      </c>
      <c r="HD113">
        <v>0</v>
      </c>
      <c r="HE113">
        <v>32.6891</v>
      </c>
      <c r="HF113">
        <v>999.9</v>
      </c>
      <c r="HG113">
        <v>46</v>
      </c>
      <c r="HH113">
        <v>41.7</v>
      </c>
      <c r="HI113">
        <v>36.7377</v>
      </c>
      <c r="HJ113">
        <v>62.7015</v>
      </c>
      <c r="HK113">
        <v>23.5537</v>
      </c>
      <c r="HL113">
        <v>1</v>
      </c>
      <c r="HM113">
        <v>0.848247</v>
      </c>
      <c r="HN113">
        <v>7.28473</v>
      </c>
      <c r="HO113">
        <v>20.1492</v>
      </c>
      <c r="HP113">
        <v>5.2089</v>
      </c>
      <c r="HQ113">
        <v>11.986</v>
      </c>
      <c r="HR113">
        <v>4.962</v>
      </c>
      <c r="HS113">
        <v>3.2743</v>
      </c>
      <c r="HT113">
        <v>9999</v>
      </c>
      <c r="HU113">
        <v>9999</v>
      </c>
      <c r="HV113">
        <v>9999</v>
      </c>
      <c r="HW113">
        <v>110.4</v>
      </c>
      <c r="HX113">
        <v>1.86387</v>
      </c>
      <c r="HY113">
        <v>1.8602</v>
      </c>
      <c r="HZ113">
        <v>1.85863</v>
      </c>
      <c r="IA113">
        <v>1.85988</v>
      </c>
      <c r="IB113">
        <v>1.85987</v>
      </c>
      <c r="IC113">
        <v>1.85852</v>
      </c>
      <c r="ID113">
        <v>1.8576</v>
      </c>
      <c r="IE113">
        <v>1.85242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-34.53</v>
      </c>
      <c r="IT113">
        <v>-3.3657</v>
      </c>
      <c r="IU113">
        <v>-13.86721085067401</v>
      </c>
      <c r="IV113">
        <v>-0.02083019699242301</v>
      </c>
      <c r="IW113">
        <v>6.53372239223948E-06</v>
      </c>
      <c r="IX113">
        <v>-1.0545266758139E-09</v>
      </c>
      <c r="IY113">
        <v>-1.642177746286333</v>
      </c>
      <c r="IZ113">
        <v>-0.1424232617567872</v>
      </c>
      <c r="JA113">
        <v>0.004060056505534989</v>
      </c>
      <c r="JB113">
        <v>-4.899104825809564E-05</v>
      </c>
      <c r="JC113">
        <v>3</v>
      </c>
      <c r="JD113">
        <v>1949</v>
      </c>
      <c r="JE113">
        <v>1</v>
      </c>
      <c r="JF113">
        <v>31</v>
      </c>
      <c r="JG113">
        <v>53.1</v>
      </c>
      <c r="JH113">
        <v>52.7</v>
      </c>
      <c r="JI113">
        <v>3.40576</v>
      </c>
      <c r="JJ113">
        <v>2.65137</v>
      </c>
      <c r="JK113">
        <v>1.49658</v>
      </c>
      <c r="JL113">
        <v>2.32422</v>
      </c>
      <c r="JM113">
        <v>1.54785</v>
      </c>
      <c r="JN113">
        <v>2.46948</v>
      </c>
      <c r="JO113">
        <v>46.4442</v>
      </c>
      <c r="JP113">
        <v>14.1758</v>
      </c>
      <c r="JQ113">
        <v>18</v>
      </c>
      <c r="JR113">
        <v>493.007</v>
      </c>
      <c r="JS113">
        <v>520.801</v>
      </c>
      <c r="JT113">
        <v>22.7328</v>
      </c>
      <c r="JU113">
        <v>37.0287</v>
      </c>
      <c r="JV113">
        <v>30.0002</v>
      </c>
      <c r="JW113">
        <v>36.8498</v>
      </c>
      <c r="JX113">
        <v>36.7186</v>
      </c>
      <c r="JY113">
        <v>68.3252</v>
      </c>
      <c r="JZ113">
        <v>38.2164</v>
      </c>
      <c r="KA113">
        <v>0</v>
      </c>
      <c r="KB113">
        <v>22.7103</v>
      </c>
      <c r="KC113">
        <v>1590.74</v>
      </c>
      <c r="KD113">
        <v>19.1342</v>
      </c>
      <c r="KE113">
        <v>99.3913</v>
      </c>
      <c r="KF113">
        <v>93.2513</v>
      </c>
    </row>
    <row r="114" spans="1:292">
      <c r="A114">
        <v>96</v>
      </c>
      <c r="B114">
        <v>1688134982</v>
      </c>
      <c r="C114">
        <v>566</v>
      </c>
      <c r="D114" t="s">
        <v>626</v>
      </c>
      <c r="E114" t="s">
        <v>627</v>
      </c>
      <c r="F114">
        <v>5</v>
      </c>
      <c r="G114" t="s">
        <v>428</v>
      </c>
      <c r="H114">
        <v>1688134974.481482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1604.602456959409</v>
      </c>
      <c r="AJ114">
        <v>1579.514909090909</v>
      </c>
      <c r="AK114">
        <v>3.443724168870835</v>
      </c>
      <c r="AL114">
        <v>66.42754247735668</v>
      </c>
      <c r="AM114">
        <f>(AO114 - AN114 + DX114*1E3/(8.314*(DZ114+273.15)) * AQ114/DW114 * AP114) * DW114/(100*DK114) * 1000/(1000 - AO114)</f>
        <v>0</v>
      </c>
      <c r="AN114">
        <v>19.20413747157243</v>
      </c>
      <c r="AO114">
        <v>19.61822242424241</v>
      </c>
      <c r="AP114">
        <v>-2.611541221537289E-06</v>
      </c>
      <c r="AQ114">
        <v>113.3259652511876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3.93</v>
      </c>
      <c r="DL114">
        <v>0.5</v>
      </c>
      <c r="DM114" t="s">
        <v>430</v>
      </c>
      <c r="DN114">
        <v>2</v>
      </c>
      <c r="DO114" t="b">
        <v>1</v>
      </c>
      <c r="DP114">
        <v>1688134974.481482</v>
      </c>
      <c r="DQ114">
        <v>1524.999259259259</v>
      </c>
      <c r="DR114">
        <v>1559.154074074074</v>
      </c>
      <c r="DS114">
        <v>19.61601481481482</v>
      </c>
      <c r="DT114">
        <v>19.19774814814815</v>
      </c>
      <c r="DU114">
        <v>1559.46</v>
      </c>
      <c r="DV114">
        <v>22.98161481481482</v>
      </c>
      <c r="DW114">
        <v>500.0668518518519</v>
      </c>
      <c r="DX114">
        <v>101.6013333333333</v>
      </c>
      <c r="DY114">
        <v>0.1000784888888889</v>
      </c>
      <c r="DZ114">
        <v>28.79803333333333</v>
      </c>
      <c r="EA114">
        <v>29.99985555555556</v>
      </c>
      <c r="EB114">
        <v>999.9000000000001</v>
      </c>
      <c r="EC114">
        <v>0</v>
      </c>
      <c r="ED114">
        <v>0</v>
      </c>
      <c r="EE114">
        <v>9998.907037037037</v>
      </c>
      <c r="EF114">
        <v>0</v>
      </c>
      <c r="EG114">
        <v>108.5274814814815</v>
      </c>
      <c r="EH114">
        <v>-34.15507777777778</v>
      </c>
      <c r="EI114">
        <v>1555.511481481481</v>
      </c>
      <c r="EJ114">
        <v>1589.672222222222</v>
      </c>
      <c r="EK114">
        <v>0.4182827777777778</v>
      </c>
      <c r="EL114">
        <v>1559.154074074074</v>
      </c>
      <c r="EM114">
        <v>19.19774814814815</v>
      </c>
      <c r="EN114">
        <v>1.993014444444445</v>
      </c>
      <c r="EO114">
        <v>1.950516296296296</v>
      </c>
      <c r="EP114">
        <v>17.38892962962963</v>
      </c>
      <c r="EQ114">
        <v>17.04825555555556</v>
      </c>
      <c r="ER114">
        <v>1999.984074074074</v>
      </c>
      <c r="ES114">
        <v>0.9800043333333334</v>
      </c>
      <c r="ET114">
        <v>0.01999569259259259</v>
      </c>
      <c r="EU114">
        <v>0</v>
      </c>
      <c r="EV114">
        <v>444.0968888888889</v>
      </c>
      <c r="EW114">
        <v>5.00078</v>
      </c>
      <c r="EX114">
        <v>13467.07037037037</v>
      </c>
      <c r="EY114">
        <v>16379.53703703704</v>
      </c>
      <c r="EZ114">
        <v>46.2174074074074</v>
      </c>
      <c r="FA114">
        <v>47.40944444444444</v>
      </c>
      <c r="FB114">
        <v>46.76359259259258</v>
      </c>
      <c r="FC114">
        <v>46.8031111111111</v>
      </c>
      <c r="FD114">
        <v>46.76137037037036</v>
      </c>
      <c r="FE114">
        <v>1955.088518518519</v>
      </c>
      <c r="FF114">
        <v>39.89111111111112</v>
      </c>
      <c r="FG114">
        <v>0</v>
      </c>
      <c r="FH114">
        <v>1688134976.4</v>
      </c>
      <c r="FI114">
        <v>0</v>
      </c>
      <c r="FJ114">
        <v>444.0994615384615</v>
      </c>
      <c r="FK114">
        <v>-1.114119658982493</v>
      </c>
      <c r="FL114">
        <v>-84.98803363072274</v>
      </c>
      <c r="FM114">
        <v>13469.37307692308</v>
      </c>
      <c r="FN114">
        <v>15</v>
      </c>
      <c r="FO114">
        <v>1688131814</v>
      </c>
      <c r="FP114" t="s">
        <v>431</v>
      </c>
      <c r="FQ114">
        <v>1688131793.5</v>
      </c>
      <c r="FR114">
        <v>1688131814</v>
      </c>
      <c r="FS114">
        <v>2</v>
      </c>
      <c r="FT114">
        <v>-0.392</v>
      </c>
      <c r="FU114">
        <v>-0.044</v>
      </c>
      <c r="FV114">
        <v>-21.897</v>
      </c>
      <c r="FW114">
        <v>-3.212</v>
      </c>
      <c r="FX114">
        <v>421</v>
      </c>
      <c r="FY114">
        <v>16</v>
      </c>
      <c r="FZ114">
        <v>0.24</v>
      </c>
      <c r="GA114">
        <v>0.02</v>
      </c>
      <c r="GB114">
        <v>-34.07134390243903</v>
      </c>
      <c r="GC114">
        <v>-1.731064808362355</v>
      </c>
      <c r="GD114">
        <v>0.202916944500105</v>
      </c>
      <c r="GE114">
        <v>0</v>
      </c>
      <c r="GF114">
        <v>0.4201460731707318</v>
      </c>
      <c r="GG114">
        <v>-0.0304581951219511</v>
      </c>
      <c r="GH114">
        <v>0.003316230981321313</v>
      </c>
      <c r="GI114">
        <v>1</v>
      </c>
      <c r="GJ114">
        <v>1</v>
      </c>
      <c r="GK114">
        <v>2</v>
      </c>
      <c r="GL114" t="s">
        <v>432</v>
      </c>
      <c r="GM114">
        <v>3.09929</v>
      </c>
      <c r="GN114">
        <v>2.75814</v>
      </c>
      <c r="GO114">
        <v>0.234845</v>
      </c>
      <c r="GP114">
        <v>0.234886</v>
      </c>
      <c r="GQ114">
        <v>0.116031</v>
      </c>
      <c r="GR114">
        <v>0.10268</v>
      </c>
      <c r="GS114">
        <v>19460.6</v>
      </c>
      <c r="GT114">
        <v>18495.4</v>
      </c>
      <c r="GU114">
        <v>26008.6</v>
      </c>
      <c r="GV114">
        <v>24535.5</v>
      </c>
      <c r="GW114">
        <v>36931.1</v>
      </c>
      <c r="GX114">
        <v>32007.5</v>
      </c>
      <c r="GY114">
        <v>45482.4</v>
      </c>
      <c r="GZ114">
        <v>38571.9</v>
      </c>
      <c r="HA114">
        <v>1.79517</v>
      </c>
      <c r="HB114">
        <v>1.81435</v>
      </c>
      <c r="HC114">
        <v>-0.167739</v>
      </c>
      <c r="HD114">
        <v>0</v>
      </c>
      <c r="HE114">
        <v>32.7194</v>
      </c>
      <c r="HF114">
        <v>999.9</v>
      </c>
      <c r="HG114">
        <v>46</v>
      </c>
      <c r="HH114">
        <v>41.7</v>
      </c>
      <c r="HI114">
        <v>36.7353</v>
      </c>
      <c r="HJ114">
        <v>62.5915</v>
      </c>
      <c r="HK114">
        <v>23.9143</v>
      </c>
      <c r="HL114">
        <v>1</v>
      </c>
      <c r="HM114">
        <v>0.848687</v>
      </c>
      <c r="HN114">
        <v>7.38838</v>
      </c>
      <c r="HO114">
        <v>20.144</v>
      </c>
      <c r="HP114">
        <v>5.2089</v>
      </c>
      <c r="HQ114">
        <v>11.986</v>
      </c>
      <c r="HR114">
        <v>4.9621</v>
      </c>
      <c r="HS114">
        <v>3.2743</v>
      </c>
      <c r="HT114">
        <v>9999</v>
      </c>
      <c r="HU114">
        <v>9999</v>
      </c>
      <c r="HV114">
        <v>9999</v>
      </c>
      <c r="HW114">
        <v>110.4</v>
      </c>
      <c r="HX114">
        <v>1.86387</v>
      </c>
      <c r="HY114">
        <v>1.8602</v>
      </c>
      <c r="HZ114">
        <v>1.85862</v>
      </c>
      <c r="IA114">
        <v>1.85989</v>
      </c>
      <c r="IB114">
        <v>1.85989</v>
      </c>
      <c r="IC114">
        <v>1.85852</v>
      </c>
      <c r="ID114">
        <v>1.8576</v>
      </c>
      <c r="IE114">
        <v>1.85242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-34.67</v>
      </c>
      <c r="IT114">
        <v>-3.3657</v>
      </c>
      <c r="IU114">
        <v>-13.86721085067401</v>
      </c>
      <c r="IV114">
        <v>-0.02083019699242301</v>
      </c>
      <c r="IW114">
        <v>6.53372239223948E-06</v>
      </c>
      <c r="IX114">
        <v>-1.0545266758139E-09</v>
      </c>
      <c r="IY114">
        <v>-1.642177746286333</v>
      </c>
      <c r="IZ114">
        <v>-0.1424232617567872</v>
      </c>
      <c r="JA114">
        <v>0.004060056505534989</v>
      </c>
      <c r="JB114">
        <v>-4.899104825809564E-05</v>
      </c>
      <c r="JC114">
        <v>3</v>
      </c>
      <c r="JD114">
        <v>1949</v>
      </c>
      <c r="JE114">
        <v>1</v>
      </c>
      <c r="JF114">
        <v>31</v>
      </c>
      <c r="JG114">
        <v>53.1</v>
      </c>
      <c r="JH114">
        <v>52.8</v>
      </c>
      <c r="JI114">
        <v>3.43628</v>
      </c>
      <c r="JJ114">
        <v>2.66113</v>
      </c>
      <c r="JK114">
        <v>1.49658</v>
      </c>
      <c r="JL114">
        <v>2.32422</v>
      </c>
      <c r="JM114">
        <v>1.54785</v>
      </c>
      <c r="JN114">
        <v>2.38647</v>
      </c>
      <c r="JO114">
        <v>46.4442</v>
      </c>
      <c r="JP114">
        <v>14.1671</v>
      </c>
      <c r="JQ114">
        <v>18</v>
      </c>
      <c r="JR114">
        <v>492.806</v>
      </c>
      <c r="JS114">
        <v>520.707</v>
      </c>
      <c r="JT114">
        <v>22.7234</v>
      </c>
      <c r="JU114">
        <v>37.0321</v>
      </c>
      <c r="JV114">
        <v>30.0005</v>
      </c>
      <c r="JW114">
        <v>36.8501</v>
      </c>
      <c r="JX114">
        <v>36.7203</v>
      </c>
      <c r="JY114">
        <v>68.93940000000001</v>
      </c>
      <c r="JZ114">
        <v>38.2164</v>
      </c>
      <c r="KA114">
        <v>0</v>
      </c>
      <c r="KB114">
        <v>22.7099</v>
      </c>
      <c r="KC114">
        <v>1604.11</v>
      </c>
      <c r="KD114">
        <v>19.1338</v>
      </c>
      <c r="KE114">
        <v>99.3914</v>
      </c>
      <c r="KF114">
        <v>93.25060000000001</v>
      </c>
    </row>
    <row r="115" spans="1:292">
      <c r="A115">
        <v>97</v>
      </c>
      <c r="B115">
        <v>1688138335.5</v>
      </c>
      <c r="C115">
        <v>3919.5</v>
      </c>
      <c r="D115" t="s">
        <v>628</v>
      </c>
      <c r="E115" t="s">
        <v>629</v>
      </c>
      <c r="F115">
        <v>5</v>
      </c>
      <c r="G115" t="s">
        <v>630</v>
      </c>
      <c r="H115">
        <v>1688138327.5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428.0881352292412</v>
      </c>
      <c r="AJ115">
        <v>426.7767151515151</v>
      </c>
      <c r="AK115">
        <v>-3.235845246284748E-05</v>
      </c>
      <c r="AL115">
        <v>66.51055622618527</v>
      </c>
      <c r="AM115">
        <f>(AO115 - AN115 + DX115*1E3/(8.314*(DZ115+273.15)) * AQ115/DW115 * AP115) * DW115/(100*DK115) * 1000/(1000 - AO115)</f>
        <v>0</v>
      </c>
      <c r="AN115">
        <v>19.0708944262521</v>
      </c>
      <c r="AO115">
        <v>19.41761454545454</v>
      </c>
      <c r="AP115">
        <v>3.591214161280341E-05</v>
      </c>
      <c r="AQ115">
        <v>111.0783735854107</v>
      </c>
      <c r="AR115">
        <v>5</v>
      </c>
      <c r="AS115">
        <v>1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1.65</v>
      </c>
      <c r="DL115">
        <v>0.5</v>
      </c>
      <c r="DM115" t="s">
        <v>430</v>
      </c>
      <c r="DN115">
        <v>2</v>
      </c>
      <c r="DO115" t="b">
        <v>1</v>
      </c>
      <c r="DP115">
        <v>1688138327.5</v>
      </c>
      <c r="DQ115">
        <v>418.4944193548387</v>
      </c>
      <c r="DR115">
        <v>419.9245806451613</v>
      </c>
      <c r="DS115">
        <v>19.41035806451613</v>
      </c>
      <c r="DT115">
        <v>19.06713548387097</v>
      </c>
      <c r="DU115">
        <v>440.6251612903226</v>
      </c>
      <c r="DV115">
        <v>22.83649677419355</v>
      </c>
      <c r="DW115">
        <v>500.0264193548388</v>
      </c>
      <c r="DX115">
        <v>101.6052903225806</v>
      </c>
      <c r="DY115">
        <v>0.100027364516129</v>
      </c>
      <c r="DZ115">
        <v>28.71679677419355</v>
      </c>
      <c r="EA115">
        <v>30.0156193548387</v>
      </c>
      <c r="EB115">
        <v>999.9000000000003</v>
      </c>
      <c r="EC115">
        <v>0</v>
      </c>
      <c r="ED115">
        <v>0</v>
      </c>
      <c r="EE115">
        <v>9998.42064516129</v>
      </c>
      <c r="EF115">
        <v>0</v>
      </c>
      <c r="EG115">
        <v>1329.716774193548</v>
      </c>
      <c r="EH115">
        <v>-1.430196129032258</v>
      </c>
      <c r="EI115">
        <v>426.778193548387</v>
      </c>
      <c r="EJ115">
        <v>428.087</v>
      </c>
      <c r="EK115">
        <v>0.3432345483870968</v>
      </c>
      <c r="EL115">
        <v>419.9245806451613</v>
      </c>
      <c r="EM115">
        <v>19.06713548387097</v>
      </c>
      <c r="EN115">
        <v>1.972194193548387</v>
      </c>
      <c r="EO115">
        <v>1.93732</v>
      </c>
      <c r="EP115">
        <v>17.22284838709678</v>
      </c>
      <c r="EQ115">
        <v>16.94114838709677</v>
      </c>
      <c r="ER115">
        <v>1999.966451612903</v>
      </c>
      <c r="ES115">
        <v>0.9799975483870966</v>
      </c>
      <c r="ET115">
        <v>0.02000258387096774</v>
      </c>
      <c r="EU115">
        <v>0</v>
      </c>
      <c r="EV115">
        <v>28.47955161290323</v>
      </c>
      <c r="EW115">
        <v>5.000779999999999</v>
      </c>
      <c r="EX115">
        <v>4349.73129032258</v>
      </c>
      <c r="EY115">
        <v>16379.34516129032</v>
      </c>
      <c r="EZ115">
        <v>46.01177419354837</v>
      </c>
      <c r="FA115">
        <v>47.92099999999998</v>
      </c>
      <c r="FB115">
        <v>46.54416129032257</v>
      </c>
      <c r="FC115">
        <v>46.98561290322579</v>
      </c>
      <c r="FD115">
        <v>46.40906451612902</v>
      </c>
      <c r="FE115">
        <v>1955.062580645162</v>
      </c>
      <c r="FF115">
        <v>39.90129032258066</v>
      </c>
      <c r="FG115">
        <v>0</v>
      </c>
      <c r="FH115">
        <v>1688138329.8</v>
      </c>
      <c r="FI115">
        <v>0</v>
      </c>
      <c r="FJ115">
        <v>28.464844</v>
      </c>
      <c r="FK115">
        <v>-0.9212538366460311</v>
      </c>
      <c r="FL115">
        <v>116.6692308532534</v>
      </c>
      <c r="FM115">
        <v>4352.0088</v>
      </c>
      <c r="FN115">
        <v>15</v>
      </c>
      <c r="FO115">
        <v>1688135591</v>
      </c>
      <c r="FP115" t="s">
        <v>631</v>
      </c>
      <c r="FQ115">
        <v>1688135585</v>
      </c>
      <c r="FR115">
        <v>1688135591</v>
      </c>
      <c r="FS115">
        <v>4</v>
      </c>
      <c r="FT115">
        <v>-0.023</v>
      </c>
      <c r="FU115">
        <v>-0.017</v>
      </c>
      <c r="FV115">
        <v>-22.153</v>
      </c>
      <c r="FW115">
        <v>-3.41</v>
      </c>
      <c r="FX115">
        <v>420</v>
      </c>
      <c r="FY115">
        <v>19</v>
      </c>
      <c r="FZ115">
        <v>0.44</v>
      </c>
      <c r="GA115">
        <v>0.19</v>
      </c>
      <c r="GB115">
        <v>-1.4316045</v>
      </c>
      <c r="GC115">
        <v>0.04360210131332302</v>
      </c>
      <c r="GD115">
        <v>0.04276882924221798</v>
      </c>
      <c r="GE115">
        <v>1</v>
      </c>
      <c r="GF115">
        <v>0.34147225</v>
      </c>
      <c r="GG115">
        <v>0.03447595497185597</v>
      </c>
      <c r="GH115">
        <v>0.003498398010161223</v>
      </c>
      <c r="GI115">
        <v>1</v>
      </c>
      <c r="GJ115">
        <v>2</v>
      </c>
      <c r="GK115">
        <v>2</v>
      </c>
      <c r="GL115" t="s">
        <v>538</v>
      </c>
      <c r="GM115">
        <v>3.09903</v>
      </c>
      <c r="GN115">
        <v>2.75773</v>
      </c>
      <c r="GO115">
        <v>0.0998742</v>
      </c>
      <c r="GP115">
        <v>0.09634760000000001</v>
      </c>
      <c r="GQ115">
        <v>0.115233</v>
      </c>
      <c r="GR115">
        <v>0.101895</v>
      </c>
      <c r="GS115">
        <v>22841.4</v>
      </c>
      <c r="GT115">
        <v>21800.7</v>
      </c>
      <c r="GU115">
        <v>25946</v>
      </c>
      <c r="GV115">
        <v>24484</v>
      </c>
      <c r="GW115">
        <v>36863</v>
      </c>
      <c r="GX115">
        <v>31953</v>
      </c>
      <c r="GY115">
        <v>45373.1</v>
      </c>
      <c r="GZ115">
        <v>38488.1</v>
      </c>
      <c r="HA115">
        <v>1.75788</v>
      </c>
      <c r="HB115">
        <v>1.76828</v>
      </c>
      <c r="HC115">
        <v>-0.0718795</v>
      </c>
      <c r="HD115">
        <v>0</v>
      </c>
      <c r="HE115">
        <v>31.1829</v>
      </c>
      <c r="HF115">
        <v>999.9</v>
      </c>
      <c r="HG115">
        <v>43.1</v>
      </c>
      <c r="HH115">
        <v>45</v>
      </c>
      <c r="HI115">
        <v>40.8853</v>
      </c>
      <c r="HJ115">
        <v>62.6788</v>
      </c>
      <c r="HK115">
        <v>25.4006</v>
      </c>
      <c r="HL115">
        <v>1</v>
      </c>
      <c r="HM115">
        <v>0.952752</v>
      </c>
      <c r="HN115">
        <v>7.30688</v>
      </c>
      <c r="HO115">
        <v>20.1469</v>
      </c>
      <c r="HP115">
        <v>5.2125</v>
      </c>
      <c r="HQ115">
        <v>11.986</v>
      </c>
      <c r="HR115">
        <v>4.9627</v>
      </c>
      <c r="HS115">
        <v>3.27485</v>
      </c>
      <c r="HT115">
        <v>9999</v>
      </c>
      <c r="HU115">
        <v>9999</v>
      </c>
      <c r="HV115">
        <v>9999</v>
      </c>
      <c r="HW115">
        <v>111.3</v>
      </c>
      <c r="HX115">
        <v>1.86388</v>
      </c>
      <c r="HY115">
        <v>1.86023</v>
      </c>
      <c r="HZ115">
        <v>1.85867</v>
      </c>
      <c r="IA115">
        <v>1.85989</v>
      </c>
      <c r="IB115">
        <v>1.85989</v>
      </c>
      <c r="IC115">
        <v>1.85852</v>
      </c>
      <c r="ID115">
        <v>1.85761</v>
      </c>
      <c r="IE115">
        <v>1.85242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-22.131</v>
      </c>
      <c r="IT115">
        <v>-3.4264</v>
      </c>
      <c r="IU115">
        <v>-14.13086957178853</v>
      </c>
      <c r="IV115">
        <v>-0.02083019699242301</v>
      </c>
      <c r="IW115">
        <v>6.53372239223948E-06</v>
      </c>
      <c r="IX115">
        <v>-1.0545266758139E-09</v>
      </c>
      <c r="IY115">
        <v>-1.707570419092904</v>
      </c>
      <c r="IZ115">
        <v>-0.1424232617567872</v>
      </c>
      <c r="JA115">
        <v>0.004060056505534989</v>
      </c>
      <c r="JB115">
        <v>-4.899104825809564E-05</v>
      </c>
      <c r="JC115">
        <v>3</v>
      </c>
      <c r="JD115">
        <v>1949</v>
      </c>
      <c r="JE115">
        <v>1</v>
      </c>
      <c r="JF115">
        <v>31</v>
      </c>
      <c r="JG115">
        <v>45.8</v>
      </c>
      <c r="JH115">
        <v>45.7</v>
      </c>
      <c r="JI115">
        <v>1.17065</v>
      </c>
      <c r="JJ115">
        <v>2.68921</v>
      </c>
      <c r="JK115">
        <v>1.49658</v>
      </c>
      <c r="JL115">
        <v>2.31689</v>
      </c>
      <c r="JM115">
        <v>1.54785</v>
      </c>
      <c r="JN115">
        <v>2.38647</v>
      </c>
      <c r="JO115">
        <v>48.6088</v>
      </c>
      <c r="JP115">
        <v>13.4228</v>
      </c>
      <c r="JQ115">
        <v>18</v>
      </c>
      <c r="JR115">
        <v>477.372</v>
      </c>
      <c r="JS115">
        <v>496.923</v>
      </c>
      <c r="JT115">
        <v>23.2292</v>
      </c>
      <c r="JU115">
        <v>38.1325</v>
      </c>
      <c r="JV115">
        <v>30.0011</v>
      </c>
      <c r="JW115">
        <v>38.0038</v>
      </c>
      <c r="JX115">
        <v>37.8978</v>
      </c>
      <c r="JY115">
        <v>23.5389</v>
      </c>
      <c r="JZ115">
        <v>43.4489</v>
      </c>
      <c r="KA115">
        <v>0</v>
      </c>
      <c r="KB115">
        <v>23.205</v>
      </c>
      <c r="KC115">
        <v>419.935</v>
      </c>
      <c r="KD115">
        <v>19.0776</v>
      </c>
      <c r="KE115">
        <v>99.1523</v>
      </c>
      <c r="KF115">
        <v>93.0508</v>
      </c>
    </row>
    <row r="116" spans="1:292">
      <c r="A116">
        <v>98</v>
      </c>
      <c r="B116">
        <v>1688138340.5</v>
      </c>
      <c r="C116">
        <v>3924.5</v>
      </c>
      <c r="D116" t="s">
        <v>632</v>
      </c>
      <c r="E116" t="s">
        <v>633</v>
      </c>
      <c r="F116">
        <v>5</v>
      </c>
      <c r="G116" t="s">
        <v>630</v>
      </c>
      <c r="H116">
        <v>1688138332.655172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428.1788475267089</v>
      </c>
      <c r="AJ116">
        <v>426.785509090909</v>
      </c>
      <c r="AK116">
        <v>0.0001733710817133202</v>
      </c>
      <c r="AL116">
        <v>66.51055622618527</v>
      </c>
      <c r="AM116">
        <f>(AO116 - AN116 + DX116*1E3/(8.314*(DZ116+273.15)) * AQ116/DW116 * AP116) * DW116/(100*DK116) * 1000/(1000 - AO116)</f>
        <v>0</v>
      </c>
      <c r="AN116">
        <v>19.07754656629359</v>
      </c>
      <c r="AO116">
        <v>19.4203303030303</v>
      </c>
      <c r="AP116">
        <v>1.610598362296706E-05</v>
      </c>
      <c r="AQ116">
        <v>111.0783735854107</v>
      </c>
      <c r="AR116">
        <v>5</v>
      </c>
      <c r="AS116">
        <v>1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1.65</v>
      </c>
      <c r="DL116">
        <v>0.5</v>
      </c>
      <c r="DM116" t="s">
        <v>430</v>
      </c>
      <c r="DN116">
        <v>2</v>
      </c>
      <c r="DO116" t="b">
        <v>1</v>
      </c>
      <c r="DP116">
        <v>1688138332.655172</v>
      </c>
      <c r="DQ116">
        <v>418.4999655172414</v>
      </c>
      <c r="DR116">
        <v>419.8447931034483</v>
      </c>
      <c r="DS116">
        <v>19.41543103448275</v>
      </c>
      <c r="DT116">
        <v>19.07158620689655</v>
      </c>
      <c r="DU116">
        <v>440.630827586207</v>
      </c>
      <c r="DV116">
        <v>22.84175172413793</v>
      </c>
      <c r="DW116">
        <v>499.9620689655172</v>
      </c>
      <c r="DX116">
        <v>101.6050344827586</v>
      </c>
      <c r="DY116">
        <v>0.09988802758620691</v>
      </c>
      <c r="DZ116">
        <v>28.71604827586206</v>
      </c>
      <c r="EA116">
        <v>30.01492068965517</v>
      </c>
      <c r="EB116">
        <v>999.9000000000002</v>
      </c>
      <c r="EC116">
        <v>0</v>
      </c>
      <c r="ED116">
        <v>0</v>
      </c>
      <c r="EE116">
        <v>10000.36137931035</v>
      </c>
      <c r="EF116">
        <v>0</v>
      </c>
      <c r="EG116">
        <v>1333.492068965518</v>
      </c>
      <c r="EH116">
        <v>-1.344818206896552</v>
      </c>
      <c r="EI116">
        <v>426.7861379310344</v>
      </c>
      <c r="EJ116">
        <v>428.0075862068966</v>
      </c>
      <c r="EK116">
        <v>0.3438542758620689</v>
      </c>
      <c r="EL116">
        <v>419.8447931034483</v>
      </c>
      <c r="EM116">
        <v>19.07158620689655</v>
      </c>
      <c r="EN116">
        <v>1.972703793103448</v>
      </c>
      <c r="EO116">
        <v>1.937766896551724</v>
      </c>
      <c r="EP116">
        <v>17.22693448275863</v>
      </c>
      <c r="EQ116">
        <v>16.94478620689655</v>
      </c>
      <c r="ER116">
        <v>1999.979655172413</v>
      </c>
      <c r="ES116">
        <v>0.9799978620689653</v>
      </c>
      <c r="ET116">
        <v>0.02000226206896552</v>
      </c>
      <c r="EU116">
        <v>0</v>
      </c>
      <c r="EV116">
        <v>28.40234482758621</v>
      </c>
      <c r="EW116">
        <v>5.00078</v>
      </c>
      <c r="EX116">
        <v>4356.704137931034</v>
      </c>
      <c r="EY116">
        <v>16379.45172413793</v>
      </c>
      <c r="EZ116">
        <v>46.03199999999999</v>
      </c>
      <c r="FA116">
        <v>47.93920689655171</v>
      </c>
      <c r="FB116">
        <v>46.56865517241378</v>
      </c>
      <c r="FC116">
        <v>47.00824137931033</v>
      </c>
      <c r="FD116">
        <v>46.42862068965517</v>
      </c>
      <c r="FE116">
        <v>1955.079310344828</v>
      </c>
      <c r="FF116">
        <v>39.90000000000001</v>
      </c>
      <c r="FG116">
        <v>0</v>
      </c>
      <c r="FH116">
        <v>1688138334.6</v>
      </c>
      <c r="FI116">
        <v>0</v>
      </c>
      <c r="FJ116">
        <v>28.401292</v>
      </c>
      <c r="FK116">
        <v>-0.1427538443972899</v>
      </c>
      <c r="FL116">
        <v>13.60846150076785</v>
      </c>
      <c r="FM116">
        <v>4357.338</v>
      </c>
      <c r="FN116">
        <v>15</v>
      </c>
      <c r="FO116">
        <v>1688135591</v>
      </c>
      <c r="FP116" t="s">
        <v>631</v>
      </c>
      <c r="FQ116">
        <v>1688135585</v>
      </c>
      <c r="FR116">
        <v>1688135591</v>
      </c>
      <c r="FS116">
        <v>4</v>
      </c>
      <c r="FT116">
        <v>-0.023</v>
      </c>
      <c r="FU116">
        <v>-0.017</v>
      </c>
      <c r="FV116">
        <v>-22.153</v>
      </c>
      <c r="FW116">
        <v>-3.41</v>
      </c>
      <c r="FX116">
        <v>420</v>
      </c>
      <c r="FY116">
        <v>19</v>
      </c>
      <c r="FZ116">
        <v>0.44</v>
      </c>
      <c r="GA116">
        <v>0.19</v>
      </c>
      <c r="GB116">
        <v>-1.373232634146341</v>
      </c>
      <c r="GC116">
        <v>0.9357691358885014</v>
      </c>
      <c r="GD116">
        <v>0.2176774510614782</v>
      </c>
      <c r="GE116">
        <v>0</v>
      </c>
      <c r="GF116">
        <v>0.3432028292682927</v>
      </c>
      <c r="GG116">
        <v>0.009247421602788127</v>
      </c>
      <c r="GH116">
        <v>0.001632278908233921</v>
      </c>
      <c r="GI116">
        <v>1</v>
      </c>
      <c r="GJ116">
        <v>1</v>
      </c>
      <c r="GK116">
        <v>2</v>
      </c>
      <c r="GL116" t="s">
        <v>432</v>
      </c>
      <c r="GM116">
        <v>3.09922</v>
      </c>
      <c r="GN116">
        <v>2.75829</v>
      </c>
      <c r="GO116">
        <v>0.0998672</v>
      </c>
      <c r="GP116">
        <v>0.09602430000000001</v>
      </c>
      <c r="GQ116">
        <v>0.11524</v>
      </c>
      <c r="GR116">
        <v>0.101914</v>
      </c>
      <c r="GS116">
        <v>22841.2</v>
      </c>
      <c r="GT116">
        <v>21808</v>
      </c>
      <c r="GU116">
        <v>25945.6</v>
      </c>
      <c r="GV116">
        <v>24483.5</v>
      </c>
      <c r="GW116">
        <v>36862.2</v>
      </c>
      <c r="GX116">
        <v>31951.8</v>
      </c>
      <c r="GY116">
        <v>45372.4</v>
      </c>
      <c r="GZ116">
        <v>38487.5</v>
      </c>
      <c r="HA116">
        <v>1.7582</v>
      </c>
      <c r="HB116">
        <v>1.76772</v>
      </c>
      <c r="HC116">
        <v>-0.0726916</v>
      </c>
      <c r="HD116">
        <v>0</v>
      </c>
      <c r="HE116">
        <v>31.1983</v>
      </c>
      <c r="HF116">
        <v>999.9</v>
      </c>
      <c r="HG116">
        <v>43.1</v>
      </c>
      <c r="HH116">
        <v>45</v>
      </c>
      <c r="HI116">
        <v>40.8872</v>
      </c>
      <c r="HJ116">
        <v>62.6888</v>
      </c>
      <c r="HK116">
        <v>25.5048</v>
      </c>
      <c r="HL116">
        <v>1</v>
      </c>
      <c r="HM116">
        <v>0.953928</v>
      </c>
      <c r="HN116">
        <v>7.35458</v>
      </c>
      <c r="HO116">
        <v>20.1439</v>
      </c>
      <c r="HP116">
        <v>5.20965</v>
      </c>
      <c r="HQ116">
        <v>11.986</v>
      </c>
      <c r="HR116">
        <v>4.96165</v>
      </c>
      <c r="HS116">
        <v>3.2743</v>
      </c>
      <c r="HT116">
        <v>9999</v>
      </c>
      <c r="HU116">
        <v>9999</v>
      </c>
      <c r="HV116">
        <v>9999</v>
      </c>
      <c r="HW116">
        <v>111.3</v>
      </c>
      <c r="HX116">
        <v>1.86389</v>
      </c>
      <c r="HY116">
        <v>1.86023</v>
      </c>
      <c r="HZ116">
        <v>1.85867</v>
      </c>
      <c r="IA116">
        <v>1.85989</v>
      </c>
      <c r="IB116">
        <v>1.85987</v>
      </c>
      <c r="IC116">
        <v>1.85852</v>
      </c>
      <c r="ID116">
        <v>1.85761</v>
      </c>
      <c r="IE116">
        <v>1.85242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-22.13</v>
      </c>
      <c r="IT116">
        <v>-3.4265</v>
      </c>
      <c r="IU116">
        <v>-14.13086957178853</v>
      </c>
      <c r="IV116">
        <v>-0.02083019699242301</v>
      </c>
      <c r="IW116">
        <v>6.53372239223948E-06</v>
      </c>
      <c r="IX116">
        <v>-1.0545266758139E-09</v>
      </c>
      <c r="IY116">
        <v>-1.707570419092904</v>
      </c>
      <c r="IZ116">
        <v>-0.1424232617567872</v>
      </c>
      <c r="JA116">
        <v>0.004060056505534989</v>
      </c>
      <c r="JB116">
        <v>-4.899104825809564E-05</v>
      </c>
      <c r="JC116">
        <v>3</v>
      </c>
      <c r="JD116">
        <v>1949</v>
      </c>
      <c r="JE116">
        <v>1</v>
      </c>
      <c r="JF116">
        <v>31</v>
      </c>
      <c r="JG116">
        <v>45.9</v>
      </c>
      <c r="JH116">
        <v>45.8</v>
      </c>
      <c r="JI116">
        <v>1.14502</v>
      </c>
      <c r="JJ116">
        <v>2.7002</v>
      </c>
      <c r="JK116">
        <v>1.49658</v>
      </c>
      <c r="JL116">
        <v>2.31689</v>
      </c>
      <c r="JM116">
        <v>1.54785</v>
      </c>
      <c r="JN116">
        <v>2.35352</v>
      </c>
      <c r="JO116">
        <v>48.6088</v>
      </c>
      <c r="JP116">
        <v>13.3965</v>
      </c>
      <c r="JQ116">
        <v>18</v>
      </c>
      <c r="JR116">
        <v>477.609</v>
      </c>
      <c r="JS116">
        <v>496.585</v>
      </c>
      <c r="JT116">
        <v>23.2098</v>
      </c>
      <c r="JU116">
        <v>38.1404</v>
      </c>
      <c r="JV116">
        <v>30.0011</v>
      </c>
      <c r="JW116">
        <v>38.0099</v>
      </c>
      <c r="JX116">
        <v>37.9041</v>
      </c>
      <c r="JY116">
        <v>22.9701</v>
      </c>
      <c r="JZ116">
        <v>43.4489</v>
      </c>
      <c r="KA116">
        <v>0</v>
      </c>
      <c r="KB116">
        <v>23.1906</v>
      </c>
      <c r="KC116">
        <v>399.888</v>
      </c>
      <c r="KD116">
        <v>19.0776</v>
      </c>
      <c r="KE116">
        <v>99.1507</v>
      </c>
      <c r="KF116">
        <v>93.0491</v>
      </c>
    </row>
    <row r="117" spans="1:292">
      <c r="A117">
        <v>99</v>
      </c>
      <c r="B117">
        <v>1688138345.5</v>
      </c>
      <c r="C117">
        <v>3929.5</v>
      </c>
      <c r="D117" t="s">
        <v>634</v>
      </c>
      <c r="E117" t="s">
        <v>635</v>
      </c>
      <c r="F117">
        <v>5</v>
      </c>
      <c r="G117" t="s">
        <v>630</v>
      </c>
      <c r="H117">
        <v>1688138337.732143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422.6244180452255</v>
      </c>
      <c r="AJ117">
        <v>424.5969212121211</v>
      </c>
      <c r="AK117">
        <v>-0.5199644915125449</v>
      </c>
      <c r="AL117">
        <v>66.51055622618527</v>
      </c>
      <c r="AM117">
        <f>(AO117 - AN117 + DX117*1E3/(8.314*(DZ117+273.15)) * AQ117/DW117 * AP117) * DW117/(100*DK117) * 1000/(1000 - AO117)</f>
        <v>0</v>
      </c>
      <c r="AN117">
        <v>19.08148910302724</v>
      </c>
      <c r="AO117">
        <v>19.42535515151515</v>
      </c>
      <c r="AP117">
        <v>4.227043919759951E-05</v>
      </c>
      <c r="AQ117">
        <v>111.0783735854107</v>
      </c>
      <c r="AR117">
        <v>5</v>
      </c>
      <c r="AS117">
        <v>1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1.65</v>
      </c>
      <c r="DL117">
        <v>0.5</v>
      </c>
      <c r="DM117" t="s">
        <v>430</v>
      </c>
      <c r="DN117">
        <v>2</v>
      </c>
      <c r="DO117" t="b">
        <v>1</v>
      </c>
      <c r="DP117">
        <v>1688138337.732143</v>
      </c>
      <c r="DQ117">
        <v>418.2179285714286</v>
      </c>
      <c r="DR117">
        <v>417.5402857142858</v>
      </c>
      <c r="DS117">
        <v>19.41960714285714</v>
      </c>
      <c r="DT117">
        <v>19.07583571428572</v>
      </c>
      <c r="DU117">
        <v>440.3442857142858</v>
      </c>
      <c r="DV117">
        <v>22.84607142857143</v>
      </c>
      <c r="DW117">
        <v>499.9476428571429</v>
      </c>
      <c r="DX117">
        <v>101.6043928571429</v>
      </c>
      <c r="DY117">
        <v>0.09986338928571428</v>
      </c>
      <c r="DZ117">
        <v>28.71897857142857</v>
      </c>
      <c r="EA117">
        <v>30.02291428571429</v>
      </c>
      <c r="EB117">
        <v>999.9000000000002</v>
      </c>
      <c r="EC117">
        <v>0</v>
      </c>
      <c r="ED117">
        <v>0</v>
      </c>
      <c r="EE117">
        <v>10005.46785714286</v>
      </c>
      <c r="EF117">
        <v>0</v>
      </c>
      <c r="EG117">
        <v>1335.131428571429</v>
      </c>
      <c r="EH117">
        <v>0.6777272142857144</v>
      </c>
      <c r="EI117">
        <v>426.5003928571429</v>
      </c>
      <c r="EJ117">
        <v>425.6600357142856</v>
      </c>
      <c r="EK117">
        <v>0.3437719285714286</v>
      </c>
      <c r="EL117">
        <v>417.5402857142858</v>
      </c>
      <c r="EM117">
        <v>19.07583571428572</v>
      </c>
      <c r="EN117">
        <v>1.973115357142857</v>
      </c>
      <c r="EO117">
        <v>1.938186071428571</v>
      </c>
      <c r="EP117">
        <v>17.23022857142857</v>
      </c>
      <c r="EQ117">
        <v>16.94820357142857</v>
      </c>
      <c r="ER117">
        <v>1999.986428571429</v>
      </c>
      <c r="ES117">
        <v>0.9799979285714285</v>
      </c>
      <c r="ET117">
        <v>0.02000220714285715</v>
      </c>
      <c r="EU117">
        <v>0</v>
      </c>
      <c r="EV117">
        <v>28.41256428571429</v>
      </c>
      <c r="EW117">
        <v>5.00078</v>
      </c>
      <c r="EX117">
        <v>4353.701071428571</v>
      </c>
      <c r="EY117">
        <v>16379.51428571428</v>
      </c>
      <c r="EZ117">
        <v>46.05107142857143</v>
      </c>
      <c r="FA117">
        <v>47.94824999999998</v>
      </c>
      <c r="FB117">
        <v>46.57560714285714</v>
      </c>
      <c r="FC117">
        <v>47.03310714285713</v>
      </c>
      <c r="FD117">
        <v>46.45732142857143</v>
      </c>
      <c r="FE117">
        <v>1955.086071428571</v>
      </c>
      <c r="FF117">
        <v>39.9</v>
      </c>
      <c r="FG117">
        <v>0</v>
      </c>
      <c r="FH117">
        <v>1688138339.4</v>
      </c>
      <c r="FI117">
        <v>0</v>
      </c>
      <c r="FJ117">
        <v>28.41764</v>
      </c>
      <c r="FK117">
        <v>0.6944615254846674</v>
      </c>
      <c r="FL117">
        <v>-90.40307684901998</v>
      </c>
      <c r="FM117">
        <v>4353.7632</v>
      </c>
      <c r="FN117">
        <v>15</v>
      </c>
      <c r="FO117">
        <v>1688135591</v>
      </c>
      <c r="FP117" t="s">
        <v>631</v>
      </c>
      <c r="FQ117">
        <v>1688135585</v>
      </c>
      <c r="FR117">
        <v>1688135591</v>
      </c>
      <c r="FS117">
        <v>4</v>
      </c>
      <c r="FT117">
        <v>-0.023</v>
      </c>
      <c r="FU117">
        <v>-0.017</v>
      </c>
      <c r="FV117">
        <v>-22.153</v>
      </c>
      <c r="FW117">
        <v>-3.41</v>
      </c>
      <c r="FX117">
        <v>420</v>
      </c>
      <c r="FY117">
        <v>19</v>
      </c>
      <c r="FZ117">
        <v>0.44</v>
      </c>
      <c r="GA117">
        <v>0.19</v>
      </c>
      <c r="GB117">
        <v>-0.4036987317073171</v>
      </c>
      <c r="GC117">
        <v>14.79937047386759</v>
      </c>
      <c r="GD117">
        <v>2.154683015504375</v>
      </c>
      <c r="GE117">
        <v>0</v>
      </c>
      <c r="GF117">
        <v>0.3435993414634146</v>
      </c>
      <c r="GG117">
        <v>-0.001497554006968771</v>
      </c>
      <c r="GH117">
        <v>0.001183450527776899</v>
      </c>
      <c r="GI117">
        <v>1</v>
      </c>
      <c r="GJ117">
        <v>1</v>
      </c>
      <c r="GK117">
        <v>2</v>
      </c>
      <c r="GL117" t="s">
        <v>432</v>
      </c>
      <c r="GM117">
        <v>3.09922</v>
      </c>
      <c r="GN117">
        <v>2.75832</v>
      </c>
      <c r="GO117">
        <v>0.0994041</v>
      </c>
      <c r="GP117">
        <v>0.0939531</v>
      </c>
      <c r="GQ117">
        <v>0.115259</v>
      </c>
      <c r="GR117">
        <v>0.101927</v>
      </c>
      <c r="GS117">
        <v>22852.5</v>
      </c>
      <c r="GT117">
        <v>21857.4</v>
      </c>
      <c r="GU117">
        <v>25945.1</v>
      </c>
      <c r="GV117">
        <v>24482.9</v>
      </c>
      <c r="GW117">
        <v>36860.9</v>
      </c>
      <c r="GX117">
        <v>31950.3</v>
      </c>
      <c r="GY117">
        <v>45371.7</v>
      </c>
      <c r="GZ117">
        <v>38486.6</v>
      </c>
      <c r="HA117">
        <v>1.7582</v>
      </c>
      <c r="HB117">
        <v>1.76768</v>
      </c>
      <c r="HC117">
        <v>-0.07123500000000001</v>
      </c>
      <c r="HD117">
        <v>0</v>
      </c>
      <c r="HE117">
        <v>31.213</v>
      </c>
      <c r="HF117">
        <v>999.9</v>
      </c>
      <c r="HG117">
        <v>43.1</v>
      </c>
      <c r="HH117">
        <v>45</v>
      </c>
      <c r="HI117">
        <v>40.8892</v>
      </c>
      <c r="HJ117">
        <v>62.6988</v>
      </c>
      <c r="HK117">
        <v>25.5649</v>
      </c>
      <c r="HL117">
        <v>1</v>
      </c>
      <c r="HM117">
        <v>0.954985</v>
      </c>
      <c r="HN117">
        <v>7.40438</v>
      </c>
      <c r="HO117">
        <v>20.1419</v>
      </c>
      <c r="HP117">
        <v>5.20965</v>
      </c>
      <c r="HQ117">
        <v>11.986</v>
      </c>
      <c r="HR117">
        <v>4.9616</v>
      </c>
      <c r="HS117">
        <v>3.27438</v>
      </c>
      <c r="HT117">
        <v>9999</v>
      </c>
      <c r="HU117">
        <v>9999</v>
      </c>
      <c r="HV117">
        <v>9999</v>
      </c>
      <c r="HW117">
        <v>111.3</v>
      </c>
      <c r="HX117">
        <v>1.86388</v>
      </c>
      <c r="HY117">
        <v>1.86022</v>
      </c>
      <c r="HZ117">
        <v>1.85867</v>
      </c>
      <c r="IA117">
        <v>1.85989</v>
      </c>
      <c r="IB117">
        <v>1.85989</v>
      </c>
      <c r="IC117">
        <v>1.85852</v>
      </c>
      <c r="ID117">
        <v>1.85761</v>
      </c>
      <c r="IE117">
        <v>1.85242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-22.088</v>
      </c>
      <c r="IT117">
        <v>-3.4266</v>
      </c>
      <c r="IU117">
        <v>-14.13086957178853</v>
      </c>
      <c r="IV117">
        <v>-0.02083019699242301</v>
      </c>
      <c r="IW117">
        <v>6.53372239223948E-06</v>
      </c>
      <c r="IX117">
        <v>-1.0545266758139E-09</v>
      </c>
      <c r="IY117">
        <v>-1.707570419092904</v>
      </c>
      <c r="IZ117">
        <v>-0.1424232617567872</v>
      </c>
      <c r="JA117">
        <v>0.004060056505534989</v>
      </c>
      <c r="JB117">
        <v>-4.899104825809564E-05</v>
      </c>
      <c r="JC117">
        <v>3</v>
      </c>
      <c r="JD117">
        <v>1949</v>
      </c>
      <c r="JE117">
        <v>1</v>
      </c>
      <c r="JF117">
        <v>31</v>
      </c>
      <c r="JG117">
        <v>46</v>
      </c>
      <c r="JH117">
        <v>45.9</v>
      </c>
      <c r="JI117">
        <v>1.11328</v>
      </c>
      <c r="JJ117">
        <v>2.7002</v>
      </c>
      <c r="JK117">
        <v>1.49658</v>
      </c>
      <c r="JL117">
        <v>2.31812</v>
      </c>
      <c r="JM117">
        <v>1.54785</v>
      </c>
      <c r="JN117">
        <v>2.37915</v>
      </c>
      <c r="JO117">
        <v>48.6088</v>
      </c>
      <c r="JP117">
        <v>13.4141</v>
      </c>
      <c r="JQ117">
        <v>18</v>
      </c>
      <c r="JR117">
        <v>477.646</v>
      </c>
      <c r="JS117">
        <v>496.593</v>
      </c>
      <c r="JT117">
        <v>23.1921</v>
      </c>
      <c r="JU117">
        <v>38.1495</v>
      </c>
      <c r="JV117">
        <v>30.0011</v>
      </c>
      <c r="JW117">
        <v>38.0156</v>
      </c>
      <c r="JX117">
        <v>37.9099</v>
      </c>
      <c r="JY117">
        <v>22.3372</v>
      </c>
      <c r="JZ117">
        <v>43.4489</v>
      </c>
      <c r="KA117">
        <v>0</v>
      </c>
      <c r="KB117">
        <v>23.1644</v>
      </c>
      <c r="KC117">
        <v>386.531</v>
      </c>
      <c r="KD117">
        <v>19.0776</v>
      </c>
      <c r="KE117">
        <v>99.1493</v>
      </c>
      <c r="KF117">
        <v>93.04689999999999</v>
      </c>
    </row>
    <row r="118" spans="1:292">
      <c r="A118">
        <v>100</v>
      </c>
      <c r="B118">
        <v>1688138350.5</v>
      </c>
      <c r="C118">
        <v>3934.5</v>
      </c>
      <c r="D118" t="s">
        <v>636</v>
      </c>
      <c r="E118" t="s">
        <v>637</v>
      </c>
      <c r="F118">
        <v>5</v>
      </c>
      <c r="G118" t="s">
        <v>630</v>
      </c>
      <c r="H118">
        <v>1688138343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408.9990544548956</v>
      </c>
      <c r="AJ118">
        <v>417.1335696969695</v>
      </c>
      <c r="AK118">
        <v>-1.585106604763907</v>
      </c>
      <c r="AL118">
        <v>66.51055622618527</v>
      </c>
      <c r="AM118">
        <f>(AO118 - AN118 + DX118*1E3/(8.314*(DZ118+273.15)) * AQ118/DW118 * AP118) * DW118/(100*DK118) * 1000/(1000 - AO118)</f>
        <v>0</v>
      </c>
      <c r="AN118">
        <v>19.08450277935478</v>
      </c>
      <c r="AO118">
        <v>19.42888424242424</v>
      </c>
      <c r="AP118">
        <v>2.418897338949395E-05</v>
      </c>
      <c r="AQ118">
        <v>111.0783735854107</v>
      </c>
      <c r="AR118">
        <v>5</v>
      </c>
      <c r="AS118">
        <v>1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1.65</v>
      </c>
      <c r="DL118">
        <v>0.5</v>
      </c>
      <c r="DM118" t="s">
        <v>430</v>
      </c>
      <c r="DN118">
        <v>2</v>
      </c>
      <c r="DO118" t="b">
        <v>1</v>
      </c>
      <c r="DP118">
        <v>1688138343</v>
      </c>
      <c r="DQ118">
        <v>416.1692592592593</v>
      </c>
      <c r="DR118">
        <v>410.4818518518518</v>
      </c>
      <c r="DS118">
        <v>19.4237037037037</v>
      </c>
      <c r="DT118">
        <v>19.08068148148148</v>
      </c>
      <c r="DU118">
        <v>438.263037037037</v>
      </c>
      <c r="DV118">
        <v>22.8503074074074</v>
      </c>
      <c r="DW118">
        <v>499.968888888889</v>
      </c>
      <c r="DX118">
        <v>101.6033333333333</v>
      </c>
      <c r="DY118">
        <v>0.09993726296296296</v>
      </c>
      <c r="DZ118">
        <v>28.72668888888889</v>
      </c>
      <c r="EA118">
        <v>30.03514814814815</v>
      </c>
      <c r="EB118">
        <v>999.9000000000001</v>
      </c>
      <c r="EC118">
        <v>0</v>
      </c>
      <c r="ED118">
        <v>0</v>
      </c>
      <c r="EE118">
        <v>10004.46703703704</v>
      </c>
      <c r="EF118">
        <v>0</v>
      </c>
      <c r="EG118">
        <v>1334.014444444445</v>
      </c>
      <c r="EH118">
        <v>5.687524888888889</v>
      </c>
      <c r="EI118">
        <v>424.413037037037</v>
      </c>
      <c r="EJ118">
        <v>418.4663703703704</v>
      </c>
      <c r="EK118">
        <v>0.3430221851851852</v>
      </c>
      <c r="EL118">
        <v>410.4818518518518</v>
      </c>
      <c r="EM118">
        <v>19.08068148148148</v>
      </c>
      <c r="EN118">
        <v>1.973512592592593</v>
      </c>
      <c r="EO118">
        <v>1.938659259259259</v>
      </c>
      <c r="EP118">
        <v>17.23340740740741</v>
      </c>
      <c r="EQ118">
        <v>16.95204814814815</v>
      </c>
      <c r="ER118">
        <v>2000.024074074074</v>
      </c>
      <c r="ES118">
        <v>0.979998111111111</v>
      </c>
      <c r="ET118">
        <v>0.02000202222222222</v>
      </c>
      <c r="EU118">
        <v>0</v>
      </c>
      <c r="EV118">
        <v>28.45697037037037</v>
      </c>
      <c r="EW118">
        <v>5.00078</v>
      </c>
      <c r="EX118">
        <v>4342.630370370371</v>
      </c>
      <c r="EY118">
        <v>16379.82962962963</v>
      </c>
      <c r="EZ118">
        <v>46.06925925925925</v>
      </c>
      <c r="FA118">
        <v>47.96033333333333</v>
      </c>
      <c r="FB118">
        <v>46.58303703703704</v>
      </c>
      <c r="FC118">
        <v>47.05059259259259</v>
      </c>
      <c r="FD118">
        <v>46.49748148148147</v>
      </c>
      <c r="FE118">
        <v>1955.120370370371</v>
      </c>
      <c r="FF118">
        <v>39.90185185185185</v>
      </c>
      <c r="FG118">
        <v>0</v>
      </c>
      <c r="FH118">
        <v>1688138344.8</v>
      </c>
      <c r="FI118">
        <v>0</v>
      </c>
      <c r="FJ118">
        <v>28.44752692307692</v>
      </c>
      <c r="FK118">
        <v>0.4840786275339092</v>
      </c>
      <c r="FL118">
        <v>-125.4700854955129</v>
      </c>
      <c r="FM118">
        <v>4344.292307692308</v>
      </c>
      <c r="FN118">
        <v>15</v>
      </c>
      <c r="FO118">
        <v>1688135591</v>
      </c>
      <c r="FP118" t="s">
        <v>631</v>
      </c>
      <c r="FQ118">
        <v>1688135585</v>
      </c>
      <c r="FR118">
        <v>1688135591</v>
      </c>
      <c r="FS118">
        <v>4</v>
      </c>
      <c r="FT118">
        <v>-0.023</v>
      </c>
      <c r="FU118">
        <v>-0.017</v>
      </c>
      <c r="FV118">
        <v>-22.153</v>
      </c>
      <c r="FW118">
        <v>-3.41</v>
      </c>
      <c r="FX118">
        <v>420</v>
      </c>
      <c r="FY118">
        <v>19</v>
      </c>
      <c r="FZ118">
        <v>0.44</v>
      </c>
      <c r="GA118">
        <v>0.19</v>
      </c>
      <c r="GB118">
        <v>3.2455458</v>
      </c>
      <c r="GC118">
        <v>54.80943969230772</v>
      </c>
      <c r="GD118">
        <v>5.808893888914189</v>
      </c>
      <c r="GE118">
        <v>0</v>
      </c>
      <c r="GF118">
        <v>0.343670125</v>
      </c>
      <c r="GG118">
        <v>-0.007635861163227711</v>
      </c>
      <c r="GH118">
        <v>0.001145219699173483</v>
      </c>
      <c r="GI118">
        <v>1</v>
      </c>
      <c r="GJ118">
        <v>1</v>
      </c>
      <c r="GK118">
        <v>2</v>
      </c>
      <c r="GL118" t="s">
        <v>432</v>
      </c>
      <c r="GM118">
        <v>3.0993</v>
      </c>
      <c r="GN118">
        <v>2.75837</v>
      </c>
      <c r="GO118">
        <v>0.0980456</v>
      </c>
      <c r="GP118">
        <v>0.091268</v>
      </c>
      <c r="GQ118">
        <v>0.115265</v>
      </c>
      <c r="GR118">
        <v>0.101933</v>
      </c>
      <c r="GS118">
        <v>22886.7</v>
      </c>
      <c r="GT118">
        <v>21921.6</v>
      </c>
      <c r="GU118">
        <v>25944.9</v>
      </c>
      <c r="GV118">
        <v>24482.4</v>
      </c>
      <c r="GW118">
        <v>36859.8</v>
      </c>
      <c r="GX118">
        <v>31949.4</v>
      </c>
      <c r="GY118">
        <v>45371</v>
      </c>
      <c r="GZ118">
        <v>38486</v>
      </c>
      <c r="HA118">
        <v>1.75845</v>
      </c>
      <c r="HB118">
        <v>1.7673</v>
      </c>
      <c r="HC118">
        <v>-0.07253510000000001</v>
      </c>
      <c r="HD118">
        <v>0</v>
      </c>
      <c r="HE118">
        <v>31.2249</v>
      </c>
      <c r="HF118">
        <v>999.9</v>
      </c>
      <c r="HG118">
        <v>43.1</v>
      </c>
      <c r="HH118">
        <v>45</v>
      </c>
      <c r="HI118">
        <v>40.8857</v>
      </c>
      <c r="HJ118">
        <v>62.5289</v>
      </c>
      <c r="HK118">
        <v>25.4647</v>
      </c>
      <c r="HL118">
        <v>1</v>
      </c>
      <c r="HM118">
        <v>0.956192</v>
      </c>
      <c r="HN118">
        <v>7.53259</v>
      </c>
      <c r="HO118">
        <v>20.1364</v>
      </c>
      <c r="HP118">
        <v>5.21025</v>
      </c>
      <c r="HQ118">
        <v>11.986</v>
      </c>
      <c r="HR118">
        <v>4.96195</v>
      </c>
      <c r="HS118">
        <v>3.27448</v>
      </c>
      <c r="HT118">
        <v>9999</v>
      </c>
      <c r="HU118">
        <v>9999</v>
      </c>
      <c r="HV118">
        <v>9999</v>
      </c>
      <c r="HW118">
        <v>111.3</v>
      </c>
      <c r="HX118">
        <v>1.86387</v>
      </c>
      <c r="HY118">
        <v>1.8602</v>
      </c>
      <c r="HZ118">
        <v>1.85867</v>
      </c>
      <c r="IA118">
        <v>1.85989</v>
      </c>
      <c r="IB118">
        <v>1.85987</v>
      </c>
      <c r="IC118">
        <v>1.85852</v>
      </c>
      <c r="ID118">
        <v>1.85762</v>
      </c>
      <c r="IE118">
        <v>1.85242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-21.964</v>
      </c>
      <c r="IT118">
        <v>-3.4268</v>
      </c>
      <c r="IU118">
        <v>-14.13086957178853</v>
      </c>
      <c r="IV118">
        <v>-0.02083019699242301</v>
      </c>
      <c r="IW118">
        <v>6.53372239223948E-06</v>
      </c>
      <c r="IX118">
        <v>-1.0545266758139E-09</v>
      </c>
      <c r="IY118">
        <v>-1.707570419092904</v>
      </c>
      <c r="IZ118">
        <v>-0.1424232617567872</v>
      </c>
      <c r="JA118">
        <v>0.004060056505534989</v>
      </c>
      <c r="JB118">
        <v>-4.899104825809564E-05</v>
      </c>
      <c r="JC118">
        <v>3</v>
      </c>
      <c r="JD118">
        <v>1949</v>
      </c>
      <c r="JE118">
        <v>1</v>
      </c>
      <c r="JF118">
        <v>31</v>
      </c>
      <c r="JG118">
        <v>46.1</v>
      </c>
      <c r="JH118">
        <v>46</v>
      </c>
      <c r="JI118">
        <v>1.07544</v>
      </c>
      <c r="JJ118">
        <v>2.70508</v>
      </c>
      <c r="JK118">
        <v>1.49658</v>
      </c>
      <c r="JL118">
        <v>2.31812</v>
      </c>
      <c r="JM118">
        <v>1.54785</v>
      </c>
      <c r="JN118">
        <v>2.37427</v>
      </c>
      <c r="JO118">
        <v>48.6088</v>
      </c>
      <c r="JP118">
        <v>13.3965</v>
      </c>
      <c r="JQ118">
        <v>18</v>
      </c>
      <c r="JR118">
        <v>477.845</v>
      </c>
      <c r="JS118">
        <v>496.377</v>
      </c>
      <c r="JT118">
        <v>23.1671</v>
      </c>
      <c r="JU118">
        <v>38.1571</v>
      </c>
      <c r="JV118">
        <v>30.0012</v>
      </c>
      <c r="JW118">
        <v>38.0228</v>
      </c>
      <c r="JX118">
        <v>37.9162</v>
      </c>
      <c r="JY118">
        <v>21.5694</v>
      </c>
      <c r="JZ118">
        <v>43.4489</v>
      </c>
      <c r="KA118">
        <v>0</v>
      </c>
      <c r="KB118">
        <v>23.1084</v>
      </c>
      <c r="KC118">
        <v>366.496</v>
      </c>
      <c r="KD118">
        <v>19.0776</v>
      </c>
      <c r="KE118">
        <v>99.1478</v>
      </c>
      <c r="KF118">
        <v>93.0453</v>
      </c>
    </row>
    <row r="119" spans="1:292">
      <c r="A119">
        <v>101</v>
      </c>
      <c r="B119">
        <v>1688138355.5</v>
      </c>
      <c r="C119">
        <v>3939.5</v>
      </c>
      <c r="D119" t="s">
        <v>638</v>
      </c>
      <c r="E119" t="s">
        <v>639</v>
      </c>
      <c r="F119">
        <v>5</v>
      </c>
      <c r="G119" t="s">
        <v>630</v>
      </c>
      <c r="H119">
        <v>1688138347.714286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393.0334892261706</v>
      </c>
      <c r="AJ119">
        <v>405.5177030303028</v>
      </c>
      <c r="AK119">
        <v>-2.390310121074661</v>
      </c>
      <c r="AL119">
        <v>66.51055622618527</v>
      </c>
      <c r="AM119">
        <f>(AO119 - AN119 + DX119*1E3/(8.314*(DZ119+273.15)) * AQ119/DW119 * AP119) * DW119/(100*DK119) * 1000/(1000 - AO119)</f>
        <v>0</v>
      </c>
      <c r="AN119">
        <v>19.08714853768308</v>
      </c>
      <c r="AO119">
        <v>19.42727575757576</v>
      </c>
      <c r="AP119">
        <v>-7.006906919295341E-06</v>
      </c>
      <c r="AQ119">
        <v>111.0783735854107</v>
      </c>
      <c r="AR119">
        <v>5</v>
      </c>
      <c r="AS119">
        <v>1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1.65</v>
      </c>
      <c r="DL119">
        <v>0.5</v>
      </c>
      <c r="DM119" t="s">
        <v>430</v>
      </c>
      <c r="DN119">
        <v>2</v>
      </c>
      <c r="DO119" t="b">
        <v>1</v>
      </c>
      <c r="DP119">
        <v>1688138347.714286</v>
      </c>
      <c r="DQ119">
        <v>411.1013571428571</v>
      </c>
      <c r="DR119">
        <v>399.0630714285715</v>
      </c>
      <c r="DS119">
        <v>19.42631071428571</v>
      </c>
      <c r="DT119">
        <v>19.0839</v>
      </c>
      <c r="DU119">
        <v>433.1139285714285</v>
      </c>
      <c r="DV119">
        <v>22.85299642857143</v>
      </c>
      <c r="DW119">
        <v>500.0545714285714</v>
      </c>
      <c r="DX119">
        <v>101.6023571428571</v>
      </c>
      <c r="DY119">
        <v>0.1001158857142857</v>
      </c>
      <c r="DZ119">
        <v>28.73309642857143</v>
      </c>
      <c r="EA119">
        <v>30.04303928571428</v>
      </c>
      <c r="EB119">
        <v>999.9000000000002</v>
      </c>
      <c r="EC119">
        <v>0</v>
      </c>
      <c r="ED119">
        <v>0</v>
      </c>
      <c r="EE119">
        <v>10000.94</v>
      </c>
      <c r="EF119">
        <v>0</v>
      </c>
      <c r="EG119">
        <v>1332.7375</v>
      </c>
      <c r="EH119">
        <v>12.03839710714286</v>
      </c>
      <c r="EI119">
        <v>419.2458571428571</v>
      </c>
      <c r="EJ119">
        <v>406.8267857142858</v>
      </c>
      <c r="EK119">
        <v>0.3424165000000001</v>
      </c>
      <c r="EL119">
        <v>399.0630714285715</v>
      </c>
      <c r="EM119">
        <v>19.0839</v>
      </c>
      <c r="EN119">
        <v>1.973758571428571</v>
      </c>
      <c r="EO119">
        <v>1.938967857142857</v>
      </c>
      <c r="EP119">
        <v>17.23536785714286</v>
      </c>
      <c r="EQ119">
        <v>16.95455714285714</v>
      </c>
      <c r="ER119">
        <v>2000.004285714285</v>
      </c>
      <c r="ES119">
        <v>0.9799974999999999</v>
      </c>
      <c r="ET119">
        <v>0.02000265357142858</v>
      </c>
      <c r="EU119">
        <v>0</v>
      </c>
      <c r="EV119">
        <v>28.41601785714286</v>
      </c>
      <c r="EW119">
        <v>5.00078</v>
      </c>
      <c r="EX119">
        <v>4345.8</v>
      </c>
      <c r="EY119">
        <v>16379.66785714286</v>
      </c>
      <c r="EZ119">
        <v>46.07578571428571</v>
      </c>
      <c r="FA119">
        <v>47.97525</v>
      </c>
      <c r="FB119">
        <v>46.58239285714286</v>
      </c>
      <c r="FC119">
        <v>47.05553571428571</v>
      </c>
      <c r="FD119">
        <v>46.50657142857143</v>
      </c>
      <c r="FE119">
        <v>1955.0975</v>
      </c>
      <c r="FF119">
        <v>39.90500000000001</v>
      </c>
      <c r="FG119">
        <v>0</v>
      </c>
      <c r="FH119">
        <v>1688138349.6</v>
      </c>
      <c r="FI119">
        <v>0</v>
      </c>
      <c r="FJ119">
        <v>28.4082</v>
      </c>
      <c r="FK119">
        <v>-0.6339965760566606</v>
      </c>
      <c r="FL119">
        <v>79.11008563575663</v>
      </c>
      <c r="FM119">
        <v>4345.795769230769</v>
      </c>
      <c r="FN119">
        <v>15</v>
      </c>
      <c r="FO119">
        <v>1688135591</v>
      </c>
      <c r="FP119" t="s">
        <v>631</v>
      </c>
      <c r="FQ119">
        <v>1688135585</v>
      </c>
      <c r="FR119">
        <v>1688135591</v>
      </c>
      <c r="FS119">
        <v>4</v>
      </c>
      <c r="FT119">
        <v>-0.023</v>
      </c>
      <c r="FU119">
        <v>-0.017</v>
      </c>
      <c r="FV119">
        <v>-22.153</v>
      </c>
      <c r="FW119">
        <v>-3.41</v>
      </c>
      <c r="FX119">
        <v>420</v>
      </c>
      <c r="FY119">
        <v>19</v>
      </c>
      <c r="FZ119">
        <v>0.44</v>
      </c>
      <c r="GA119">
        <v>0.19</v>
      </c>
      <c r="GB119">
        <v>8.236489799999999</v>
      </c>
      <c r="GC119">
        <v>80.89117109943716</v>
      </c>
      <c r="GD119">
        <v>7.882255062856581</v>
      </c>
      <c r="GE119">
        <v>0</v>
      </c>
      <c r="GF119">
        <v>0.34283105</v>
      </c>
      <c r="GG119">
        <v>-0.006087849906191669</v>
      </c>
      <c r="GH119">
        <v>0.001259517128704486</v>
      </c>
      <c r="GI119">
        <v>1</v>
      </c>
      <c r="GJ119">
        <v>1</v>
      </c>
      <c r="GK119">
        <v>2</v>
      </c>
      <c r="GL119" t="s">
        <v>432</v>
      </c>
      <c r="GM119">
        <v>3.0992</v>
      </c>
      <c r="GN119">
        <v>2.75821</v>
      </c>
      <c r="GO119">
        <v>0.09597269999999999</v>
      </c>
      <c r="GP119">
        <v>0.0883053</v>
      </c>
      <c r="GQ119">
        <v>0.115254</v>
      </c>
      <c r="GR119">
        <v>0.101948</v>
      </c>
      <c r="GS119">
        <v>22938.7</v>
      </c>
      <c r="GT119">
        <v>21992.6</v>
      </c>
      <c r="GU119">
        <v>25944.3</v>
      </c>
      <c r="GV119">
        <v>24482</v>
      </c>
      <c r="GW119">
        <v>36859.7</v>
      </c>
      <c r="GX119">
        <v>31948</v>
      </c>
      <c r="GY119">
        <v>45370.5</v>
      </c>
      <c r="GZ119">
        <v>38485.3</v>
      </c>
      <c r="HA119">
        <v>1.75797</v>
      </c>
      <c r="HB119">
        <v>1.76737</v>
      </c>
      <c r="HC119">
        <v>-0.0736825</v>
      </c>
      <c r="HD119">
        <v>0</v>
      </c>
      <c r="HE119">
        <v>31.2338</v>
      </c>
      <c r="HF119">
        <v>999.9</v>
      </c>
      <c r="HG119">
        <v>43.1</v>
      </c>
      <c r="HH119">
        <v>45</v>
      </c>
      <c r="HI119">
        <v>40.8857</v>
      </c>
      <c r="HJ119">
        <v>62.6889</v>
      </c>
      <c r="HK119">
        <v>25.4367</v>
      </c>
      <c r="HL119">
        <v>1</v>
      </c>
      <c r="HM119">
        <v>0.957718</v>
      </c>
      <c r="HN119">
        <v>7.67006</v>
      </c>
      <c r="HO119">
        <v>20.1297</v>
      </c>
      <c r="HP119">
        <v>5.2095</v>
      </c>
      <c r="HQ119">
        <v>11.986</v>
      </c>
      <c r="HR119">
        <v>4.96165</v>
      </c>
      <c r="HS119">
        <v>3.2743</v>
      </c>
      <c r="HT119">
        <v>9999</v>
      </c>
      <c r="HU119">
        <v>9999</v>
      </c>
      <c r="HV119">
        <v>9999</v>
      </c>
      <c r="HW119">
        <v>111.3</v>
      </c>
      <c r="HX119">
        <v>1.86386</v>
      </c>
      <c r="HY119">
        <v>1.86022</v>
      </c>
      <c r="HZ119">
        <v>1.85866</v>
      </c>
      <c r="IA119">
        <v>1.85989</v>
      </c>
      <c r="IB119">
        <v>1.85988</v>
      </c>
      <c r="IC119">
        <v>1.85852</v>
      </c>
      <c r="ID119">
        <v>1.8576</v>
      </c>
      <c r="IE119">
        <v>1.85242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-21.775</v>
      </c>
      <c r="IT119">
        <v>-3.4267</v>
      </c>
      <c r="IU119">
        <v>-14.13086957178853</v>
      </c>
      <c r="IV119">
        <v>-0.02083019699242301</v>
      </c>
      <c r="IW119">
        <v>6.53372239223948E-06</v>
      </c>
      <c r="IX119">
        <v>-1.0545266758139E-09</v>
      </c>
      <c r="IY119">
        <v>-1.707570419092904</v>
      </c>
      <c r="IZ119">
        <v>-0.1424232617567872</v>
      </c>
      <c r="JA119">
        <v>0.004060056505534989</v>
      </c>
      <c r="JB119">
        <v>-4.899104825809564E-05</v>
      </c>
      <c r="JC119">
        <v>3</v>
      </c>
      <c r="JD119">
        <v>1949</v>
      </c>
      <c r="JE119">
        <v>1</v>
      </c>
      <c r="JF119">
        <v>31</v>
      </c>
      <c r="JG119">
        <v>46.2</v>
      </c>
      <c r="JH119">
        <v>46.1</v>
      </c>
      <c r="JI119">
        <v>1.04004</v>
      </c>
      <c r="JJ119">
        <v>2.70386</v>
      </c>
      <c r="JK119">
        <v>1.49658</v>
      </c>
      <c r="JL119">
        <v>2.31812</v>
      </c>
      <c r="JM119">
        <v>1.54785</v>
      </c>
      <c r="JN119">
        <v>2.37793</v>
      </c>
      <c r="JO119">
        <v>48.6397</v>
      </c>
      <c r="JP119">
        <v>13.3965</v>
      </c>
      <c r="JQ119">
        <v>18</v>
      </c>
      <c r="JR119">
        <v>477.595</v>
      </c>
      <c r="JS119">
        <v>496.47</v>
      </c>
      <c r="JT119">
        <v>23.1169</v>
      </c>
      <c r="JU119">
        <v>38.1653</v>
      </c>
      <c r="JV119">
        <v>30.0014</v>
      </c>
      <c r="JW119">
        <v>38.0292</v>
      </c>
      <c r="JX119">
        <v>37.922</v>
      </c>
      <c r="JY119">
        <v>20.8635</v>
      </c>
      <c r="JZ119">
        <v>43.4489</v>
      </c>
      <c r="KA119">
        <v>0</v>
      </c>
      <c r="KB119">
        <v>23.0649</v>
      </c>
      <c r="KC119">
        <v>353.138</v>
      </c>
      <c r="KD119">
        <v>19.0776</v>
      </c>
      <c r="KE119">
        <v>99.1463</v>
      </c>
      <c r="KF119">
        <v>93.0436</v>
      </c>
    </row>
    <row r="120" spans="1:292">
      <c r="A120">
        <v>102</v>
      </c>
      <c r="B120">
        <v>1688138360.5</v>
      </c>
      <c r="C120">
        <v>3944.5</v>
      </c>
      <c r="D120" t="s">
        <v>640</v>
      </c>
      <c r="E120" t="s">
        <v>641</v>
      </c>
      <c r="F120">
        <v>5</v>
      </c>
      <c r="G120" t="s">
        <v>630</v>
      </c>
      <c r="H120">
        <v>1688138353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376.3276039533492</v>
      </c>
      <c r="AJ120">
        <v>391.3985212121211</v>
      </c>
      <c r="AK120">
        <v>-2.857723966706954</v>
      </c>
      <c r="AL120">
        <v>66.51055622618527</v>
      </c>
      <c r="AM120">
        <f>(AO120 - AN120 + DX120*1E3/(8.314*(DZ120+273.15)) * AQ120/DW120 * AP120) * DW120/(100*DK120) * 1000/(1000 - AO120)</f>
        <v>0</v>
      </c>
      <c r="AN120">
        <v>19.08999155012827</v>
      </c>
      <c r="AO120">
        <v>19.42318909090909</v>
      </c>
      <c r="AP120">
        <v>-2.162439802307522E-05</v>
      </c>
      <c r="AQ120">
        <v>111.0783735854107</v>
      </c>
      <c r="AR120">
        <v>5</v>
      </c>
      <c r="AS120">
        <v>1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1.65</v>
      </c>
      <c r="DL120">
        <v>0.5</v>
      </c>
      <c r="DM120" t="s">
        <v>430</v>
      </c>
      <c r="DN120">
        <v>2</v>
      </c>
      <c r="DO120" t="b">
        <v>1</v>
      </c>
      <c r="DP120">
        <v>1688138353</v>
      </c>
      <c r="DQ120">
        <v>401.4385555555556</v>
      </c>
      <c r="DR120">
        <v>383.0255555555556</v>
      </c>
      <c r="DS120">
        <v>19.42674814814815</v>
      </c>
      <c r="DT120">
        <v>19.08716296296296</v>
      </c>
      <c r="DU120">
        <v>423.2955555555556</v>
      </c>
      <c r="DV120">
        <v>22.85344814814814</v>
      </c>
      <c r="DW120">
        <v>500.0582222222222</v>
      </c>
      <c r="DX120">
        <v>101.6011851851852</v>
      </c>
      <c r="DY120">
        <v>0.100117637037037</v>
      </c>
      <c r="DZ120">
        <v>28.73668888888889</v>
      </c>
      <c r="EA120">
        <v>30.04022222222222</v>
      </c>
      <c r="EB120">
        <v>999.9000000000001</v>
      </c>
      <c r="EC120">
        <v>0</v>
      </c>
      <c r="ED120">
        <v>0</v>
      </c>
      <c r="EE120">
        <v>9995.043333333333</v>
      </c>
      <c r="EF120">
        <v>0</v>
      </c>
      <c r="EG120">
        <v>1332.754074074074</v>
      </c>
      <c r="EH120">
        <v>18.41300740740741</v>
      </c>
      <c r="EI120">
        <v>409.3918518518519</v>
      </c>
      <c r="EJ120">
        <v>390.4786666666667</v>
      </c>
      <c r="EK120">
        <v>0.3395947777777778</v>
      </c>
      <c r="EL120">
        <v>383.0255555555556</v>
      </c>
      <c r="EM120">
        <v>19.08716296296296</v>
      </c>
      <c r="EN120">
        <v>1.973781111111111</v>
      </c>
      <c r="EO120">
        <v>1.939277777777778</v>
      </c>
      <c r="EP120">
        <v>17.23554814814815</v>
      </c>
      <c r="EQ120">
        <v>16.95707037037037</v>
      </c>
      <c r="ER120">
        <v>2000.006296296297</v>
      </c>
      <c r="ES120">
        <v>0.979997</v>
      </c>
      <c r="ET120">
        <v>0.02000316296296296</v>
      </c>
      <c r="EU120">
        <v>0</v>
      </c>
      <c r="EV120">
        <v>28.37034814814815</v>
      </c>
      <c r="EW120">
        <v>5.00078</v>
      </c>
      <c r="EX120">
        <v>4342.030000000001</v>
      </c>
      <c r="EY120">
        <v>16379.67777777778</v>
      </c>
      <c r="EZ120">
        <v>46.08322222222222</v>
      </c>
      <c r="FA120">
        <v>47.98833333333333</v>
      </c>
      <c r="FB120">
        <v>46.59703703703703</v>
      </c>
      <c r="FC120">
        <v>47.06462962962963</v>
      </c>
      <c r="FD120">
        <v>46.52303703703703</v>
      </c>
      <c r="FE120">
        <v>1955.096296296296</v>
      </c>
      <c r="FF120">
        <v>39.90851851851852</v>
      </c>
      <c r="FG120">
        <v>0</v>
      </c>
      <c r="FH120">
        <v>1688138354.4</v>
      </c>
      <c r="FI120">
        <v>0</v>
      </c>
      <c r="FJ120">
        <v>28.3638</v>
      </c>
      <c r="FK120">
        <v>-1.102946996539355</v>
      </c>
      <c r="FL120">
        <v>36.05538497895029</v>
      </c>
      <c r="FM120">
        <v>4342.261538461539</v>
      </c>
      <c r="FN120">
        <v>15</v>
      </c>
      <c r="FO120">
        <v>1688135591</v>
      </c>
      <c r="FP120" t="s">
        <v>631</v>
      </c>
      <c r="FQ120">
        <v>1688135585</v>
      </c>
      <c r="FR120">
        <v>1688135591</v>
      </c>
      <c r="FS120">
        <v>4</v>
      </c>
      <c r="FT120">
        <v>-0.023</v>
      </c>
      <c r="FU120">
        <v>-0.017</v>
      </c>
      <c r="FV120">
        <v>-22.153</v>
      </c>
      <c r="FW120">
        <v>-3.41</v>
      </c>
      <c r="FX120">
        <v>420</v>
      </c>
      <c r="FY120">
        <v>19</v>
      </c>
      <c r="FZ120">
        <v>0.44</v>
      </c>
      <c r="GA120">
        <v>0.19</v>
      </c>
      <c r="GB120">
        <v>14.36044851219512</v>
      </c>
      <c r="GC120">
        <v>73.42772675958186</v>
      </c>
      <c r="GD120">
        <v>7.392350006864727</v>
      </c>
      <c r="GE120">
        <v>0</v>
      </c>
      <c r="GF120">
        <v>0.3406542926829268</v>
      </c>
      <c r="GG120">
        <v>-0.03007400696863967</v>
      </c>
      <c r="GH120">
        <v>0.003585970659789799</v>
      </c>
      <c r="GI120">
        <v>1</v>
      </c>
      <c r="GJ120">
        <v>1</v>
      </c>
      <c r="GK120">
        <v>2</v>
      </c>
      <c r="GL120" t="s">
        <v>432</v>
      </c>
      <c r="GM120">
        <v>3.09919</v>
      </c>
      <c r="GN120">
        <v>2.75798</v>
      </c>
      <c r="GO120">
        <v>0.0934702</v>
      </c>
      <c r="GP120">
        <v>0.0852589</v>
      </c>
      <c r="GQ120">
        <v>0.115237</v>
      </c>
      <c r="GR120">
        <v>0.101951</v>
      </c>
      <c r="GS120">
        <v>23002</v>
      </c>
      <c r="GT120">
        <v>22065.7</v>
      </c>
      <c r="GU120">
        <v>25944.1</v>
      </c>
      <c r="GV120">
        <v>24481.6</v>
      </c>
      <c r="GW120">
        <v>36859.7</v>
      </c>
      <c r="GX120">
        <v>31946.7</v>
      </c>
      <c r="GY120">
        <v>45370</v>
      </c>
      <c r="GZ120">
        <v>38484.3</v>
      </c>
      <c r="HA120">
        <v>1.75788</v>
      </c>
      <c r="HB120">
        <v>1.7673</v>
      </c>
      <c r="HC120">
        <v>-0.0752434</v>
      </c>
      <c r="HD120">
        <v>0</v>
      </c>
      <c r="HE120">
        <v>31.2372</v>
      </c>
      <c r="HF120">
        <v>999.9</v>
      </c>
      <c r="HG120">
        <v>43.1</v>
      </c>
      <c r="HH120">
        <v>45</v>
      </c>
      <c r="HI120">
        <v>40.8866</v>
      </c>
      <c r="HJ120">
        <v>62.6689</v>
      </c>
      <c r="HK120">
        <v>25.4768</v>
      </c>
      <c r="HL120">
        <v>1</v>
      </c>
      <c r="HM120">
        <v>0.959207</v>
      </c>
      <c r="HN120">
        <v>7.71106</v>
      </c>
      <c r="HO120">
        <v>20.1282</v>
      </c>
      <c r="HP120">
        <v>5.20995</v>
      </c>
      <c r="HQ120">
        <v>11.986</v>
      </c>
      <c r="HR120">
        <v>4.9618</v>
      </c>
      <c r="HS120">
        <v>3.27443</v>
      </c>
      <c r="HT120">
        <v>9999</v>
      </c>
      <c r="HU120">
        <v>9999</v>
      </c>
      <c r="HV120">
        <v>9999</v>
      </c>
      <c r="HW120">
        <v>111.3</v>
      </c>
      <c r="HX120">
        <v>1.86386</v>
      </c>
      <c r="HY120">
        <v>1.86021</v>
      </c>
      <c r="HZ120">
        <v>1.85867</v>
      </c>
      <c r="IA120">
        <v>1.85989</v>
      </c>
      <c r="IB120">
        <v>1.85987</v>
      </c>
      <c r="IC120">
        <v>1.85852</v>
      </c>
      <c r="ID120">
        <v>1.8576</v>
      </c>
      <c r="IE120">
        <v>1.85242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-21.548</v>
      </c>
      <c r="IT120">
        <v>-3.4265</v>
      </c>
      <c r="IU120">
        <v>-14.13086957178853</v>
      </c>
      <c r="IV120">
        <v>-0.02083019699242301</v>
      </c>
      <c r="IW120">
        <v>6.53372239223948E-06</v>
      </c>
      <c r="IX120">
        <v>-1.0545266758139E-09</v>
      </c>
      <c r="IY120">
        <v>-1.707570419092904</v>
      </c>
      <c r="IZ120">
        <v>-0.1424232617567872</v>
      </c>
      <c r="JA120">
        <v>0.004060056505534989</v>
      </c>
      <c r="JB120">
        <v>-4.899104825809564E-05</v>
      </c>
      <c r="JC120">
        <v>3</v>
      </c>
      <c r="JD120">
        <v>1949</v>
      </c>
      <c r="JE120">
        <v>1</v>
      </c>
      <c r="JF120">
        <v>31</v>
      </c>
      <c r="JG120">
        <v>46.3</v>
      </c>
      <c r="JH120">
        <v>46.2</v>
      </c>
      <c r="JI120">
        <v>1.00098</v>
      </c>
      <c r="JJ120">
        <v>2.70386</v>
      </c>
      <c r="JK120">
        <v>1.49658</v>
      </c>
      <c r="JL120">
        <v>2.31812</v>
      </c>
      <c r="JM120">
        <v>1.54785</v>
      </c>
      <c r="JN120">
        <v>2.3645</v>
      </c>
      <c r="JO120">
        <v>48.6397</v>
      </c>
      <c r="JP120">
        <v>13.3965</v>
      </c>
      <c r="JQ120">
        <v>18</v>
      </c>
      <c r="JR120">
        <v>477.571</v>
      </c>
      <c r="JS120">
        <v>496.46</v>
      </c>
      <c r="JT120">
        <v>23.0666</v>
      </c>
      <c r="JU120">
        <v>38.1733</v>
      </c>
      <c r="JV120">
        <v>30.0014</v>
      </c>
      <c r="JW120">
        <v>38.0352</v>
      </c>
      <c r="JX120">
        <v>37.9278</v>
      </c>
      <c r="JY120">
        <v>20.0731</v>
      </c>
      <c r="JZ120">
        <v>43.4489</v>
      </c>
      <c r="KA120">
        <v>0</v>
      </c>
      <c r="KB120">
        <v>23.0358</v>
      </c>
      <c r="KC120">
        <v>333.1</v>
      </c>
      <c r="KD120">
        <v>19.0776</v>
      </c>
      <c r="KE120">
        <v>99.1454</v>
      </c>
      <c r="KF120">
        <v>93.0415</v>
      </c>
    </row>
    <row r="121" spans="1:292">
      <c r="A121">
        <v>103</v>
      </c>
      <c r="B121">
        <v>1688138365.5</v>
      </c>
      <c r="C121">
        <v>3949.5</v>
      </c>
      <c r="D121" t="s">
        <v>642</v>
      </c>
      <c r="E121" t="s">
        <v>643</v>
      </c>
      <c r="F121">
        <v>5</v>
      </c>
      <c r="G121" t="s">
        <v>630</v>
      </c>
      <c r="H121">
        <v>1688138357.714286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359.4255329214187</v>
      </c>
      <c r="AJ121">
        <v>375.912</v>
      </c>
      <c r="AK121">
        <v>-3.122793707430843</v>
      </c>
      <c r="AL121">
        <v>66.51055622618527</v>
      </c>
      <c r="AM121">
        <f>(AO121 - AN121 + DX121*1E3/(8.314*(DZ121+273.15)) * AQ121/DW121 * AP121) * DW121/(100*DK121) * 1000/(1000 - AO121)</f>
        <v>0</v>
      </c>
      <c r="AN121">
        <v>19.09398758945451</v>
      </c>
      <c r="AO121">
        <v>19.41910787878787</v>
      </c>
      <c r="AP121">
        <v>-2.478773988313038E-05</v>
      </c>
      <c r="AQ121">
        <v>111.0783735854107</v>
      </c>
      <c r="AR121">
        <v>5</v>
      </c>
      <c r="AS121">
        <v>1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1.65</v>
      </c>
      <c r="DL121">
        <v>0.5</v>
      </c>
      <c r="DM121" t="s">
        <v>430</v>
      </c>
      <c r="DN121">
        <v>2</v>
      </c>
      <c r="DO121" t="b">
        <v>1</v>
      </c>
      <c r="DP121">
        <v>1688138357.714286</v>
      </c>
      <c r="DQ121">
        <v>389.626</v>
      </c>
      <c r="DR121">
        <v>367.6913214285715</v>
      </c>
      <c r="DS121">
        <v>19.42471428571429</v>
      </c>
      <c r="DT121">
        <v>19.09010714285714</v>
      </c>
      <c r="DU121">
        <v>411.2914285714286</v>
      </c>
      <c r="DV121">
        <v>22.85134642857144</v>
      </c>
      <c r="DW121">
        <v>500.0213571428571</v>
      </c>
      <c r="DX121">
        <v>101.6003928571429</v>
      </c>
      <c r="DY121">
        <v>0.09998637142857141</v>
      </c>
      <c r="DZ121">
        <v>28.73329285714286</v>
      </c>
      <c r="EA121">
        <v>30.02838571428571</v>
      </c>
      <c r="EB121">
        <v>999.9000000000002</v>
      </c>
      <c r="EC121">
        <v>0</v>
      </c>
      <c r="ED121">
        <v>0</v>
      </c>
      <c r="EE121">
        <v>9994.733571428571</v>
      </c>
      <c r="EF121">
        <v>0</v>
      </c>
      <c r="EG121">
        <v>1334.020714285714</v>
      </c>
      <c r="EH121">
        <v>21.93458928571428</v>
      </c>
      <c r="EI121">
        <v>397.3443571428571</v>
      </c>
      <c r="EJ121">
        <v>374.8471785714286</v>
      </c>
      <c r="EK121">
        <v>0.3346134285714286</v>
      </c>
      <c r="EL121">
        <v>367.6913214285715</v>
      </c>
      <c r="EM121">
        <v>19.09010714285714</v>
      </c>
      <c r="EN121">
        <v>1.973558928571429</v>
      </c>
      <c r="EO121">
        <v>1.939561428571428</v>
      </c>
      <c r="EP121">
        <v>17.23376785714285</v>
      </c>
      <c r="EQ121">
        <v>16.95938571428571</v>
      </c>
      <c r="ER121">
        <v>2000.004642857143</v>
      </c>
      <c r="ES121">
        <v>0.97999675</v>
      </c>
      <c r="ET121">
        <v>0.02000342857142857</v>
      </c>
      <c r="EU121">
        <v>0</v>
      </c>
      <c r="EV121">
        <v>28.20299642857143</v>
      </c>
      <c r="EW121">
        <v>5.00078</v>
      </c>
      <c r="EX121">
        <v>4343.465357142856</v>
      </c>
      <c r="EY121">
        <v>16379.65357142857</v>
      </c>
      <c r="EZ121">
        <v>46.07792857142856</v>
      </c>
      <c r="FA121">
        <v>47.99775</v>
      </c>
      <c r="FB121">
        <v>46.58914285714286</v>
      </c>
      <c r="FC121">
        <v>47.04889285714285</v>
      </c>
      <c r="FD121">
        <v>46.51325000000001</v>
      </c>
      <c r="FE121">
        <v>1955.094642857143</v>
      </c>
      <c r="FF121">
        <v>39.91</v>
      </c>
      <c r="FG121">
        <v>0</v>
      </c>
      <c r="FH121">
        <v>1688138359.8</v>
      </c>
      <c r="FI121">
        <v>0</v>
      </c>
      <c r="FJ121">
        <v>28.158044</v>
      </c>
      <c r="FK121">
        <v>-2.457215377754471</v>
      </c>
      <c r="FL121">
        <v>-148.6876927146155</v>
      </c>
      <c r="FM121">
        <v>4342.826</v>
      </c>
      <c r="FN121">
        <v>15</v>
      </c>
      <c r="FO121">
        <v>1688135591</v>
      </c>
      <c r="FP121" t="s">
        <v>631</v>
      </c>
      <c r="FQ121">
        <v>1688135585</v>
      </c>
      <c r="FR121">
        <v>1688135591</v>
      </c>
      <c r="FS121">
        <v>4</v>
      </c>
      <c r="FT121">
        <v>-0.023</v>
      </c>
      <c r="FU121">
        <v>-0.017</v>
      </c>
      <c r="FV121">
        <v>-22.153</v>
      </c>
      <c r="FW121">
        <v>-3.41</v>
      </c>
      <c r="FX121">
        <v>420</v>
      </c>
      <c r="FY121">
        <v>19</v>
      </c>
      <c r="FZ121">
        <v>0.44</v>
      </c>
      <c r="GA121">
        <v>0.19</v>
      </c>
      <c r="GB121">
        <v>18.60112658536585</v>
      </c>
      <c r="GC121">
        <v>52.16946982578396</v>
      </c>
      <c r="GD121">
        <v>5.325805269756298</v>
      </c>
      <c r="GE121">
        <v>0</v>
      </c>
      <c r="GF121">
        <v>0.3379004390243903</v>
      </c>
      <c r="GG121">
        <v>-0.05381849477351901</v>
      </c>
      <c r="GH121">
        <v>0.005697423161860664</v>
      </c>
      <c r="GI121">
        <v>1</v>
      </c>
      <c r="GJ121">
        <v>1</v>
      </c>
      <c r="GK121">
        <v>2</v>
      </c>
      <c r="GL121" t="s">
        <v>432</v>
      </c>
      <c r="GM121">
        <v>3.099</v>
      </c>
      <c r="GN121">
        <v>2.7574</v>
      </c>
      <c r="GO121">
        <v>0.09069190000000001</v>
      </c>
      <c r="GP121">
        <v>0.0821215</v>
      </c>
      <c r="GQ121">
        <v>0.115225</v>
      </c>
      <c r="GR121">
        <v>0.101979</v>
      </c>
      <c r="GS121">
        <v>23072.2</v>
      </c>
      <c r="GT121">
        <v>22140.9</v>
      </c>
      <c r="GU121">
        <v>25943.8</v>
      </c>
      <c r="GV121">
        <v>24481.2</v>
      </c>
      <c r="GW121">
        <v>36859.4</v>
      </c>
      <c r="GX121">
        <v>31945.4</v>
      </c>
      <c r="GY121">
        <v>45369.4</v>
      </c>
      <c r="GZ121">
        <v>38484.3</v>
      </c>
      <c r="HA121">
        <v>1.7576</v>
      </c>
      <c r="HB121">
        <v>1.76735</v>
      </c>
      <c r="HC121">
        <v>-0.0744462</v>
      </c>
      <c r="HD121">
        <v>0</v>
      </c>
      <c r="HE121">
        <v>31.2338</v>
      </c>
      <c r="HF121">
        <v>999.9</v>
      </c>
      <c r="HG121">
        <v>43.1</v>
      </c>
      <c r="HH121">
        <v>45</v>
      </c>
      <c r="HI121">
        <v>40.8888</v>
      </c>
      <c r="HJ121">
        <v>62.6789</v>
      </c>
      <c r="HK121">
        <v>25.5609</v>
      </c>
      <c r="HL121">
        <v>1</v>
      </c>
      <c r="HM121">
        <v>0.96</v>
      </c>
      <c r="HN121">
        <v>7.68486</v>
      </c>
      <c r="HO121">
        <v>20.1296</v>
      </c>
      <c r="HP121">
        <v>5.20995</v>
      </c>
      <c r="HQ121">
        <v>11.986</v>
      </c>
      <c r="HR121">
        <v>4.9616</v>
      </c>
      <c r="HS121">
        <v>3.2744</v>
      </c>
      <c r="HT121">
        <v>9999</v>
      </c>
      <c r="HU121">
        <v>9999</v>
      </c>
      <c r="HV121">
        <v>9999</v>
      </c>
      <c r="HW121">
        <v>111.3</v>
      </c>
      <c r="HX121">
        <v>1.86386</v>
      </c>
      <c r="HY121">
        <v>1.86022</v>
      </c>
      <c r="HZ121">
        <v>1.85866</v>
      </c>
      <c r="IA121">
        <v>1.85989</v>
      </c>
      <c r="IB121">
        <v>1.85988</v>
      </c>
      <c r="IC121">
        <v>1.85852</v>
      </c>
      <c r="ID121">
        <v>1.8576</v>
      </c>
      <c r="IE121">
        <v>1.85242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-21.297</v>
      </c>
      <c r="IT121">
        <v>-3.4264</v>
      </c>
      <c r="IU121">
        <v>-14.13086957178853</v>
      </c>
      <c r="IV121">
        <v>-0.02083019699242301</v>
      </c>
      <c r="IW121">
        <v>6.53372239223948E-06</v>
      </c>
      <c r="IX121">
        <v>-1.0545266758139E-09</v>
      </c>
      <c r="IY121">
        <v>-1.707570419092904</v>
      </c>
      <c r="IZ121">
        <v>-0.1424232617567872</v>
      </c>
      <c r="JA121">
        <v>0.004060056505534989</v>
      </c>
      <c r="JB121">
        <v>-4.899104825809564E-05</v>
      </c>
      <c r="JC121">
        <v>3</v>
      </c>
      <c r="JD121">
        <v>1949</v>
      </c>
      <c r="JE121">
        <v>1</v>
      </c>
      <c r="JF121">
        <v>31</v>
      </c>
      <c r="JG121">
        <v>46.3</v>
      </c>
      <c r="JH121">
        <v>46.2</v>
      </c>
      <c r="JI121">
        <v>0.965576</v>
      </c>
      <c r="JJ121">
        <v>2.70508</v>
      </c>
      <c r="JK121">
        <v>1.49658</v>
      </c>
      <c r="JL121">
        <v>2.31812</v>
      </c>
      <c r="JM121">
        <v>1.54785</v>
      </c>
      <c r="JN121">
        <v>2.37915</v>
      </c>
      <c r="JO121">
        <v>48.6397</v>
      </c>
      <c r="JP121">
        <v>13.3965</v>
      </c>
      <c r="JQ121">
        <v>18</v>
      </c>
      <c r="JR121">
        <v>477.44</v>
      </c>
      <c r="JS121">
        <v>496.53</v>
      </c>
      <c r="JT121">
        <v>23.0293</v>
      </c>
      <c r="JU121">
        <v>38.1806</v>
      </c>
      <c r="JV121">
        <v>30.001</v>
      </c>
      <c r="JW121">
        <v>38.0409</v>
      </c>
      <c r="JX121">
        <v>37.9327</v>
      </c>
      <c r="JY121">
        <v>19.3572</v>
      </c>
      <c r="JZ121">
        <v>43.4489</v>
      </c>
      <c r="KA121">
        <v>0</v>
      </c>
      <c r="KB121">
        <v>23.019</v>
      </c>
      <c r="KC121">
        <v>319.61</v>
      </c>
      <c r="KD121">
        <v>19.0776</v>
      </c>
      <c r="KE121">
        <v>99.1442</v>
      </c>
      <c r="KF121">
        <v>93.04089999999999</v>
      </c>
    </row>
    <row r="122" spans="1:292">
      <c r="A122">
        <v>104</v>
      </c>
      <c r="B122">
        <v>1688138370.5</v>
      </c>
      <c r="C122">
        <v>3954.5</v>
      </c>
      <c r="D122" t="s">
        <v>644</v>
      </c>
      <c r="E122" t="s">
        <v>645</v>
      </c>
      <c r="F122">
        <v>5</v>
      </c>
      <c r="G122" t="s">
        <v>630</v>
      </c>
      <c r="H122">
        <v>1688138363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342.4670034571641</v>
      </c>
      <c r="AJ122">
        <v>359.8160424242423</v>
      </c>
      <c r="AK122">
        <v>-3.230140449092744</v>
      </c>
      <c r="AL122">
        <v>66.51055622618527</v>
      </c>
      <c r="AM122">
        <f>(AO122 - AN122 + DX122*1E3/(8.314*(DZ122+273.15)) * AQ122/DW122 * AP122) * DW122/(100*DK122) * 1000/(1000 - AO122)</f>
        <v>0</v>
      </c>
      <c r="AN122">
        <v>19.09858768188622</v>
      </c>
      <c r="AO122">
        <v>19.42103575757575</v>
      </c>
      <c r="AP122">
        <v>1.180434348992374E-05</v>
      </c>
      <c r="AQ122">
        <v>111.0783735854107</v>
      </c>
      <c r="AR122">
        <v>5</v>
      </c>
      <c r="AS122">
        <v>1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1.65</v>
      </c>
      <c r="DL122">
        <v>0.5</v>
      </c>
      <c r="DM122" t="s">
        <v>430</v>
      </c>
      <c r="DN122">
        <v>2</v>
      </c>
      <c r="DO122" t="b">
        <v>1</v>
      </c>
      <c r="DP122">
        <v>1688138363</v>
      </c>
      <c r="DQ122">
        <v>374.4802592592593</v>
      </c>
      <c r="DR122">
        <v>350.2134814814814</v>
      </c>
      <c r="DS122">
        <v>19.42185555555555</v>
      </c>
      <c r="DT122">
        <v>19.09416296296296</v>
      </c>
      <c r="DU122">
        <v>395.8981481481482</v>
      </c>
      <c r="DV122">
        <v>22.8483962962963</v>
      </c>
      <c r="DW122">
        <v>499.9502222222222</v>
      </c>
      <c r="DX122">
        <v>101.6001111111111</v>
      </c>
      <c r="DY122">
        <v>0.09984682592592595</v>
      </c>
      <c r="DZ122">
        <v>28.72836666666667</v>
      </c>
      <c r="EA122">
        <v>30.0202074074074</v>
      </c>
      <c r="EB122">
        <v>999.9000000000001</v>
      </c>
      <c r="EC122">
        <v>0</v>
      </c>
      <c r="ED122">
        <v>0</v>
      </c>
      <c r="EE122">
        <v>9996.853333333333</v>
      </c>
      <c r="EF122">
        <v>0</v>
      </c>
      <c r="EG122">
        <v>1335.153333333333</v>
      </c>
      <c r="EH122">
        <v>24.26672962962962</v>
      </c>
      <c r="EI122">
        <v>381.8974444444444</v>
      </c>
      <c r="EJ122">
        <v>357.0307037037038</v>
      </c>
      <c r="EK122">
        <v>0.3276971851851852</v>
      </c>
      <c r="EL122">
        <v>350.2134814814814</v>
      </c>
      <c r="EM122">
        <v>19.09416296296296</v>
      </c>
      <c r="EN122">
        <v>1.973264074074074</v>
      </c>
      <c r="EO122">
        <v>1.939968888888889</v>
      </c>
      <c r="EP122">
        <v>17.23141111111111</v>
      </c>
      <c r="EQ122">
        <v>16.9627037037037</v>
      </c>
      <c r="ER122">
        <v>2000.011481481482</v>
      </c>
      <c r="ES122">
        <v>0.9799966666666667</v>
      </c>
      <c r="ET122">
        <v>0.02000351111111111</v>
      </c>
      <c r="EU122">
        <v>0</v>
      </c>
      <c r="EV122">
        <v>28.05045925925926</v>
      </c>
      <c r="EW122">
        <v>5.00078</v>
      </c>
      <c r="EX122">
        <v>4332.666296296296</v>
      </c>
      <c r="EY122">
        <v>16379.70370370371</v>
      </c>
      <c r="EZ122">
        <v>46.07155555555555</v>
      </c>
      <c r="FA122">
        <v>48</v>
      </c>
      <c r="FB122">
        <v>46.60403703703705</v>
      </c>
      <c r="FC122">
        <v>47.05077777777778</v>
      </c>
      <c r="FD122">
        <v>46.52759259259259</v>
      </c>
      <c r="FE122">
        <v>1955.101481481481</v>
      </c>
      <c r="FF122">
        <v>39.91</v>
      </c>
      <c r="FG122">
        <v>0</v>
      </c>
      <c r="FH122">
        <v>1688138364.6</v>
      </c>
      <c r="FI122">
        <v>0</v>
      </c>
      <c r="FJ122">
        <v>28.032908</v>
      </c>
      <c r="FK122">
        <v>-2.575600002153712</v>
      </c>
      <c r="FL122">
        <v>4.619230894355463</v>
      </c>
      <c r="FM122">
        <v>4333.5392</v>
      </c>
      <c r="FN122">
        <v>15</v>
      </c>
      <c r="FO122">
        <v>1688135591</v>
      </c>
      <c r="FP122" t="s">
        <v>631</v>
      </c>
      <c r="FQ122">
        <v>1688135585</v>
      </c>
      <c r="FR122">
        <v>1688135591</v>
      </c>
      <c r="FS122">
        <v>4</v>
      </c>
      <c r="FT122">
        <v>-0.023</v>
      </c>
      <c r="FU122">
        <v>-0.017</v>
      </c>
      <c r="FV122">
        <v>-22.153</v>
      </c>
      <c r="FW122">
        <v>-3.41</v>
      </c>
      <c r="FX122">
        <v>420</v>
      </c>
      <c r="FY122">
        <v>19</v>
      </c>
      <c r="FZ122">
        <v>0.44</v>
      </c>
      <c r="GA122">
        <v>0.19</v>
      </c>
      <c r="GB122">
        <v>22.72142926829268</v>
      </c>
      <c r="GC122">
        <v>27.07181393728221</v>
      </c>
      <c r="GD122">
        <v>2.79210701986204</v>
      </c>
      <c r="GE122">
        <v>0</v>
      </c>
      <c r="GF122">
        <v>0.3315995853658537</v>
      </c>
      <c r="GG122">
        <v>-0.07907147038327639</v>
      </c>
      <c r="GH122">
        <v>0.00792570954575603</v>
      </c>
      <c r="GI122">
        <v>1</v>
      </c>
      <c r="GJ122">
        <v>1</v>
      </c>
      <c r="GK122">
        <v>2</v>
      </c>
      <c r="GL122" t="s">
        <v>432</v>
      </c>
      <c r="GM122">
        <v>3.09922</v>
      </c>
      <c r="GN122">
        <v>2.75841</v>
      </c>
      <c r="GO122">
        <v>0.08776</v>
      </c>
      <c r="GP122">
        <v>0.0789142</v>
      </c>
      <c r="GQ122">
        <v>0.115229</v>
      </c>
      <c r="GR122">
        <v>0.101984</v>
      </c>
      <c r="GS122">
        <v>23146.4</v>
      </c>
      <c r="GT122">
        <v>22217.7</v>
      </c>
      <c r="GU122">
        <v>25943.7</v>
      </c>
      <c r="GV122">
        <v>24480.7</v>
      </c>
      <c r="GW122">
        <v>36858.6</v>
      </c>
      <c r="GX122">
        <v>31944.5</v>
      </c>
      <c r="GY122">
        <v>45368.9</v>
      </c>
      <c r="GZ122">
        <v>38483.8</v>
      </c>
      <c r="HA122">
        <v>1.75785</v>
      </c>
      <c r="HB122">
        <v>1.76695</v>
      </c>
      <c r="HC122">
        <v>-0.07371229999999999</v>
      </c>
      <c r="HD122">
        <v>0</v>
      </c>
      <c r="HE122">
        <v>31.2293</v>
      </c>
      <c r="HF122">
        <v>999.9</v>
      </c>
      <c r="HG122">
        <v>43.1</v>
      </c>
      <c r="HH122">
        <v>45</v>
      </c>
      <c r="HI122">
        <v>40.887</v>
      </c>
      <c r="HJ122">
        <v>62.5989</v>
      </c>
      <c r="HK122">
        <v>25.5369</v>
      </c>
      <c r="HL122">
        <v>1</v>
      </c>
      <c r="HM122">
        <v>0.960168</v>
      </c>
      <c r="HN122">
        <v>7.63969</v>
      </c>
      <c r="HO122">
        <v>20.1315</v>
      </c>
      <c r="HP122">
        <v>5.20995</v>
      </c>
      <c r="HQ122">
        <v>11.986</v>
      </c>
      <c r="HR122">
        <v>4.96185</v>
      </c>
      <c r="HS122">
        <v>3.27435</v>
      </c>
      <c r="HT122">
        <v>9999</v>
      </c>
      <c r="HU122">
        <v>9999</v>
      </c>
      <c r="HV122">
        <v>9999</v>
      </c>
      <c r="HW122">
        <v>111.3</v>
      </c>
      <c r="HX122">
        <v>1.86386</v>
      </c>
      <c r="HY122">
        <v>1.86022</v>
      </c>
      <c r="HZ122">
        <v>1.85866</v>
      </c>
      <c r="IA122">
        <v>1.85989</v>
      </c>
      <c r="IB122">
        <v>1.85988</v>
      </c>
      <c r="IC122">
        <v>1.85852</v>
      </c>
      <c r="ID122">
        <v>1.8576</v>
      </c>
      <c r="IE122">
        <v>1.85242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-21.034</v>
      </c>
      <c r="IT122">
        <v>-3.4265</v>
      </c>
      <c r="IU122">
        <v>-14.13086957178853</v>
      </c>
      <c r="IV122">
        <v>-0.02083019699242301</v>
      </c>
      <c r="IW122">
        <v>6.53372239223948E-06</v>
      </c>
      <c r="IX122">
        <v>-1.0545266758139E-09</v>
      </c>
      <c r="IY122">
        <v>-1.707570419092904</v>
      </c>
      <c r="IZ122">
        <v>-0.1424232617567872</v>
      </c>
      <c r="JA122">
        <v>0.004060056505534989</v>
      </c>
      <c r="JB122">
        <v>-4.899104825809564E-05</v>
      </c>
      <c r="JC122">
        <v>3</v>
      </c>
      <c r="JD122">
        <v>1949</v>
      </c>
      <c r="JE122">
        <v>1</v>
      </c>
      <c r="JF122">
        <v>31</v>
      </c>
      <c r="JG122">
        <v>46.4</v>
      </c>
      <c r="JH122">
        <v>46.3</v>
      </c>
      <c r="JI122">
        <v>0.925293</v>
      </c>
      <c r="JJ122">
        <v>2.70996</v>
      </c>
      <c r="JK122">
        <v>1.49658</v>
      </c>
      <c r="JL122">
        <v>2.31812</v>
      </c>
      <c r="JM122">
        <v>1.54785</v>
      </c>
      <c r="JN122">
        <v>2.38159</v>
      </c>
      <c r="JO122">
        <v>48.6397</v>
      </c>
      <c r="JP122">
        <v>13.3878</v>
      </c>
      <c r="JQ122">
        <v>18</v>
      </c>
      <c r="JR122">
        <v>477.633</v>
      </c>
      <c r="JS122">
        <v>496.294</v>
      </c>
      <c r="JT122">
        <v>23.0063</v>
      </c>
      <c r="JU122">
        <v>38.1872</v>
      </c>
      <c r="JV122">
        <v>30.0005</v>
      </c>
      <c r="JW122">
        <v>38.0473</v>
      </c>
      <c r="JX122">
        <v>37.9386</v>
      </c>
      <c r="JY122">
        <v>18.5474</v>
      </c>
      <c r="JZ122">
        <v>43.4489</v>
      </c>
      <c r="KA122">
        <v>0</v>
      </c>
      <c r="KB122">
        <v>23.0006</v>
      </c>
      <c r="KC122">
        <v>299.351</v>
      </c>
      <c r="KD122">
        <v>19.0776</v>
      </c>
      <c r="KE122">
        <v>99.1434</v>
      </c>
      <c r="KF122">
        <v>93.0395</v>
      </c>
    </row>
    <row r="123" spans="1:292">
      <c r="A123">
        <v>105</v>
      </c>
      <c r="B123">
        <v>1688138375.5</v>
      </c>
      <c r="C123">
        <v>3959.5</v>
      </c>
      <c r="D123" t="s">
        <v>646</v>
      </c>
      <c r="E123" t="s">
        <v>647</v>
      </c>
      <c r="F123">
        <v>5</v>
      </c>
      <c r="G123" t="s">
        <v>630</v>
      </c>
      <c r="H123">
        <v>1688138367.714286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325.3705506438035</v>
      </c>
      <c r="AJ123">
        <v>343.2298424242424</v>
      </c>
      <c r="AK123">
        <v>-3.324687609269173</v>
      </c>
      <c r="AL123">
        <v>66.51055622618527</v>
      </c>
      <c r="AM123">
        <f>(AO123 - AN123 + DX123*1E3/(8.314*(DZ123+273.15)) * AQ123/DW123 * AP123) * DW123/(100*DK123) * 1000/(1000 - AO123)</f>
        <v>0</v>
      </c>
      <c r="AN123">
        <v>19.10280839364406</v>
      </c>
      <c r="AO123">
        <v>19.42156545454544</v>
      </c>
      <c r="AP123">
        <v>-4.799388266576546E-07</v>
      </c>
      <c r="AQ123">
        <v>111.0783735854107</v>
      </c>
      <c r="AR123">
        <v>5</v>
      </c>
      <c r="AS123">
        <v>1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1.65</v>
      </c>
      <c r="DL123">
        <v>0.5</v>
      </c>
      <c r="DM123" t="s">
        <v>430</v>
      </c>
      <c r="DN123">
        <v>2</v>
      </c>
      <c r="DO123" t="b">
        <v>1</v>
      </c>
      <c r="DP123">
        <v>1688138367.714286</v>
      </c>
      <c r="DQ123">
        <v>359.9088571428571</v>
      </c>
      <c r="DR123">
        <v>334.4960714285713</v>
      </c>
      <c r="DS123">
        <v>19.42091785714285</v>
      </c>
      <c r="DT123">
        <v>19.09803214285714</v>
      </c>
      <c r="DU123">
        <v>381.0861785714285</v>
      </c>
      <c r="DV123">
        <v>22.84743214285714</v>
      </c>
      <c r="DW123">
        <v>499.9760714285715</v>
      </c>
      <c r="DX123">
        <v>101.5999285714286</v>
      </c>
      <c r="DY123">
        <v>0.09994071428571427</v>
      </c>
      <c r="DZ123">
        <v>28.723025</v>
      </c>
      <c r="EA123">
        <v>30.02311071428572</v>
      </c>
      <c r="EB123">
        <v>999.9000000000002</v>
      </c>
      <c r="EC123">
        <v>0</v>
      </c>
      <c r="ED123">
        <v>0</v>
      </c>
      <c r="EE123">
        <v>9998.4175</v>
      </c>
      <c r="EF123">
        <v>0</v>
      </c>
      <c r="EG123">
        <v>1337.135</v>
      </c>
      <c r="EH123">
        <v>25.41275357142857</v>
      </c>
      <c r="EI123">
        <v>367.037</v>
      </c>
      <c r="EJ123">
        <v>341.0086428571429</v>
      </c>
      <c r="EK123">
        <v>0.32289075</v>
      </c>
      <c r="EL123">
        <v>334.4960714285713</v>
      </c>
      <c r="EM123">
        <v>19.09803214285714</v>
      </c>
      <c r="EN123">
        <v>1.973165714285714</v>
      </c>
      <c r="EO123">
        <v>1.940358571428572</v>
      </c>
      <c r="EP123">
        <v>17.23062857142857</v>
      </c>
      <c r="EQ123">
        <v>16.96587857142857</v>
      </c>
      <c r="ER123">
        <v>2000.005714285714</v>
      </c>
      <c r="ES123">
        <v>0.9799965357142858</v>
      </c>
      <c r="ET123">
        <v>0.02000364642857143</v>
      </c>
      <c r="EU123">
        <v>0</v>
      </c>
      <c r="EV123">
        <v>27.85774642857142</v>
      </c>
      <c r="EW123">
        <v>5.00078</v>
      </c>
      <c r="EX123">
        <v>4333.410714285715</v>
      </c>
      <c r="EY123">
        <v>16379.66071428572</v>
      </c>
      <c r="EZ123">
        <v>46.04660714285713</v>
      </c>
      <c r="FA123">
        <v>48</v>
      </c>
      <c r="FB123">
        <v>46.61139285714285</v>
      </c>
      <c r="FC123">
        <v>47.02875</v>
      </c>
      <c r="FD123">
        <v>46.51321428571428</v>
      </c>
      <c r="FE123">
        <v>1955.095714285714</v>
      </c>
      <c r="FF123">
        <v>39.91</v>
      </c>
      <c r="FG123">
        <v>0</v>
      </c>
      <c r="FH123">
        <v>1688138369.4</v>
      </c>
      <c r="FI123">
        <v>0</v>
      </c>
      <c r="FJ123">
        <v>27.824656</v>
      </c>
      <c r="FK123">
        <v>-1.651653850492853</v>
      </c>
      <c r="FL123">
        <v>17.86076911512032</v>
      </c>
      <c r="FM123">
        <v>4333.5156</v>
      </c>
      <c r="FN123">
        <v>15</v>
      </c>
      <c r="FO123">
        <v>1688135591</v>
      </c>
      <c r="FP123" t="s">
        <v>631</v>
      </c>
      <c r="FQ123">
        <v>1688135585</v>
      </c>
      <c r="FR123">
        <v>1688135591</v>
      </c>
      <c r="FS123">
        <v>4</v>
      </c>
      <c r="FT123">
        <v>-0.023</v>
      </c>
      <c r="FU123">
        <v>-0.017</v>
      </c>
      <c r="FV123">
        <v>-22.153</v>
      </c>
      <c r="FW123">
        <v>-3.41</v>
      </c>
      <c r="FX123">
        <v>420</v>
      </c>
      <c r="FY123">
        <v>19</v>
      </c>
      <c r="FZ123">
        <v>0.44</v>
      </c>
      <c r="GA123">
        <v>0.19</v>
      </c>
      <c r="GB123">
        <v>24.31711707317073</v>
      </c>
      <c r="GC123">
        <v>17.12233170731713</v>
      </c>
      <c r="GD123">
        <v>1.753869356024328</v>
      </c>
      <c r="GE123">
        <v>0</v>
      </c>
      <c r="GF123">
        <v>0.3270943414634147</v>
      </c>
      <c r="GG123">
        <v>-0.06727772822299717</v>
      </c>
      <c r="GH123">
        <v>0.006881388882818168</v>
      </c>
      <c r="GI123">
        <v>1</v>
      </c>
      <c r="GJ123">
        <v>1</v>
      </c>
      <c r="GK123">
        <v>2</v>
      </c>
      <c r="GL123" t="s">
        <v>432</v>
      </c>
      <c r="GM123">
        <v>3.09925</v>
      </c>
      <c r="GN123">
        <v>2.75796</v>
      </c>
      <c r="GO123">
        <v>0.0846823</v>
      </c>
      <c r="GP123">
        <v>0.0756217</v>
      </c>
      <c r="GQ123">
        <v>0.115227</v>
      </c>
      <c r="GR123">
        <v>0.101994</v>
      </c>
      <c r="GS123">
        <v>23224.3</v>
      </c>
      <c r="GT123">
        <v>22296.9</v>
      </c>
      <c r="GU123">
        <v>25943.6</v>
      </c>
      <c r="GV123">
        <v>24480.6</v>
      </c>
      <c r="GW123">
        <v>36858.1</v>
      </c>
      <c r="GX123">
        <v>31943.7</v>
      </c>
      <c r="GY123">
        <v>45368.6</v>
      </c>
      <c r="GZ123">
        <v>38483.7</v>
      </c>
      <c r="HA123">
        <v>1.7576</v>
      </c>
      <c r="HB123">
        <v>1.76655</v>
      </c>
      <c r="HC123">
        <v>-0.0743829</v>
      </c>
      <c r="HD123">
        <v>0</v>
      </c>
      <c r="HE123">
        <v>31.2215</v>
      </c>
      <c r="HF123">
        <v>999.9</v>
      </c>
      <c r="HG123">
        <v>43.1</v>
      </c>
      <c r="HH123">
        <v>45</v>
      </c>
      <c r="HI123">
        <v>40.8867</v>
      </c>
      <c r="HJ123">
        <v>62.6689</v>
      </c>
      <c r="HK123">
        <v>25.4647</v>
      </c>
      <c r="HL123">
        <v>1</v>
      </c>
      <c r="HM123">
        <v>0.96065</v>
      </c>
      <c r="HN123">
        <v>7.65706</v>
      </c>
      <c r="HO123">
        <v>20.131</v>
      </c>
      <c r="HP123">
        <v>5.2104</v>
      </c>
      <c r="HQ123">
        <v>11.986</v>
      </c>
      <c r="HR123">
        <v>4.96225</v>
      </c>
      <c r="HS123">
        <v>3.27445</v>
      </c>
      <c r="HT123">
        <v>9999</v>
      </c>
      <c r="HU123">
        <v>9999</v>
      </c>
      <c r="HV123">
        <v>9999</v>
      </c>
      <c r="HW123">
        <v>111.3</v>
      </c>
      <c r="HX123">
        <v>1.86387</v>
      </c>
      <c r="HY123">
        <v>1.86023</v>
      </c>
      <c r="HZ123">
        <v>1.85865</v>
      </c>
      <c r="IA123">
        <v>1.85989</v>
      </c>
      <c r="IB123">
        <v>1.85988</v>
      </c>
      <c r="IC123">
        <v>1.85852</v>
      </c>
      <c r="ID123">
        <v>1.8576</v>
      </c>
      <c r="IE123">
        <v>1.85242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-20.761</v>
      </c>
      <c r="IT123">
        <v>-3.4265</v>
      </c>
      <c r="IU123">
        <v>-14.13086957178853</v>
      </c>
      <c r="IV123">
        <v>-0.02083019699242301</v>
      </c>
      <c r="IW123">
        <v>6.53372239223948E-06</v>
      </c>
      <c r="IX123">
        <v>-1.0545266758139E-09</v>
      </c>
      <c r="IY123">
        <v>-1.707570419092904</v>
      </c>
      <c r="IZ123">
        <v>-0.1424232617567872</v>
      </c>
      <c r="JA123">
        <v>0.004060056505534989</v>
      </c>
      <c r="JB123">
        <v>-4.899104825809564E-05</v>
      </c>
      <c r="JC123">
        <v>3</v>
      </c>
      <c r="JD123">
        <v>1949</v>
      </c>
      <c r="JE123">
        <v>1</v>
      </c>
      <c r="JF123">
        <v>31</v>
      </c>
      <c r="JG123">
        <v>46.5</v>
      </c>
      <c r="JH123">
        <v>46.4</v>
      </c>
      <c r="JI123">
        <v>0.888672</v>
      </c>
      <c r="JJ123">
        <v>2.7124</v>
      </c>
      <c r="JK123">
        <v>1.49658</v>
      </c>
      <c r="JL123">
        <v>2.31812</v>
      </c>
      <c r="JM123">
        <v>1.54785</v>
      </c>
      <c r="JN123">
        <v>2.36938</v>
      </c>
      <c r="JO123">
        <v>48.6397</v>
      </c>
      <c r="JP123">
        <v>13.3878</v>
      </c>
      <c r="JQ123">
        <v>18</v>
      </c>
      <c r="JR123">
        <v>477.509</v>
      </c>
      <c r="JS123">
        <v>496.048</v>
      </c>
      <c r="JT123">
        <v>22.9896</v>
      </c>
      <c r="JU123">
        <v>38.1945</v>
      </c>
      <c r="JV123">
        <v>30.0006</v>
      </c>
      <c r="JW123">
        <v>38.0518</v>
      </c>
      <c r="JX123">
        <v>37.943</v>
      </c>
      <c r="JY123">
        <v>17.8203</v>
      </c>
      <c r="JZ123">
        <v>43.4489</v>
      </c>
      <c r="KA123">
        <v>0</v>
      </c>
      <c r="KB123">
        <v>22.9669</v>
      </c>
      <c r="KC123">
        <v>285.974</v>
      </c>
      <c r="KD123">
        <v>19.0776</v>
      </c>
      <c r="KE123">
        <v>99.1427</v>
      </c>
      <c r="KF123">
        <v>93.03919999999999</v>
      </c>
    </row>
    <row r="124" spans="1:292">
      <c r="A124">
        <v>106</v>
      </c>
      <c r="B124">
        <v>1688138380.5</v>
      </c>
      <c r="C124">
        <v>3964.5</v>
      </c>
      <c r="D124" t="s">
        <v>648</v>
      </c>
      <c r="E124" t="s">
        <v>649</v>
      </c>
      <c r="F124">
        <v>5</v>
      </c>
      <c r="G124" t="s">
        <v>630</v>
      </c>
      <c r="H124">
        <v>1688138373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308.4111708224975</v>
      </c>
      <c r="AJ124">
        <v>326.4182606060605</v>
      </c>
      <c r="AK124">
        <v>-3.363037078701072</v>
      </c>
      <c r="AL124">
        <v>66.51055622618527</v>
      </c>
      <c r="AM124">
        <f>(AO124 - AN124 + DX124*1E3/(8.314*(DZ124+273.15)) * AQ124/DW124 * AP124) * DW124/(100*DK124) * 1000/(1000 - AO124)</f>
        <v>0</v>
      </c>
      <c r="AN124">
        <v>19.104057480727</v>
      </c>
      <c r="AO124">
        <v>19.42340181818181</v>
      </c>
      <c r="AP124">
        <v>6.654461765767301E-06</v>
      </c>
      <c r="AQ124">
        <v>111.0783735854107</v>
      </c>
      <c r="AR124">
        <v>5</v>
      </c>
      <c r="AS124">
        <v>1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1.65</v>
      </c>
      <c r="DL124">
        <v>0.5</v>
      </c>
      <c r="DM124" t="s">
        <v>430</v>
      </c>
      <c r="DN124">
        <v>2</v>
      </c>
      <c r="DO124" t="b">
        <v>1</v>
      </c>
      <c r="DP124">
        <v>1688138373</v>
      </c>
      <c r="DQ124">
        <v>342.9885185185186</v>
      </c>
      <c r="DR124">
        <v>316.8723333333333</v>
      </c>
      <c r="DS124">
        <v>19.42154444444445</v>
      </c>
      <c r="DT124">
        <v>19.10188518518519</v>
      </c>
      <c r="DU124">
        <v>363.8837037037037</v>
      </c>
      <c r="DV124">
        <v>22.84807407407407</v>
      </c>
      <c r="DW124">
        <v>499.968925925926</v>
      </c>
      <c r="DX124">
        <v>101.5997407407407</v>
      </c>
      <c r="DY124">
        <v>0.09991480740740741</v>
      </c>
      <c r="DZ124">
        <v>28.71579629629629</v>
      </c>
      <c r="EA124">
        <v>30.01846296296296</v>
      </c>
      <c r="EB124">
        <v>999.9000000000001</v>
      </c>
      <c r="EC124">
        <v>0</v>
      </c>
      <c r="ED124">
        <v>0</v>
      </c>
      <c r="EE124">
        <v>10000.16074074074</v>
      </c>
      <c r="EF124">
        <v>0</v>
      </c>
      <c r="EG124">
        <v>1341.036666666666</v>
      </c>
      <c r="EH124">
        <v>26.11627037037037</v>
      </c>
      <c r="EI124">
        <v>349.7817777777778</v>
      </c>
      <c r="EJ124">
        <v>323.043037037037</v>
      </c>
      <c r="EK124">
        <v>0.3196623333333333</v>
      </c>
      <c r="EL124">
        <v>316.8723333333333</v>
      </c>
      <c r="EM124">
        <v>19.10188518518519</v>
      </c>
      <c r="EN124">
        <v>1.973224814814815</v>
      </c>
      <c r="EO124">
        <v>1.940746666666667</v>
      </c>
      <c r="EP124">
        <v>17.23110740740741</v>
      </c>
      <c r="EQ124">
        <v>16.96903333333334</v>
      </c>
      <c r="ER124">
        <v>1999.994074074074</v>
      </c>
      <c r="ES124">
        <v>0.9799963333333334</v>
      </c>
      <c r="ET124">
        <v>0.02000384444444445</v>
      </c>
      <c r="EU124">
        <v>0</v>
      </c>
      <c r="EV124">
        <v>27.62210740740741</v>
      </c>
      <c r="EW124">
        <v>5.00078</v>
      </c>
      <c r="EX124">
        <v>4332.101481481482</v>
      </c>
      <c r="EY124">
        <v>16379.55925925926</v>
      </c>
      <c r="EZ124">
        <v>46.04148148148148</v>
      </c>
      <c r="FA124">
        <v>48</v>
      </c>
      <c r="FB124">
        <v>46.62948148148148</v>
      </c>
      <c r="FC124">
        <v>47.03214814814814</v>
      </c>
      <c r="FD124">
        <v>46.52066666666666</v>
      </c>
      <c r="FE124">
        <v>1955.084074074074</v>
      </c>
      <c r="FF124">
        <v>39.91</v>
      </c>
      <c r="FG124">
        <v>0</v>
      </c>
      <c r="FH124">
        <v>1688138374.8</v>
      </c>
      <c r="FI124">
        <v>0</v>
      </c>
      <c r="FJ124">
        <v>27.59681923076923</v>
      </c>
      <c r="FK124">
        <v>-2.859743597160651</v>
      </c>
      <c r="FL124">
        <v>-69.19179475955082</v>
      </c>
      <c r="FM124">
        <v>4331.836153846153</v>
      </c>
      <c r="FN124">
        <v>15</v>
      </c>
      <c r="FO124">
        <v>1688135591</v>
      </c>
      <c r="FP124" t="s">
        <v>631</v>
      </c>
      <c r="FQ124">
        <v>1688135585</v>
      </c>
      <c r="FR124">
        <v>1688135591</v>
      </c>
      <c r="FS124">
        <v>4</v>
      </c>
      <c r="FT124">
        <v>-0.023</v>
      </c>
      <c r="FU124">
        <v>-0.017</v>
      </c>
      <c r="FV124">
        <v>-22.153</v>
      </c>
      <c r="FW124">
        <v>-3.41</v>
      </c>
      <c r="FX124">
        <v>420</v>
      </c>
      <c r="FY124">
        <v>19</v>
      </c>
      <c r="FZ124">
        <v>0.44</v>
      </c>
      <c r="GA124">
        <v>0.19</v>
      </c>
      <c r="GB124">
        <v>25.63438292682927</v>
      </c>
      <c r="GC124">
        <v>8.301932404181247</v>
      </c>
      <c r="GD124">
        <v>0.8669496364538894</v>
      </c>
      <c r="GE124">
        <v>0</v>
      </c>
      <c r="GF124">
        <v>0.3220328292682926</v>
      </c>
      <c r="GG124">
        <v>-0.03786898954703868</v>
      </c>
      <c r="GH124">
        <v>0.004371644546852066</v>
      </c>
      <c r="GI124">
        <v>1</v>
      </c>
      <c r="GJ124">
        <v>1</v>
      </c>
      <c r="GK124">
        <v>2</v>
      </c>
      <c r="GL124" t="s">
        <v>432</v>
      </c>
      <c r="GM124">
        <v>3.09917</v>
      </c>
      <c r="GN124">
        <v>2.75796</v>
      </c>
      <c r="GO124">
        <v>0.0815124</v>
      </c>
      <c r="GP124">
        <v>0.07231410000000001</v>
      </c>
      <c r="GQ124">
        <v>0.115233</v>
      </c>
      <c r="GR124">
        <v>0.101999</v>
      </c>
      <c r="GS124">
        <v>23304.2</v>
      </c>
      <c r="GT124">
        <v>22376.1</v>
      </c>
      <c r="GU124">
        <v>25943.2</v>
      </c>
      <c r="GV124">
        <v>24480.1</v>
      </c>
      <c r="GW124">
        <v>36857</v>
      </c>
      <c r="GX124">
        <v>31942.8</v>
      </c>
      <c r="GY124">
        <v>45368</v>
      </c>
      <c r="GZ124">
        <v>38483.1</v>
      </c>
      <c r="HA124">
        <v>1.7572</v>
      </c>
      <c r="HB124">
        <v>1.76675</v>
      </c>
      <c r="HC124">
        <v>-0.0741035</v>
      </c>
      <c r="HD124">
        <v>0</v>
      </c>
      <c r="HE124">
        <v>31.2106</v>
      </c>
      <c r="HF124">
        <v>999.9</v>
      </c>
      <c r="HG124">
        <v>43.1</v>
      </c>
      <c r="HH124">
        <v>45</v>
      </c>
      <c r="HI124">
        <v>40.8896</v>
      </c>
      <c r="HJ124">
        <v>62.4689</v>
      </c>
      <c r="HK124">
        <v>25.5489</v>
      </c>
      <c r="HL124">
        <v>1</v>
      </c>
      <c r="HM124">
        <v>0.9613080000000001</v>
      </c>
      <c r="HN124">
        <v>7.66978</v>
      </c>
      <c r="HO124">
        <v>20.1305</v>
      </c>
      <c r="HP124">
        <v>5.2095</v>
      </c>
      <c r="HQ124">
        <v>11.986</v>
      </c>
      <c r="HR124">
        <v>4.96165</v>
      </c>
      <c r="HS124">
        <v>3.27423</v>
      </c>
      <c r="HT124">
        <v>9999</v>
      </c>
      <c r="HU124">
        <v>9999</v>
      </c>
      <c r="HV124">
        <v>9999</v>
      </c>
      <c r="HW124">
        <v>111.3</v>
      </c>
      <c r="HX124">
        <v>1.86387</v>
      </c>
      <c r="HY124">
        <v>1.86023</v>
      </c>
      <c r="HZ124">
        <v>1.85865</v>
      </c>
      <c r="IA124">
        <v>1.85989</v>
      </c>
      <c r="IB124">
        <v>1.85988</v>
      </c>
      <c r="IC124">
        <v>1.85852</v>
      </c>
      <c r="ID124">
        <v>1.8576</v>
      </c>
      <c r="IE124">
        <v>1.85242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-20.481</v>
      </c>
      <c r="IT124">
        <v>-3.4266</v>
      </c>
      <c r="IU124">
        <v>-14.13086957178853</v>
      </c>
      <c r="IV124">
        <v>-0.02083019699242301</v>
      </c>
      <c r="IW124">
        <v>6.53372239223948E-06</v>
      </c>
      <c r="IX124">
        <v>-1.0545266758139E-09</v>
      </c>
      <c r="IY124">
        <v>-1.707570419092904</v>
      </c>
      <c r="IZ124">
        <v>-0.1424232617567872</v>
      </c>
      <c r="JA124">
        <v>0.004060056505534989</v>
      </c>
      <c r="JB124">
        <v>-4.899104825809564E-05</v>
      </c>
      <c r="JC124">
        <v>3</v>
      </c>
      <c r="JD124">
        <v>1949</v>
      </c>
      <c r="JE124">
        <v>1</v>
      </c>
      <c r="JF124">
        <v>31</v>
      </c>
      <c r="JG124">
        <v>46.6</v>
      </c>
      <c r="JH124">
        <v>46.5</v>
      </c>
      <c r="JI124">
        <v>0.8483889999999999</v>
      </c>
      <c r="JJ124">
        <v>2.70874</v>
      </c>
      <c r="JK124">
        <v>1.49658</v>
      </c>
      <c r="JL124">
        <v>2.31812</v>
      </c>
      <c r="JM124">
        <v>1.54785</v>
      </c>
      <c r="JN124">
        <v>2.34863</v>
      </c>
      <c r="JO124">
        <v>48.6707</v>
      </c>
      <c r="JP124">
        <v>13.3878</v>
      </c>
      <c r="JQ124">
        <v>18</v>
      </c>
      <c r="JR124">
        <v>477.305</v>
      </c>
      <c r="JS124">
        <v>496.217</v>
      </c>
      <c r="JT124">
        <v>22.9634</v>
      </c>
      <c r="JU124">
        <v>38.201</v>
      </c>
      <c r="JV124">
        <v>30.0006</v>
      </c>
      <c r="JW124">
        <v>38.0581</v>
      </c>
      <c r="JX124">
        <v>37.9471</v>
      </c>
      <c r="JY124">
        <v>17.006</v>
      </c>
      <c r="JZ124">
        <v>43.4489</v>
      </c>
      <c r="KA124">
        <v>0</v>
      </c>
      <c r="KB124">
        <v>22.9587</v>
      </c>
      <c r="KC124">
        <v>265.907</v>
      </c>
      <c r="KD124">
        <v>19.0776</v>
      </c>
      <c r="KE124">
        <v>99.1414</v>
      </c>
      <c r="KF124">
        <v>93.0376</v>
      </c>
    </row>
    <row r="125" spans="1:292">
      <c r="A125">
        <v>107</v>
      </c>
      <c r="B125">
        <v>1688138385.5</v>
      </c>
      <c r="C125">
        <v>3969.5</v>
      </c>
      <c r="D125" t="s">
        <v>650</v>
      </c>
      <c r="E125" t="s">
        <v>651</v>
      </c>
      <c r="F125">
        <v>5</v>
      </c>
      <c r="G125" t="s">
        <v>630</v>
      </c>
      <c r="H125">
        <v>1688138377.714286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291.5675358583735</v>
      </c>
      <c r="AJ125">
        <v>309.6332787878788</v>
      </c>
      <c r="AK125">
        <v>-3.354730639202183</v>
      </c>
      <c r="AL125">
        <v>66.51055622618527</v>
      </c>
      <c r="AM125">
        <f>(AO125 - AN125 + DX125*1E3/(8.314*(DZ125+273.15)) * AQ125/DW125 * AP125) * DW125/(100*DK125) * 1000/(1000 - AO125)</f>
        <v>0</v>
      </c>
      <c r="AN125">
        <v>19.10610687017549</v>
      </c>
      <c r="AO125">
        <v>19.4263006060606</v>
      </c>
      <c r="AP125">
        <v>1.69464990831758E-05</v>
      </c>
      <c r="AQ125">
        <v>111.0783735854107</v>
      </c>
      <c r="AR125">
        <v>5</v>
      </c>
      <c r="AS125">
        <v>1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1.65</v>
      </c>
      <c r="DL125">
        <v>0.5</v>
      </c>
      <c r="DM125" t="s">
        <v>430</v>
      </c>
      <c r="DN125">
        <v>2</v>
      </c>
      <c r="DO125" t="b">
        <v>1</v>
      </c>
      <c r="DP125">
        <v>1688138377.714286</v>
      </c>
      <c r="DQ125">
        <v>327.5929642857143</v>
      </c>
      <c r="DR125">
        <v>301.1712499999999</v>
      </c>
      <c r="DS125">
        <v>19.42295714285714</v>
      </c>
      <c r="DT125">
        <v>19.10422857142857</v>
      </c>
      <c r="DU125">
        <v>348.2285</v>
      </c>
      <c r="DV125">
        <v>22.849525</v>
      </c>
      <c r="DW125">
        <v>500.0382499999999</v>
      </c>
      <c r="DX125">
        <v>101.5989642857143</v>
      </c>
      <c r="DY125">
        <v>0.1000538821428571</v>
      </c>
      <c r="DZ125">
        <v>28.70935</v>
      </c>
      <c r="EA125">
        <v>30.01679285714286</v>
      </c>
      <c r="EB125">
        <v>999.9000000000002</v>
      </c>
      <c r="EC125">
        <v>0</v>
      </c>
      <c r="ED125">
        <v>0</v>
      </c>
      <c r="EE125">
        <v>10000.32392857143</v>
      </c>
      <c r="EF125">
        <v>0</v>
      </c>
      <c r="EG125">
        <v>1345.277857142857</v>
      </c>
      <c r="EH125">
        <v>26.42173928571429</v>
      </c>
      <c r="EI125">
        <v>334.0817857142857</v>
      </c>
      <c r="EJ125">
        <v>307.0369285714285</v>
      </c>
      <c r="EK125">
        <v>0.3187283571428572</v>
      </c>
      <c r="EL125">
        <v>301.1712499999999</v>
      </c>
      <c r="EM125">
        <v>19.10422857142857</v>
      </c>
      <c r="EN125">
        <v>1.973351785714286</v>
      </c>
      <c r="EO125">
        <v>1.940968928571429</v>
      </c>
      <c r="EP125">
        <v>17.23212142857143</v>
      </c>
      <c r="EQ125">
        <v>16.97083214285714</v>
      </c>
      <c r="ER125">
        <v>2000.009642857143</v>
      </c>
      <c r="ES125">
        <v>0.9799966428571428</v>
      </c>
      <c r="ET125">
        <v>0.02000353928571429</v>
      </c>
      <c r="EU125">
        <v>0</v>
      </c>
      <c r="EV125">
        <v>27.41033214285714</v>
      </c>
      <c r="EW125">
        <v>5.00078</v>
      </c>
      <c r="EX125">
        <v>4324.137857142857</v>
      </c>
      <c r="EY125">
        <v>16379.68571428571</v>
      </c>
      <c r="EZ125">
        <v>46.05557142857143</v>
      </c>
      <c r="FA125">
        <v>48.00885714285714</v>
      </c>
      <c r="FB125">
        <v>46.62924999999999</v>
      </c>
      <c r="FC125">
        <v>47.03321428571428</v>
      </c>
      <c r="FD125">
        <v>46.51992857142857</v>
      </c>
      <c r="FE125">
        <v>1955.099642857143</v>
      </c>
      <c r="FF125">
        <v>39.91</v>
      </c>
      <c r="FG125">
        <v>0</v>
      </c>
      <c r="FH125">
        <v>1688138379.6</v>
      </c>
      <c r="FI125">
        <v>0</v>
      </c>
      <c r="FJ125">
        <v>27.40727692307692</v>
      </c>
      <c r="FK125">
        <v>-3.02554530324335</v>
      </c>
      <c r="FL125">
        <v>-120.4765808868881</v>
      </c>
      <c r="FM125">
        <v>4323.416923076924</v>
      </c>
      <c r="FN125">
        <v>15</v>
      </c>
      <c r="FO125">
        <v>1688135591</v>
      </c>
      <c r="FP125" t="s">
        <v>631</v>
      </c>
      <c r="FQ125">
        <v>1688135585</v>
      </c>
      <c r="FR125">
        <v>1688135591</v>
      </c>
      <c r="FS125">
        <v>4</v>
      </c>
      <c r="FT125">
        <v>-0.023</v>
      </c>
      <c r="FU125">
        <v>-0.017</v>
      </c>
      <c r="FV125">
        <v>-22.153</v>
      </c>
      <c r="FW125">
        <v>-3.41</v>
      </c>
      <c r="FX125">
        <v>420</v>
      </c>
      <c r="FY125">
        <v>19</v>
      </c>
      <c r="FZ125">
        <v>0.44</v>
      </c>
      <c r="GA125">
        <v>0.19</v>
      </c>
      <c r="GB125">
        <v>26.09151463414635</v>
      </c>
      <c r="GC125">
        <v>4.731685714285749</v>
      </c>
      <c r="GD125">
        <v>0.515494026631889</v>
      </c>
      <c r="GE125">
        <v>0</v>
      </c>
      <c r="GF125">
        <v>0.3196814390243902</v>
      </c>
      <c r="GG125">
        <v>-0.01495124738675969</v>
      </c>
      <c r="GH125">
        <v>0.001790010056502348</v>
      </c>
      <c r="GI125">
        <v>1</v>
      </c>
      <c r="GJ125">
        <v>1</v>
      </c>
      <c r="GK125">
        <v>2</v>
      </c>
      <c r="GL125" t="s">
        <v>432</v>
      </c>
      <c r="GM125">
        <v>3.09934</v>
      </c>
      <c r="GN125">
        <v>2.75828</v>
      </c>
      <c r="GO125">
        <v>0.0782786</v>
      </c>
      <c r="GP125">
        <v>0.0688771</v>
      </c>
      <c r="GQ125">
        <v>0.115242</v>
      </c>
      <c r="GR125">
        <v>0.102005</v>
      </c>
      <c r="GS125">
        <v>23386.1</v>
      </c>
      <c r="GT125">
        <v>22459</v>
      </c>
      <c r="GU125">
        <v>25943.1</v>
      </c>
      <c r="GV125">
        <v>24480.2</v>
      </c>
      <c r="GW125">
        <v>36856.2</v>
      </c>
      <c r="GX125">
        <v>31942.2</v>
      </c>
      <c r="GY125">
        <v>45367.9</v>
      </c>
      <c r="GZ125">
        <v>38483.2</v>
      </c>
      <c r="HA125">
        <v>1.75785</v>
      </c>
      <c r="HB125">
        <v>1.7664</v>
      </c>
      <c r="HC125">
        <v>-0.0724234</v>
      </c>
      <c r="HD125">
        <v>0</v>
      </c>
      <c r="HE125">
        <v>31.2013</v>
      </c>
      <c r="HF125">
        <v>999.9</v>
      </c>
      <c r="HG125">
        <v>43.1</v>
      </c>
      <c r="HH125">
        <v>45</v>
      </c>
      <c r="HI125">
        <v>40.8862</v>
      </c>
      <c r="HJ125">
        <v>62.6589</v>
      </c>
      <c r="HK125">
        <v>25.4647</v>
      </c>
      <c r="HL125">
        <v>1</v>
      </c>
      <c r="HM125">
        <v>0.96139</v>
      </c>
      <c r="HN125">
        <v>7.63832</v>
      </c>
      <c r="HO125">
        <v>20.1319</v>
      </c>
      <c r="HP125">
        <v>5.21025</v>
      </c>
      <c r="HQ125">
        <v>11.986</v>
      </c>
      <c r="HR125">
        <v>4.962</v>
      </c>
      <c r="HS125">
        <v>3.2743</v>
      </c>
      <c r="HT125">
        <v>9999</v>
      </c>
      <c r="HU125">
        <v>9999</v>
      </c>
      <c r="HV125">
        <v>9999</v>
      </c>
      <c r="HW125">
        <v>111.3</v>
      </c>
      <c r="HX125">
        <v>1.86387</v>
      </c>
      <c r="HY125">
        <v>1.86023</v>
      </c>
      <c r="HZ125">
        <v>1.85866</v>
      </c>
      <c r="IA125">
        <v>1.85989</v>
      </c>
      <c r="IB125">
        <v>1.85989</v>
      </c>
      <c r="IC125">
        <v>1.85852</v>
      </c>
      <c r="ID125">
        <v>1.85762</v>
      </c>
      <c r="IE125">
        <v>1.85242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-20.199</v>
      </c>
      <c r="IT125">
        <v>-3.4267</v>
      </c>
      <c r="IU125">
        <v>-14.13086957178853</v>
      </c>
      <c r="IV125">
        <v>-0.02083019699242301</v>
      </c>
      <c r="IW125">
        <v>6.53372239223948E-06</v>
      </c>
      <c r="IX125">
        <v>-1.0545266758139E-09</v>
      </c>
      <c r="IY125">
        <v>-1.707570419092904</v>
      </c>
      <c r="IZ125">
        <v>-0.1424232617567872</v>
      </c>
      <c r="JA125">
        <v>0.004060056505534989</v>
      </c>
      <c r="JB125">
        <v>-4.899104825809564E-05</v>
      </c>
      <c r="JC125">
        <v>3</v>
      </c>
      <c r="JD125">
        <v>1949</v>
      </c>
      <c r="JE125">
        <v>1</v>
      </c>
      <c r="JF125">
        <v>31</v>
      </c>
      <c r="JG125">
        <v>46.7</v>
      </c>
      <c r="JH125">
        <v>46.6</v>
      </c>
      <c r="JI125">
        <v>0.810547</v>
      </c>
      <c r="JJ125">
        <v>2.7124</v>
      </c>
      <c r="JK125">
        <v>1.49658</v>
      </c>
      <c r="JL125">
        <v>2.31812</v>
      </c>
      <c r="JM125">
        <v>1.54785</v>
      </c>
      <c r="JN125">
        <v>2.3645</v>
      </c>
      <c r="JO125">
        <v>48.6707</v>
      </c>
      <c r="JP125">
        <v>13.379</v>
      </c>
      <c r="JQ125">
        <v>18</v>
      </c>
      <c r="JR125">
        <v>477.731</v>
      </c>
      <c r="JS125">
        <v>496.001</v>
      </c>
      <c r="JT125">
        <v>22.9516</v>
      </c>
      <c r="JU125">
        <v>38.2071</v>
      </c>
      <c r="JV125">
        <v>30.0003</v>
      </c>
      <c r="JW125">
        <v>38.0626</v>
      </c>
      <c r="JX125">
        <v>37.9511</v>
      </c>
      <c r="JY125">
        <v>16.2719</v>
      </c>
      <c r="JZ125">
        <v>43.4489</v>
      </c>
      <c r="KA125">
        <v>0</v>
      </c>
      <c r="KB125">
        <v>22.951</v>
      </c>
      <c r="KC125">
        <v>252.532</v>
      </c>
      <c r="KD125">
        <v>19.0776</v>
      </c>
      <c r="KE125">
        <v>99.14109999999999</v>
      </c>
      <c r="KF125">
        <v>93.03789999999999</v>
      </c>
    </row>
    <row r="126" spans="1:292">
      <c r="A126">
        <v>108</v>
      </c>
      <c r="B126">
        <v>1688138390.5</v>
      </c>
      <c r="C126">
        <v>3974.5</v>
      </c>
      <c r="D126" t="s">
        <v>652</v>
      </c>
      <c r="E126" t="s">
        <v>653</v>
      </c>
      <c r="F126">
        <v>5</v>
      </c>
      <c r="G126" t="s">
        <v>630</v>
      </c>
      <c r="H126">
        <v>1688138383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274.4477449381772</v>
      </c>
      <c r="AJ126">
        <v>292.611206060606</v>
      </c>
      <c r="AK126">
        <v>-3.411794885797401</v>
      </c>
      <c r="AL126">
        <v>66.51055622618527</v>
      </c>
      <c r="AM126">
        <f>(AO126 - AN126 + DX126*1E3/(8.314*(DZ126+273.15)) * AQ126/DW126 * AP126) * DW126/(100*DK126) * 1000/(1000 - AO126)</f>
        <v>0</v>
      </c>
      <c r="AN126">
        <v>19.11006519964108</v>
      </c>
      <c r="AO126">
        <v>19.42985515151515</v>
      </c>
      <c r="AP126">
        <v>1.16591795019022E-05</v>
      </c>
      <c r="AQ126">
        <v>111.0783735854107</v>
      </c>
      <c r="AR126">
        <v>5</v>
      </c>
      <c r="AS126">
        <v>1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1.65</v>
      </c>
      <c r="DL126">
        <v>0.5</v>
      </c>
      <c r="DM126" t="s">
        <v>430</v>
      </c>
      <c r="DN126">
        <v>2</v>
      </c>
      <c r="DO126" t="b">
        <v>1</v>
      </c>
      <c r="DP126">
        <v>1688138383</v>
      </c>
      <c r="DQ126">
        <v>310.1611481481482</v>
      </c>
      <c r="DR126">
        <v>283.5822592592593</v>
      </c>
      <c r="DS126">
        <v>19.42531851851852</v>
      </c>
      <c r="DT126">
        <v>19.10684814814815</v>
      </c>
      <c r="DU126">
        <v>330.4995555555556</v>
      </c>
      <c r="DV126">
        <v>22.85196666666667</v>
      </c>
      <c r="DW126">
        <v>499.9712962962963</v>
      </c>
      <c r="DX126">
        <v>101.5984814814815</v>
      </c>
      <c r="DY126">
        <v>0.09988637777777777</v>
      </c>
      <c r="DZ126">
        <v>28.70192592592593</v>
      </c>
      <c r="EA126">
        <v>30.00975185185185</v>
      </c>
      <c r="EB126">
        <v>999.9000000000001</v>
      </c>
      <c r="EC126">
        <v>0</v>
      </c>
      <c r="ED126">
        <v>0</v>
      </c>
      <c r="EE126">
        <v>9997.096666666666</v>
      </c>
      <c r="EF126">
        <v>0</v>
      </c>
      <c r="EG126">
        <v>1348.531111111111</v>
      </c>
      <c r="EH126">
        <v>26.5789</v>
      </c>
      <c r="EI126">
        <v>316.3054444444444</v>
      </c>
      <c r="EJ126">
        <v>289.1060740740741</v>
      </c>
      <c r="EK126">
        <v>0.3184710370370371</v>
      </c>
      <c r="EL126">
        <v>283.5822592592593</v>
      </c>
      <c r="EM126">
        <v>19.10684814814815</v>
      </c>
      <c r="EN126">
        <v>1.973582222222222</v>
      </c>
      <c r="EO126">
        <v>1.941226666666666</v>
      </c>
      <c r="EP126">
        <v>17.23396296296296</v>
      </c>
      <c r="EQ126">
        <v>16.97291851851852</v>
      </c>
      <c r="ER126">
        <v>2000.023333333334</v>
      </c>
      <c r="ES126">
        <v>0.9799971111111111</v>
      </c>
      <c r="ET126">
        <v>0.02000305925925926</v>
      </c>
      <c r="EU126">
        <v>0</v>
      </c>
      <c r="EV126">
        <v>27.18925555555556</v>
      </c>
      <c r="EW126">
        <v>5.00078</v>
      </c>
      <c r="EX126">
        <v>4319.213333333334</v>
      </c>
      <c r="EY126">
        <v>16379.7962962963</v>
      </c>
      <c r="EZ126">
        <v>46.06688888888889</v>
      </c>
      <c r="FA126">
        <v>48.01837037037038</v>
      </c>
      <c r="FB126">
        <v>46.62481481481481</v>
      </c>
      <c r="FC126">
        <v>47.04144444444443</v>
      </c>
      <c r="FD126">
        <v>46.52066666666666</v>
      </c>
      <c r="FE126">
        <v>1955.113333333333</v>
      </c>
      <c r="FF126">
        <v>39.91</v>
      </c>
      <c r="FG126">
        <v>0</v>
      </c>
      <c r="FH126">
        <v>1688138384.4</v>
      </c>
      <c r="FI126">
        <v>0</v>
      </c>
      <c r="FJ126">
        <v>27.20104615384616</v>
      </c>
      <c r="FK126">
        <v>-1.727760675539971</v>
      </c>
      <c r="FL126">
        <v>-68.67384574653471</v>
      </c>
      <c r="FM126">
        <v>4319.521923076923</v>
      </c>
      <c r="FN126">
        <v>15</v>
      </c>
      <c r="FO126">
        <v>1688135591</v>
      </c>
      <c r="FP126" t="s">
        <v>631</v>
      </c>
      <c r="FQ126">
        <v>1688135585</v>
      </c>
      <c r="FR126">
        <v>1688135591</v>
      </c>
      <c r="FS126">
        <v>4</v>
      </c>
      <c r="FT126">
        <v>-0.023</v>
      </c>
      <c r="FU126">
        <v>-0.017</v>
      </c>
      <c r="FV126">
        <v>-22.153</v>
      </c>
      <c r="FW126">
        <v>-3.41</v>
      </c>
      <c r="FX126">
        <v>420</v>
      </c>
      <c r="FY126">
        <v>19</v>
      </c>
      <c r="FZ126">
        <v>0.44</v>
      </c>
      <c r="GA126">
        <v>0.19</v>
      </c>
      <c r="GB126">
        <v>26.479605</v>
      </c>
      <c r="GC126">
        <v>1.984417260787949</v>
      </c>
      <c r="GD126">
        <v>0.2125527181077677</v>
      </c>
      <c r="GE126">
        <v>0</v>
      </c>
      <c r="GF126">
        <v>0.31878145</v>
      </c>
      <c r="GG126">
        <v>-0.003981996247655736</v>
      </c>
      <c r="GH126">
        <v>0.0009972248229461636</v>
      </c>
      <c r="GI126">
        <v>1</v>
      </c>
      <c r="GJ126">
        <v>1</v>
      </c>
      <c r="GK126">
        <v>2</v>
      </c>
      <c r="GL126" t="s">
        <v>432</v>
      </c>
      <c r="GM126">
        <v>3.099</v>
      </c>
      <c r="GN126">
        <v>2.75793</v>
      </c>
      <c r="GO126">
        <v>0.074935</v>
      </c>
      <c r="GP126">
        <v>0.0654233</v>
      </c>
      <c r="GQ126">
        <v>0.115254</v>
      </c>
      <c r="GR126">
        <v>0.102028</v>
      </c>
      <c r="GS126">
        <v>23470.4</v>
      </c>
      <c r="GT126">
        <v>22542.1</v>
      </c>
      <c r="GU126">
        <v>25942.6</v>
      </c>
      <c r="GV126">
        <v>24480.2</v>
      </c>
      <c r="GW126">
        <v>36855</v>
      </c>
      <c r="GX126">
        <v>31941.1</v>
      </c>
      <c r="GY126">
        <v>45367.6</v>
      </c>
      <c r="GZ126">
        <v>38483.2</v>
      </c>
      <c r="HA126">
        <v>1.7571</v>
      </c>
      <c r="HB126">
        <v>1.76655</v>
      </c>
      <c r="HC126">
        <v>-0.0733994</v>
      </c>
      <c r="HD126">
        <v>0</v>
      </c>
      <c r="HE126">
        <v>31.1945</v>
      </c>
      <c r="HF126">
        <v>999.9</v>
      </c>
      <c r="HG126">
        <v>43.1</v>
      </c>
      <c r="HH126">
        <v>45</v>
      </c>
      <c r="HI126">
        <v>40.8889</v>
      </c>
      <c r="HJ126">
        <v>62.6389</v>
      </c>
      <c r="HK126">
        <v>25.5689</v>
      </c>
      <c r="HL126">
        <v>1</v>
      </c>
      <c r="HM126">
        <v>0.961674</v>
      </c>
      <c r="HN126">
        <v>7.64135</v>
      </c>
      <c r="HO126">
        <v>20.1318</v>
      </c>
      <c r="HP126">
        <v>5.20965</v>
      </c>
      <c r="HQ126">
        <v>11.986</v>
      </c>
      <c r="HR126">
        <v>4.9619</v>
      </c>
      <c r="HS126">
        <v>3.27425</v>
      </c>
      <c r="HT126">
        <v>9999</v>
      </c>
      <c r="HU126">
        <v>9999</v>
      </c>
      <c r="HV126">
        <v>9999</v>
      </c>
      <c r="HW126">
        <v>111.3</v>
      </c>
      <c r="HX126">
        <v>1.86388</v>
      </c>
      <c r="HY126">
        <v>1.86024</v>
      </c>
      <c r="HZ126">
        <v>1.85867</v>
      </c>
      <c r="IA126">
        <v>1.85989</v>
      </c>
      <c r="IB126">
        <v>1.85989</v>
      </c>
      <c r="IC126">
        <v>1.85852</v>
      </c>
      <c r="ID126">
        <v>1.85761</v>
      </c>
      <c r="IE126">
        <v>1.85242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-19.909</v>
      </c>
      <c r="IT126">
        <v>-3.4268</v>
      </c>
      <c r="IU126">
        <v>-14.13086957178853</v>
      </c>
      <c r="IV126">
        <v>-0.02083019699242301</v>
      </c>
      <c r="IW126">
        <v>6.53372239223948E-06</v>
      </c>
      <c r="IX126">
        <v>-1.0545266758139E-09</v>
      </c>
      <c r="IY126">
        <v>-1.707570419092904</v>
      </c>
      <c r="IZ126">
        <v>-0.1424232617567872</v>
      </c>
      <c r="JA126">
        <v>0.004060056505534989</v>
      </c>
      <c r="JB126">
        <v>-4.899104825809564E-05</v>
      </c>
      <c r="JC126">
        <v>3</v>
      </c>
      <c r="JD126">
        <v>1949</v>
      </c>
      <c r="JE126">
        <v>1</v>
      </c>
      <c r="JF126">
        <v>31</v>
      </c>
      <c r="JG126">
        <v>46.8</v>
      </c>
      <c r="JH126">
        <v>46.7</v>
      </c>
      <c r="JI126">
        <v>0.7702639999999999</v>
      </c>
      <c r="JJ126">
        <v>2.71362</v>
      </c>
      <c r="JK126">
        <v>1.49658</v>
      </c>
      <c r="JL126">
        <v>2.31812</v>
      </c>
      <c r="JM126">
        <v>1.54785</v>
      </c>
      <c r="JN126">
        <v>2.3584</v>
      </c>
      <c r="JO126">
        <v>48.6707</v>
      </c>
      <c r="JP126">
        <v>13.3703</v>
      </c>
      <c r="JQ126">
        <v>18</v>
      </c>
      <c r="JR126">
        <v>477.307</v>
      </c>
      <c r="JS126">
        <v>496.138</v>
      </c>
      <c r="JT126">
        <v>22.9441</v>
      </c>
      <c r="JU126">
        <v>38.2128</v>
      </c>
      <c r="JV126">
        <v>30.0004</v>
      </c>
      <c r="JW126">
        <v>38.068</v>
      </c>
      <c r="JX126">
        <v>37.9556</v>
      </c>
      <c r="JY126">
        <v>15.4492</v>
      </c>
      <c r="JZ126">
        <v>43.4489</v>
      </c>
      <c r="KA126">
        <v>0</v>
      </c>
      <c r="KB126">
        <v>22.9325</v>
      </c>
      <c r="KC126">
        <v>232.449</v>
      </c>
      <c r="KD126">
        <v>19.0776</v>
      </c>
      <c r="KE126">
        <v>99.14</v>
      </c>
      <c r="KF126">
        <v>93.0378</v>
      </c>
    </row>
    <row r="127" spans="1:292">
      <c r="A127">
        <v>109</v>
      </c>
      <c r="B127">
        <v>1688138395.5</v>
      </c>
      <c r="C127">
        <v>3979.5</v>
      </c>
      <c r="D127" t="s">
        <v>654</v>
      </c>
      <c r="E127" t="s">
        <v>655</v>
      </c>
      <c r="F127">
        <v>5</v>
      </c>
      <c r="G127" t="s">
        <v>630</v>
      </c>
      <c r="H127">
        <v>1688138387.714286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257.5831339121805</v>
      </c>
      <c r="AJ127">
        <v>275.822509090909</v>
      </c>
      <c r="AK127">
        <v>-3.355533963580288</v>
      </c>
      <c r="AL127">
        <v>66.51055622618527</v>
      </c>
      <c r="AM127">
        <f>(AO127 - AN127 + DX127*1E3/(8.314*(DZ127+273.15)) * AQ127/DW127 * AP127) * DW127/(100*DK127) * 1000/(1000 - AO127)</f>
        <v>0</v>
      </c>
      <c r="AN127">
        <v>19.11247748317239</v>
      </c>
      <c r="AO127">
        <v>19.43416242424242</v>
      </c>
      <c r="AP127">
        <v>1.710650997765958E-05</v>
      </c>
      <c r="AQ127">
        <v>111.0783735854107</v>
      </c>
      <c r="AR127">
        <v>5</v>
      </c>
      <c r="AS127">
        <v>1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1.65</v>
      </c>
      <c r="DL127">
        <v>0.5</v>
      </c>
      <c r="DM127" t="s">
        <v>430</v>
      </c>
      <c r="DN127">
        <v>2</v>
      </c>
      <c r="DO127" t="b">
        <v>1</v>
      </c>
      <c r="DP127">
        <v>1688138387.714286</v>
      </c>
      <c r="DQ127">
        <v>294.5643214285714</v>
      </c>
      <c r="DR127">
        <v>267.9080357142857</v>
      </c>
      <c r="DS127">
        <v>19.42830714285714</v>
      </c>
      <c r="DT127">
        <v>19.10942857142857</v>
      </c>
      <c r="DU127">
        <v>314.6338571428572</v>
      </c>
      <c r="DV127">
        <v>22.85505357142857</v>
      </c>
      <c r="DW127">
        <v>500.0472142857143</v>
      </c>
      <c r="DX127">
        <v>101.5977142857143</v>
      </c>
      <c r="DY127">
        <v>0.100101575</v>
      </c>
      <c r="DZ127">
        <v>28.69630357142857</v>
      </c>
      <c r="EA127">
        <v>30.00694285714286</v>
      </c>
      <c r="EB127">
        <v>999.9000000000002</v>
      </c>
      <c r="EC127">
        <v>0</v>
      </c>
      <c r="ED127">
        <v>0</v>
      </c>
      <c r="EE127">
        <v>9994.744999999999</v>
      </c>
      <c r="EF127">
        <v>0</v>
      </c>
      <c r="EG127">
        <v>1350.320714285714</v>
      </c>
      <c r="EH127">
        <v>26.65631071428572</v>
      </c>
      <c r="EI127">
        <v>300.4005714285714</v>
      </c>
      <c r="EJ127">
        <v>273.1271785714285</v>
      </c>
      <c r="EK127">
        <v>0.3188793928571428</v>
      </c>
      <c r="EL127">
        <v>267.9080357142857</v>
      </c>
      <c r="EM127">
        <v>19.10942857142857</v>
      </c>
      <c r="EN127">
        <v>1.97387</v>
      </c>
      <c r="EO127">
        <v>1.941472857142857</v>
      </c>
      <c r="EP127">
        <v>17.23626428571429</v>
      </c>
      <c r="EQ127">
        <v>16.97492857142857</v>
      </c>
      <c r="ER127">
        <v>2000.042142857143</v>
      </c>
      <c r="ES127">
        <v>0.9799973928571427</v>
      </c>
      <c r="ET127">
        <v>0.02000278214285715</v>
      </c>
      <c r="EU127">
        <v>0</v>
      </c>
      <c r="EV127">
        <v>27.04630357142857</v>
      </c>
      <c r="EW127">
        <v>5.00078</v>
      </c>
      <c r="EX127">
        <v>4314.475357142857</v>
      </c>
      <c r="EY127">
        <v>16379.96071428571</v>
      </c>
      <c r="EZ127">
        <v>46.06442857142856</v>
      </c>
      <c r="FA127">
        <v>48.01771428571429</v>
      </c>
      <c r="FB127">
        <v>46.62482142857142</v>
      </c>
      <c r="FC127">
        <v>47.04889285714285</v>
      </c>
      <c r="FD127">
        <v>46.53771428571428</v>
      </c>
      <c r="FE127">
        <v>1955.132142857143</v>
      </c>
      <c r="FF127">
        <v>39.91</v>
      </c>
      <c r="FG127">
        <v>0</v>
      </c>
      <c r="FH127">
        <v>1688138389.8</v>
      </c>
      <c r="FI127">
        <v>0</v>
      </c>
      <c r="FJ127">
        <v>27.03981599999999</v>
      </c>
      <c r="FK127">
        <v>-1.640553845366271</v>
      </c>
      <c r="FL127">
        <v>-14.78923048224347</v>
      </c>
      <c r="FM127">
        <v>4312.8616</v>
      </c>
      <c r="FN127">
        <v>15</v>
      </c>
      <c r="FO127">
        <v>1688135591</v>
      </c>
      <c r="FP127" t="s">
        <v>631</v>
      </c>
      <c r="FQ127">
        <v>1688135585</v>
      </c>
      <c r="FR127">
        <v>1688135591</v>
      </c>
      <c r="FS127">
        <v>4</v>
      </c>
      <c r="FT127">
        <v>-0.023</v>
      </c>
      <c r="FU127">
        <v>-0.017</v>
      </c>
      <c r="FV127">
        <v>-22.153</v>
      </c>
      <c r="FW127">
        <v>-3.41</v>
      </c>
      <c r="FX127">
        <v>420</v>
      </c>
      <c r="FY127">
        <v>19</v>
      </c>
      <c r="FZ127">
        <v>0.44</v>
      </c>
      <c r="GA127">
        <v>0.19</v>
      </c>
      <c r="GB127">
        <v>26.58478292682927</v>
      </c>
      <c r="GC127">
        <v>1.044524738675906</v>
      </c>
      <c r="GD127">
        <v>0.1278413744668764</v>
      </c>
      <c r="GE127">
        <v>0</v>
      </c>
      <c r="GF127">
        <v>0.3187193170731707</v>
      </c>
      <c r="GG127">
        <v>0.003435407665505172</v>
      </c>
      <c r="GH127">
        <v>0.0009360672124873736</v>
      </c>
      <c r="GI127">
        <v>1</v>
      </c>
      <c r="GJ127">
        <v>1</v>
      </c>
      <c r="GK127">
        <v>2</v>
      </c>
      <c r="GL127" t="s">
        <v>432</v>
      </c>
      <c r="GM127">
        <v>3.09933</v>
      </c>
      <c r="GN127">
        <v>2.75822</v>
      </c>
      <c r="GO127">
        <v>0.0715572</v>
      </c>
      <c r="GP127">
        <v>0.0618544</v>
      </c>
      <c r="GQ127">
        <v>0.115262</v>
      </c>
      <c r="GR127">
        <v>0.102029</v>
      </c>
      <c r="GS127">
        <v>23556.1</v>
      </c>
      <c r="GT127">
        <v>22627.9</v>
      </c>
      <c r="GU127">
        <v>25942.8</v>
      </c>
      <c r="GV127">
        <v>24480.1</v>
      </c>
      <c r="GW127">
        <v>36854.2</v>
      </c>
      <c r="GX127">
        <v>31940.4</v>
      </c>
      <c r="GY127">
        <v>45367.5</v>
      </c>
      <c r="GZ127">
        <v>38482.9</v>
      </c>
      <c r="HA127">
        <v>1.7577</v>
      </c>
      <c r="HB127">
        <v>1.76623</v>
      </c>
      <c r="HC127">
        <v>-0.0743158</v>
      </c>
      <c r="HD127">
        <v>0</v>
      </c>
      <c r="HE127">
        <v>31.189</v>
      </c>
      <c r="HF127">
        <v>999.9</v>
      </c>
      <c r="HG127">
        <v>43.1</v>
      </c>
      <c r="HH127">
        <v>45</v>
      </c>
      <c r="HI127">
        <v>40.8924</v>
      </c>
      <c r="HJ127">
        <v>62.5889</v>
      </c>
      <c r="HK127">
        <v>25.4688</v>
      </c>
      <c r="HL127">
        <v>1</v>
      </c>
      <c r="HM127">
        <v>0.961994</v>
      </c>
      <c r="HN127">
        <v>7.32438</v>
      </c>
      <c r="HO127">
        <v>20.1458</v>
      </c>
      <c r="HP127">
        <v>5.2101</v>
      </c>
      <c r="HQ127">
        <v>11.986</v>
      </c>
      <c r="HR127">
        <v>4.962</v>
      </c>
      <c r="HS127">
        <v>3.2744</v>
      </c>
      <c r="HT127">
        <v>9999</v>
      </c>
      <c r="HU127">
        <v>9999</v>
      </c>
      <c r="HV127">
        <v>9999</v>
      </c>
      <c r="HW127">
        <v>111.3</v>
      </c>
      <c r="HX127">
        <v>1.86387</v>
      </c>
      <c r="HY127">
        <v>1.86022</v>
      </c>
      <c r="HZ127">
        <v>1.85867</v>
      </c>
      <c r="IA127">
        <v>1.85989</v>
      </c>
      <c r="IB127">
        <v>1.85989</v>
      </c>
      <c r="IC127">
        <v>1.85852</v>
      </c>
      <c r="ID127">
        <v>1.85761</v>
      </c>
      <c r="IE127">
        <v>1.85243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-19.621</v>
      </c>
      <c r="IT127">
        <v>-3.427</v>
      </c>
      <c r="IU127">
        <v>-14.13086957178853</v>
      </c>
      <c r="IV127">
        <v>-0.02083019699242301</v>
      </c>
      <c r="IW127">
        <v>6.53372239223948E-06</v>
      </c>
      <c r="IX127">
        <v>-1.0545266758139E-09</v>
      </c>
      <c r="IY127">
        <v>-1.707570419092904</v>
      </c>
      <c r="IZ127">
        <v>-0.1424232617567872</v>
      </c>
      <c r="JA127">
        <v>0.004060056505534989</v>
      </c>
      <c r="JB127">
        <v>-4.899104825809564E-05</v>
      </c>
      <c r="JC127">
        <v>3</v>
      </c>
      <c r="JD127">
        <v>1949</v>
      </c>
      <c r="JE127">
        <v>1</v>
      </c>
      <c r="JF127">
        <v>31</v>
      </c>
      <c r="JG127">
        <v>46.8</v>
      </c>
      <c r="JH127">
        <v>46.7</v>
      </c>
      <c r="JI127">
        <v>0.732422</v>
      </c>
      <c r="JJ127">
        <v>2.71729</v>
      </c>
      <c r="JK127">
        <v>1.49658</v>
      </c>
      <c r="JL127">
        <v>2.31812</v>
      </c>
      <c r="JM127">
        <v>1.54785</v>
      </c>
      <c r="JN127">
        <v>2.37183</v>
      </c>
      <c r="JO127">
        <v>48.6707</v>
      </c>
      <c r="JP127">
        <v>13.4053</v>
      </c>
      <c r="JQ127">
        <v>18</v>
      </c>
      <c r="JR127">
        <v>477.703</v>
      </c>
      <c r="JS127">
        <v>495.945</v>
      </c>
      <c r="JT127">
        <v>22.9344</v>
      </c>
      <c r="JU127">
        <v>38.2183</v>
      </c>
      <c r="JV127">
        <v>30.0003</v>
      </c>
      <c r="JW127">
        <v>38.0726</v>
      </c>
      <c r="JX127">
        <v>37.9601</v>
      </c>
      <c r="JY127">
        <v>14.7059</v>
      </c>
      <c r="JZ127">
        <v>43.4489</v>
      </c>
      <c r="KA127">
        <v>0</v>
      </c>
      <c r="KB127">
        <v>23.0986</v>
      </c>
      <c r="KC127">
        <v>219.089</v>
      </c>
      <c r="KD127">
        <v>19.0776</v>
      </c>
      <c r="KE127">
        <v>99.14019999999999</v>
      </c>
      <c r="KF127">
        <v>93.0372</v>
      </c>
    </row>
    <row r="128" spans="1:292">
      <c r="A128">
        <v>110</v>
      </c>
      <c r="B128">
        <v>1688138400.5</v>
      </c>
      <c r="C128">
        <v>3984.5</v>
      </c>
      <c r="D128" t="s">
        <v>656</v>
      </c>
      <c r="E128" t="s">
        <v>657</v>
      </c>
      <c r="F128">
        <v>5</v>
      </c>
      <c r="G128" t="s">
        <v>630</v>
      </c>
      <c r="H128">
        <v>1688138393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240.6728962835393</v>
      </c>
      <c r="AJ128">
        <v>258.9311818181818</v>
      </c>
      <c r="AK128">
        <v>-3.381096360498465</v>
      </c>
      <c r="AL128">
        <v>66.51055622618527</v>
      </c>
      <c r="AM128">
        <f>(AO128 - AN128 + DX128*1E3/(8.314*(DZ128+273.15)) * AQ128/DW128 * AP128) * DW128/(100*DK128) * 1000/(1000 - AO128)</f>
        <v>0</v>
      </c>
      <c r="AN128">
        <v>19.11832581973696</v>
      </c>
      <c r="AO128">
        <v>19.44619696969696</v>
      </c>
      <c r="AP128">
        <v>4.780216838978322E-05</v>
      </c>
      <c r="AQ128">
        <v>111.0783735854107</v>
      </c>
      <c r="AR128">
        <v>5</v>
      </c>
      <c r="AS128">
        <v>1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1.65</v>
      </c>
      <c r="DL128">
        <v>0.5</v>
      </c>
      <c r="DM128" t="s">
        <v>430</v>
      </c>
      <c r="DN128">
        <v>2</v>
      </c>
      <c r="DO128" t="b">
        <v>1</v>
      </c>
      <c r="DP128">
        <v>1688138393</v>
      </c>
      <c r="DQ128">
        <v>277.0627407407407</v>
      </c>
      <c r="DR128">
        <v>250.3318148148148</v>
      </c>
      <c r="DS128">
        <v>19.43354074074074</v>
      </c>
      <c r="DT128">
        <v>19.11342222222222</v>
      </c>
      <c r="DU128">
        <v>296.8272962962963</v>
      </c>
      <c r="DV128">
        <v>22.86047407407407</v>
      </c>
      <c r="DW128">
        <v>500.0428148148149</v>
      </c>
      <c r="DX128">
        <v>101.5959259259259</v>
      </c>
      <c r="DY128">
        <v>0.1000492555555556</v>
      </c>
      <c r="DZ128">
        <v>28.6899</v>
      </c>
      <c r="EA128">
        <v>30.00051111111111</v>
      </c>
      <c r="EB128">
        <v>999.9000000000001</v>
      </c>
      <c r="EC128">
        <v>0</v>
      </c>
      <c r="ED128">
        <v>0</v>
      </c>
      <c r="EE128">
        <v>9993.079259259261</v>
      </c>
      <c r="EF128">
        <v>0</v>
      </c>
      <c r="EG128">
        <v>1350.217777777778</v>
      </c>
      <c r="EH128">
        <v>26.73092592592593</v>
      </c>
      <c r="EI128">
        <v>282.5536296296296</v>
      </c>
      <c r="EJ128">
        <v>255.2094814814815</v>
      </c>
      <c r="EK128">
        <v>0.3201168888888888</v>
      </c>
      <c r="EL128">
        <v>250.3318148148148</v>
      </c>
      <c r="EM128">
        <v>19.11342222222222</v>
      </c>
      <c r="EN128">
        <v>1.974367407407407</v>
      </c>
      <c r="EO128">
        <v>1.941845185185185</v>
      </c>
      <c r="EP128">
        <v>17.24025185185185</v>
      </c>
      <c r="EQ128">
        <v>16.97795185185185</v>
      </c>
      <c r="ER128">
        <v>2000.037777777778</v>
      </c>
      <c r="ES128">
        <v>0.9799973333333333</v>
      </c>
      <c r="ET128">
        <v>0.02000283703703704</v>
      </c>
      <c r="EU128">
        <v>0</v>
      </c>
      <c r="EV128">
        <v>26.83048518518519</v>
      </c>
      <c r="EW128">
        <v>5.00078</v>
      </c>
      <c r="EX128">
        <v>4304.917407407408</v>
      </c>
      <c r="EY128">
        <v>16379.92962962963</v>
      </c>
      <c r="EZ128">
        <v>46.06451851851852</v>
      </c>
      <c r="FA128">
        <v>48.01607407407408</v>
      </c>
      <c r="FB128">
        <v>46.64096296296294</v>
      </c>
      <c r="FC128">
        <v>47.06914814814814</v>
      </c>
      <c r="FD128">
        <v>46.52985185185185</v>
      </c>
      <c r="FE128">
        <v>1955.127777777778</v>
      </c>
      <c r="FF128">
        <v>39.91</v>
      </c>
      <c r="FG128">
        <v>0</v>
      </c>
      <c r="FH128">
        <v>1688138394.6</v>
      </c>
      <c r="FI128">
        <v>0</v>
      </c>
      <c r="FJ128">
        <v>26.857548</v>
      </c>
      <c r="FK128">
        <v>-2.169800005790581</v>
      </c>
      <c r="FL128">
        <v>-208.1230772544967</v>
      </c>
      <c r="FM128">
        <v>4303.996</v>
      </c>
      <c r="FN128">
        <v>15</v>
      </c>
      <c r="FO128">
        <v>1688135591</v>
      </c>
      <c r="FP128" t="s">
        <v>631</v>
      </c>
      <c r="FQ128">
        <v>1688135585</v>
      </c>
      <c r="FR128">
        <v>1688135591</v>
      </c>
      <c r="FS128">
        <v>4</v>
      </c>
      <c r="FT128">
        <v>-0.023</v>
      </c>
      <c r="FU128">
        <v>-0.017</v>
      </c>
      <c r="FV128">
        <v>-22.153</v>
      </c>
      <c r="FW128">
        <v>-3.41</v>
      </c>
      <c r="FX128">
        <v>420</v>
      </c>
      <c r="FY128">
        <v>19</v>
      </c>
      <c r="FZ128">
        <v>0.44</v>
      </c>
      <c r="GA128">
        <v>0.19</v>
      </c>
      <c r="GB128">
        <v>26.6797525</v>
      </c>
      <c r="GC128">
        <v>0.8330037523451503</v>
      </c>
      <c r="GD128">
        <v>0.1100072201891769</v>
      </c>
      <c r="GE128">
        <v>0</v>
      </c>
      <c r="GF128">
        <v>0.319297</v>
      </c>
      <c r="GG128">
        <v>0.01182745215759839</v>
      </c>
      <c r="GH128">
        <v>0.001664234223299114</v>
      </c>
      <c r="GI128">
        <v>1</v>
      </c>
      <c r="GJ128">
        <v>1</v>
      </c>
      <c r="GK128">
        <v>2</v>
      </c>
      <c r="GL128" t="s">
        <v>432</v>
      </c>
      <c r="GM128">
        <v>3.09923</v>
      </c>
      <c r="GN128">
        <v>2.75804</v>
      </c>
      <c r="GO128">
        <v>0.0680896</v>
      </c>
      <c r="GP128">
        <v>0.0582313</v>
      </c>
      <c r="GQ128">
        <v>0.115313</v>
      </c>
      <c r="GR128">
        <v>0.102045</v>
      </c>
      <c r="GS128">
        <v>23643.8</v>
      </c>
      <c r="GT128">
        <v>22715</v>
      </c>
      <c r="GU128">
        <v>25942.7</v>
      </c>
      <c r="GV128">
        <v>24479.9</v>
      </c>
      <c r="GW128">
        <v>36851.7</v>
      </c>
      <c r="GX128">
        <v>31939.7</v>
      </c>
      <c r="GY128">
        <v>45367.4</v>
      </c>
      <c r="GZ128">
        <v>38483.1</v>
      </c>
      <c r="HA128">
        <v>1.75727</v>
      </c>
      <c r="HB128">
        <v>1.766</v>
      </c>
      <c r="HC128">
        <v>-0.0722073</v>
      </c>
      <c r="HD128">
        <v>0</v>
      </c>
      <c r="HE128">
        <v>31.1812</v>
      </c>
      <c r="HF128">
        <v>999.9</v>
      </c>
      <c r="HG128">
        <v>43.1</v>
      </c>
      <c r="HH128">
        <v>45</v>
      </c>
      <c r="HI128">
        <v>40.888</v>
      </c>
      <c r="HJ128">
        <v>62.5689</v>
      </c>
      <c r="HK128">
        <v>25.5168</v>
      </c>
      <c r="HL128">
        <v>1</v>
      </c>
      <c r="HM128">
        <v>0.95812</v>
      </c>
      <c r="HN128">
        <v>6.9557</v>
      </c>
      <c r="HO128">
        <v>20.163</v>
      </c>
      <c r="HP128">
        <v>5.20965</v>
      </c>
      <c r="HQ128">
        <v>11.986</v>
      </c>
      <c r="HR128">
        <v>4.96185</v>
      </c>
      <c r="HS128">
        <v>3.2743</v>
      </c>
      <c r="HT128">
        <v>9999</v>
      </c>
      <c r="HU128">
        <v>9999</v>
      </c>
      <c r="HV128">
        <v>9999</v>
      </c>
      <c r="HW128">
        <v>111.3</v>
      </c>
      <c r="HX128">
        <v>1.86388</v>
      </c>
      <c r="HY128">
        <v>1.86024</v>
      </c>
      <c r="HZ128">
        <v>1.85867</v>
      </c>
      <c r="IA128">
        <v>1.85989</v>
      </c>
      <c r="IB128">
        <v>1.85989</v>
      </c>
      <c r="IC128">
        <v>1.85852</v>
      </c>
      <c r="ID128">
        <v>1.85762</v>
      </c>
      <c r="IE128">
        <v>1.85242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-19.327</v>
      </c>
      <c r="IT128">
        <v>-3.4275</v>
      </c>
      <c r="IU128">
        <v>-14.13086957178853</v>
      </c>
      <c r="IV128">
        <v>-0.02083019699242301</v>
      </c>
      <c r="IW128">
        <v>6.53372239223948E-06</v>
      </c>
      <c r="IX128">
        <v>-1.0545266758139E-09</v>
      </c>
      <c r="IY128">
        <v>-1.707570419092904</v>
      </c>
      <c r="IZ128">
        <v>-0.1424232617567872</v>
      </c>
      <c r="JA128">
        <v>0.004060056505534989</v>
      </c>
      <c r="JB128">
        <v>-4.899104825809564E-05</v>
      </c>
      <c r="JC128">
        <v>3</v>
      </c>
      <c r="JD128">
        <v>1949</v>
      </c>
      <c r="JE128">
        <v>1</v>
      </c>
      <c r="JF128">
        <v>31</v>
      </c>
      <c r="JG128">
        <v>46.9</v>
      </c>
      <c r="JH128">
        <v>46.8</v>
      </c>
      <c r="JI128">
        <v>0.6921389999999999</v>
      </c>
      <c r="JJ128">
        <v>2.71484</v>
      </c>
      <c r="JK128">
        <v>1.49658</v>
      </c>
      <c r="JL128">
        <v>2.31812</v>
      </c>
      <c r="JM128">
        <v>1.54785</v>
      </c>
      <c r="JN128">
        <v>2.38403</v>
      </c>
      <c r="JO128">
        <v>48.7016</v>
      </c>
      <c r="JP128">
        <v>13.4053</v>
      </c>
      <c r="JQ128">
        <v>18</v>
      </c>
      <c r="JR128">
        <v>477.472</v>
      </c>
      <c r="JS128">
        <v>495.813</v>
      </c>
      <c r="JT128">
        <v>23.0497</v>
      </c>
      <c r="JU128">
        <v>38.2247</v>
      </c>
      <c r="JV128">
        <v>29.9979</v>
      </c>
      <c r="JW128">
        <v>38.0771</v>
      </c>
      <c r="JX128">
        <v>37.9637</v>
      </c>
      <c r="JY128">
        <v>13.8739</v>
      </c>
      <c r="JZ128">
        <v>43.4489</v>
      </c>
      <c r="KA128">
        <v>0</v>
      </c>
      <c r="KB128">
        <v>23.1072</v>
      </c>
      <c r="KC128">
        <v>199.04</v>
      </c>
      <c r="KD128">
        <v>19.0741</v>
      </c>
      <c r="KE128">
        <v>99.13979999999999</v>
      </c>
      <c r="KF128">
        <v>93.0373</v>
      </c>
    </row>
    <row r="129" spans="1:292">
      <c r="A129">
        <v>111</v>
      </c>
      <c r="B129">
        <v>1688138405.5</v>
      </c>
      <c r="C129">
        <v>3989.5</v>
      </c>
      <c r="D129" t="s">
        <v>658</v>
      </c>
      <c r="E129" t="s">
        <v>659</v>
      </c>
      <c r="F129">
        <v>5</v>
      </c>
      <c r="G129" t="s">
        <v>630</v>
      </c>
      <c r="H129">
        <v>1688138397.714286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223.7936301309096</v>
      </c>
      <c r="AJ129">
        <v>242.0925333333334</v>
      </c>
      <c r="AK129">
        <v>-3.36228907654533</v>
      </c>
      <c r="AL129">
        <v>66.51055622618527</v>
      </c>
      <c r="AM129">
        <f>(AO129 - AN129 + DX129*1E3/(8.314*(DZ129+273.15)) * AQ129/DW129 * AP129) * DW129/(100*DK129) * 1000/(1000 - AO129)</f>
        <v>0</v>
      </c>
      <c r="AN129">
        <v>19.11859260023294</v>
      </c>
      <c r="AO129">
        <v>19.46312666666666</v>
      </c>
      <c r="AP129">
        <v>5.691360325072101E-05</v>
      </c>
      <c r="AQ129">
        <v>111.0783735854107</v>
      </c>
      <c r="AR129">
        <v>5</v>
      </c>
      <c r="AS129">
        <v>1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1.65</v>
      </c>
      <c r="DL129">
        <v>0.5</v>
      </c>
      <c r="DM129" t="s">
        <v>430</v>
      </c>
      <c r="DN129">
        <v>2</v>
      </c>
      <c r="DO129" t="b">
        <v>1</v>
      </c>
      <c r="DP129">
        <v>1688138397.714286</v>
      </c>
      <c r="DQ129">
        <v>261.4628928571428</v>
      </c>
      <c r="DR129">
        <v>234.7054285714286</v>
      </c>
      <c r="DS129">
        <v>19.44266428571429</v>
      </c>
      <c r="DT129">
        <v>19.11626071428572</v>
      </c>
      <c r="DU129">
        <v>280.9524285714286</v>
      </c>
      <c r="DV129">
        <v>22.86991071428572</v>
      </c>
      <c r="DW129">
        <v>500.0295357142857</v>
      </c>
      <c r="DX129">
        <v>101.5948214285714</v>
      </c>
      <c r="DY129">
        <v>0.1000557714285714</v>
      </c>
      <c r="DZ129">
        <v>28.68510714285714</v>
      </c>
      <c r="EA129">
        <v>30.00031071428571</v>
      </c>
      <c r="EB129">
        <v>999.9000000000002</v>
      </c>
      <c r="EC129">
        <v>0</v>
      </c>
      <c r="ED129">
        <v>0</v>
      </c>
      <c r="EE129">
        <v>9991.562142857143</v>
      </c>
      <c r="EF129">
        <v>0</v>
      </c>
      <c r="EG129">
        <v>1347.894642857143</v>
      </c>
      <c r="EH129">
        <v>26.75745714285715</v>
      </c>
      <c r="EI129">
        <v>266.647</v>
      </c>
      <c r="EJ129">
        <v>239.2794642857143</v>
      </c>
      <c r="EK129">
        <v>0.3263999642857143</v>
      </c>
      <c r="EL129">
        <v>234.7054285714286</v>
      </c>
      <c r="EM129">
        <v>19.11626071428572</v>
      </c>
      <c r="EN129">
        <v>1.975271785714286</v>
      </c>
      <c r="EO129">
        <v>1.942111071428571</v>
      </c>
      <c r="EP129">
        <v>17.24748571428571</v>
      </c>
      <c r="EQ129">
        <v>16.98011428571429</v>
      </c>
      <c r="ER129">
        <v>2000.036071428571</v>
      </c>
      <c r="ES129">
        <v>0.9799971785714285</v>
      </c>
      <c r="ET129">
        <v>0.02000299285714286</v>
      </c>
      <c r="EU129">
        <v>0</v>
      </c>
      <c r="EV129">
        <v>26.63730714285715</v>
      </c>
      <c r="EW129">
        <v>5.00078</v>
      </c>
      <c r="EX129">
        <v>4286.970714285714</v>
      </c>
      <c r="EY129">
        <v>16379.92142857143</v>
      </c>
      <c r="EZ129">
        <v>46.07342857142857</v>
      </c>
      <c r="FA129">
        <v>48.01549999999999</v>
      </c>
      <c r="FB129">
        <v>46.65832142857143</v>
      </c>
      <c r="FC129">
        <v>47.08232142857143</v>
      </c>
      <c r="FD129">
        <v>46.54214285714285</v>
      </c>
      <c r="FE129">
        <v>1955.126071428572</v>
      </c>
      <c r="FF129">
        <v>39.91</v>
      </c>
      <c r="FG129">
        <v>0</v>
      </c>
      <c r="FH129">
        <v>1688138399.4</v>
      </c>
      <c r="FI129">
        <v>0</v>
      </c>
      <c r="FJ129">
        <v>26.63684</v>
      </c>
      <c r="FK129">
        <v>-3.104553843465865</v>
      </c>
      <c r="FL129">
        <v>-279.6530763602938</v>
      </c>
      <c r="FM129">
        <v>4285.952</v>
      </c>
      <c r="FN129">
        <v>15</v>
      </c>
      <c r="FO129">
        <v>1688135591</v>
      </c>
      <c r="FP129" t="s">
        <v>631</v>
      </c>
      <c r="FQ129">
        <v>1688135585</v>
      </c>
      <c r="FR129">
        <v>1688135591</v>
      </c>
      <c r="FS129">
        <v>4</v>
      </c>
      <c r="FT129">
        <v>-0.023</v>
      </c>
      <c r="FU129">
        <v>-0.017</v>
      </c>
      <c r="FV129">
        <v>-22.153</v>
      </c>
      <c r="FW129">
        <v>-3.41</v>
      </c>
      <c r="FX129">
        <v>420</v>
      </c>
      <c r="FY129">
        <v>19</v>
      </c>
      <c r="FZ129">
        <v>0.44</v>
      </c>
      <c r="GA129">
        <v>0.19</v>
      </c>
      <c r="GB129">
        <v>26.74339268292683</v>
      </c>
      <c r="GC129">
        <v>0.3953310104529228</v>
      </c>
      <c r="GD129">
        <v>0.0707066126215337</v>
      </c>
      <c r="GE129">
        <v>0</v>
      </c>
      <c r="GF129">
        <v>0.3241989024390244</v>
      </c>
      <c r="GG129">
        <v>0.0674233379790946</v>
      </c>
      <c r="GH129">
        <v>0.00806394749246382</v>
      </c>
      <c r="GI129">
        <v>1</v>
      </c>
      <c r="GJ129">
        <v>1</v>
      </c>
      <c r="GK129">
        <v>2</v>
      </c>
      <c r="GL129" t="s">
        <v>432</v>
      </c>
      <c r="GM129">
        <v>3.09898</v>
      </c>
      <c r="GN129">
        <v>2.75797</v>
      </c>
      <c r="GO129">
        <v>0.0645593</v>
      </c>
      <c r="GP129">
        <v>0.0545091</v>
      </c>
      <c r="GQ129">
        <v>0.11537</v>
      </c>
      <c r="GR129">
        <v>0.102047</v>
      </c>
      <c r="GS129">
        <v>23733.4</v>
      </c>
      <c r="GT129">
        <v>22804.6</v>
      </c>
      <c r="GU129">
        <v>25942.8</v>
      </c>
      <c r="GV129">
        <v>24480</v>
      </c>
      <c r="GW129">
        <v>36849</v>
      </c>
      <c r="GX129">
        <v>31939.2</v>
      </c>
      <c r="GY129">
        <v>45367.5</v>
      </c>
      <c r="GZ129">
        <v>38483.1</v>
      </c>
      <c r="HA129">
        <v>1.7569</v>
      </c>
      <c r="HB129">
        <v>1.76618</v>
      </c>
      <c r="HC129">
        <v>-0.0712797</v>
      </c>
      <c r="HD129">
        <v>0</v>
      </c>
      <c r="HE129">
        <v>31.1737</v>
      </c>
      <c r="HF129">
        <v>999.9</v>
      </c>
      <c r="HG129">
        <v>43.1</v>
      </c>
      <c r="HH129">
        <v>45</v>
      </c>
      <c r="HI129">
        <v>40.8925</v>
      </c>
      <c r="HJ129">
        <v>62.6689</v>
      </c>
      <c r="HK129">
        <v>25.6891</v>
      </c>
      <c r="HL129">
        <v>1</v>
      </c>
      <c r="HM129">
        <v>0.958255</v>
      </c>
      <c r="HN129">
        <v>7.11026</v>
      </c>
      <c r="HO129">
        <v>20.1556</v>
      </c>
      <c r="HP129">
        <v>5.2098</v>
      </c>
      <c r="HQ129">
        <v>11.986</v>
      </c>
      <c r="HR129">
        <v>4.96205</v>
      </c>
      <c r="HS129">
        <v>3.27433</v>
      </c>
      <c r="HT129">
        <v>9999</v>
      </c>
      <c r="HU129">
        <v>9999</v>
      </c>
      <c r="HV129">
        <v>9999</v>
      </c>
      <c r="HW129">
        <v>111.3</v>
      </c>
      <c r="HX129">
        <v>1.86389</v>
      </c>
      <c r="HY129">
        <v>1.86026</v>
      </c>
      <c r="HZ129">
        <v>1.85867</v>
      </c>
      <c r="IA129">
        <v>1.85989</v>
      </c>
      <c r="IB129">
        <v>1.85989</v>
      </c>
      <c r="IC129">
        <v>1.85853</v>
      </c>
      <c r="ID129">
        <v>1.85763</v>
      </c>
      <c r="IE129">
        <v>1.85242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-19.031</v>
      </c>
      <c r="IT129">
        <v>-3.428</v>
      </c>
      <c r="IU129">
        <v>-14.13086957178853</v>
      </c>
      <c r="IV129">
        <v>-0.02083019699242301</v>
      </c>
      <c r="IW129">
        <v>6.53372239223948E-06</v>
      </c>
      <c r="IX129">
        <v>-1.0545266758139E-09</v>
      </c>
      <c r="IY129">
        <v>-1.707570419092904</v>
      </c>
      <c r="IZ129">
        <v>-0.1424232617567872</v>
      </c>
      <c r="JA129">
        <v>0.004060056505534989</v>
      </c>
      <c r="JB129">
        <v>-4.899104825809564E-05</v>
      </c>
      <c r="JC129">
        <v>3</v>
      </c>
      <c r="JD129">
        <v>1949</v>
      </c>
      <c r="JE129">
        <v>1</v>
      </c>
      <c r="JF129">
        <v>31</v>
      </c>
      <c r="JG129">
        <v>47</v>
      </c>
      <c r="JH129">
        <v>46.9</v>
      </c>
      <c r="JI129">
        <v>0.654297</v>
      </c>
      <c r="JJ129">
        <v>2.72339</v>
      </c>
      <c r="JK129">
        <v>1.49658</v>
      </c>
      <c r="JL129">
        <v>2.31689</v>
      </c>
      <c r="JM129">
        <v>1.54785</v>
      </c>
      <c r="JN129">
        <v>2.40967</v>
      </c>
      <c r="JO129">
        <v>48.7016</v>
      </c>
      <c r="JP129">
        <v>13.4053</v>
      </c>
      <c r="JQ129">
        <v>18</v>
      </c>
      <c r="JR129">
        <v>477.277</v>
      </c>
      <c r="JS129">
        <v>495.967</v>
      </c>
      <c r="JT129">
        <v>23.106</v>
      </c>
      <c r="JU129">
        <v>38.2302</v>
      </c>
      <c r="JV129">
        <v>29.9995</v>
      </c>
      <c r="JW129">
        <v>38.0825</v>
      </c>
      <c r="JX129">
        <v>37.9682</v>
      </c>
      <c r="JY129">
        <v>13.1175</v>
      </c>
      <c r="JZ129">
        <v>43.4489</v>
      </c>
      <c r="KA129">
        <v>0</v>
      </c>
      <c r="KB129">
        <v>23.0956</v>
      </c>
      <c r="KC129">
        <v>185.666</v>
      </c>
      <c r="KD129">
        <v>19.0625</v>
      </c>
      <c r="KE129">
        <v>99.1401</v>
      </c>
      <c r="KF129">
        <v>93.03740000000001</v>
      </c>
    </row>
    <row r="130" spans="1:292">
      <c r="A130">
        <v>112</v>
      </c>
      <c r="B130">
        <v>1688138410.5</v>
      </c>
      <c r="C130">
        <v>3994.5</v>
      </c>
      <c r="D130" t="s">
        <v>660</v>
      </c>
      <c r="E130" t="s">
        <v>661</v>
      </c>
      <c r="F130">
        <v>5</v>
      </c>
      <c r="G130" t="s">
        <v>630</v>
      </c>
      <c r="H130">
        <v>1688138403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206.9827282628651</v>
      </c>
      <c r="AJ130">
        <v>225.2409515151515</v>
      </c>
      <c r="AK130">
        <v>-3.367326573761057</v>
      </c>
      <c r="AL130">
        <v>66.51055622618527</v>
      </c>
      <c r="AM130">
        <f>(AO130 - AN130 + DX130*1E3/(8.314*(DZ130+273.15)) * AQ130/DW130 * AP130) * DW130/(100*DK130) * 1000/(1000 - AO130)</f>
        <v>0</v>
      </c>
      <c r="AN130">
        <v>19.12002740173393</v>
      </c>
      <c r="AO130">
        <v>19.46968060606061</v>
      </c>
      <c r="AP130">
        <v>2.01112000828972E-05</v>
      </c>
      <c r="AQ130">
        <v>111.0783735854107</v>
      </c>
      <c r="AR130">
        <v>5</v>
      </c>
      <c r="AS130">
        <v>1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1.65</v>
      </c>
      <c r="DL130">
        <v>0.5</v>
      </c>
      <c r="DM130" t="s">
        <v>430</v>
      </c>
      <c r="DN130">
        <v>2</v>
      </c>
      <c r="DO130" t="b">
        <v>1</v>
      </c>
      <c r="DP130">
        <v>1688138403</v>
      </c>
      <c r="DQ130">
        <v>243.9894074074074</v>
      </c>
      <c r="DR130">
        <v>217.2173333333334</v>
      </c>
      <c r="DS130">
        <v>19.45467777777778</v>
      </c>
      <c r="DT130">
        <v>19.11893703703704</v>
      </c>
      <c r="DU130">
        <v>263.1676296296296</v>
      </c>
      <c r="DV130">
        <v>22.88235185185185</v>
      </c>
      <c r="DW130">
        <v>499.9904074074074</v>
      </c>
      <c r="DX130">
        <v>101.594</v>
      </c>
      <c r="DY130">
        <v>0.09997937407407408</v>
      </c>
      <c r="DZ130">
        <v>28.68387407407407</v>
      </c>
      <c r="EA130">
        <v>30.00917407407407</v>
      </c>
      <c r="EB130">
        <v>999.9000000000001</v>
      </c>
      <c r="EC130">
        <v>0</v>
      </c>
      <c r="ED130">
        <v>0</v>
      </c>
      <c r="EE130">
        <v>9993.17</v>
      </c>
      <c r="EF130">
        <v>0</v>
      </c>
      <c r="EG130">
        <v>1343.302962962963</v>
      </c>
      <c r="EH130">
        <v>26.77207777777778</v>
      </c>
      <c r="EI130">
        <v>248.830074074074</v>
      </c>
      <c r="EJ130">
        <v>221.4511851851852</v>
      </c>
      <c r="EK130">
        <v>0.3357418518518518</v>
      </c>
      <c r="EL130">
        <v>217.2173333333334</v>
      </c>
      <c r="EM130">
        <v>19.11893703703704</v>
      </c>
      <c r="EN130">
        <v>1.976476666666667</v>
      </c>
      <c r="EO130">
        <v>1.942367407407408</v>
      </c>
      <c r="EP130">
        <v>17.25712592592592</v>
      </c>
      <c r="EQ130">
        <v>16.98218148148148</v>
      </c>
      <c r="ER130">
        <v>1999.99037037037</v>
      </c>
      <c r="ES130">
        <v>0.9799967777777778</v>
      </c>
      <c r="ET130">
        <v>0.0200033962962963</v>
      </c>
      <c r="EU130">
        <v>0</v>
      </c>
      <c r="EV130">
        <v>26.46565555555556</v>
      </c>
      <c r="EW130">
        <v>5.00078</v>
      </c>
      <c r="EX130">
        <v>4265.508518518518</v>
      </c>
      <c r="EY130">
        <v>16379.53703703703</v>
      </c>
      <c r="EZ130">
        <v>46.06918518518518</v>
      </c>
      <c r="FA130">
        <v>48.02296296296296</v>
      </c>
      <c r="FB130">
        <v>46.65259259259259</v>
      </c>
      <c r="FC130">
        <v>47.08303703703703</v>
      </c>
      <c r="FD130">
        <v>46.52988888888889</v>
      </c>
      <c r="FE130">
        <v>1955.08037037037</v>
      </c>
      <c r="FF130">
        <v>39.91</v>
      </c>
      <c r="FG130">
        <v>0</v>
      </c>
      <c r="FH130">
        <v>1688138404.8</v>
      </c>
      <c r="FI130">
        <v>0</v>
      </c>
      <c r="FJ130">
        <v>26.48741153846154</v>
      </c>
      <c r="FK130">
        <v>-1.573104274584525</v>
      </c>
      <c r="FL130">
        <v>-204.0714530636412</v>
      </c>
      <c r="FM130">
        <v>4265.484230769231</v>
      </c>
      <c r="FN130">
        <v>15</v>
      </c>
      <c r="FO130">
        <v>1688135591</v>
      </c>
      <c r="FP130" t="s">
        <v>631</v>
      </c>
      <c r="FQ130">
        <v>1688135585</v>
      </c>
      <c r="FR130">
        <v>1688135591</v>
      </c>
      <c r="FS130">
        <v>4</v>
      </c>
      <c r="FT130">
        <v>-0.023</v>
      </c>
      <c r="FU130">
        <v>-0.017</v>
      </c>
      <c r="FV130">
        <v>-22.153</v>
      </c>
      <c r="FW130">
        <v>-3.41</v>
      </c>
      <c r="FX130">
        <v>420</v>
      </c>
      <c r="FY130">
        <v>19</v>
      </c>
      <c r="FZ130">
        <v>0.44</v>
      </c>
      <c r="GA130">
        <v>0.19</v>
      </c>
      <c r="GB130">
        <v>26.74928048780487</v>
      </c>
      <c r="GC130">
        <v>0.2821233449477964</v>
      </c>
      <c r="GD130">
        <v>0.06934359210205147</v>
      </c>
      <c r="GE130">
        <v>0</v>
      </c>
      <c r="GF130">
        <v>0.331061512195122</v>
      </c>
      <c r="GG130">
        <v>0.1131596236933795</v>
      </c>
      <c r="GH130">
        <v>0.01169965399347025</v>
      </c>
      <c r="GI130">
        <v>1</v>
      </c>
      <c r="GJ130">
        <v>1</v>
      </c>
      <c r="GK130">
        <v>2</v>
      </c>
      <c r="GL130" t="s">
        <v>432</v>
      </c>
      <c r="GM130">
        <v>3.0991</v>
      </c>
      <c r="GN130">
        <v>2.75797</v>
      </c>
      <c r="GO130">
        <v>0.0609428</v>
      </c>
      <c r="GP130">
        <v>0.0507539</v>
      </c>
      <c r="GQ130">
        <v>0.115393</v>
      </c>
      <c r="GR130">
        <v>0.102049</v>
      </c>
      <c r="GS130">
        <v>23824.7</v>
      </c>
      <c r="GT130">
        <v>22895.2</v>
      </c>
      <c r="GU130">
        <v>25942.5</v>
      </c>
      <c r="GV130">
        <v>24480.2</v>
      </c>
      <c r="GW130">
        <v>36847.1</v>
      </c>
      <c r="GX130">
        <v>31938.9</v>
      </c>
      <c r="GY130">
        <v>45366.9</v>
      </c>
      <c r="GZ130">
        <v>38483.2</v>
      </c>
      <c r="HA130">
        <v>1.75732</v>
      </c>
      <c r="HB130">
        <v>1.76583</v>
      </c>
      <c r="HC130">
        <v>-0.06944309999999999</v>
      </c>
      <c r="HD130">
        <v>0</v>
      </c>
      <c r="HE130">
        <v>31.1659</v>
      </c>
      <c r="HF130">
        <v>999.9</v>
      </c>
      <c r="HG130">
        <v>43.1</v>
      </c>
      <c r="HH130">
        <v>45</v>
      </c>
      <c r="HI130">
        <v>40.8941</v>
      </c>
      <c r="HJ130">
        <v>62.6789</v>
      </c>
      <c r="HK130">
        <v>25.7252</v>
      </c>
      <c r="HL130">
        <v>1</v>
      </c>
      <c r="HM130">
        <v>0.9601499999999999</v>
      </c>
      <c r="HN130">
        <v>7.29769</v>
      </c>
      <c r="HO130">
        <v>20.1469</v>
      </c>
      <c r="HP130">
        <v>5.2095</v>
      </c>
      <c r="HQ130">
        <v>11.986</v>
      </c>
      <c r="HR130">
        <v>4.9617</v>
      </c>
      <c r="HS130">
        <v>3.27433</v>
      </c>
      <c r="HT130">
        <v>9999</v>
      </c>
      <c r="HU130">
        <v>9999</v>
      </c>
      <c r="HV130">
        <v>9999</v>
      </c>
      <c r="HW130">
        <v>111.3</v>
      </c>
      <c r="HX130">
        <v>1.86388</v>
      </c>
      <c r="HY130">
        <v>1.86025</v>
      </c>
      <c r="HZ130">
        <v>1.85867</v>
      </c>
      <c r="IA130">
        <v>1.85989</v>
      </c>
      <c r="IB130">
        <v>1.85988</v>
      </c>
      <c r="IC130">
        <v>1.85852</v>
      </c>
      <c r="ID130">
        <v>1.85761</v>
      </c>
      <c r="IE130">
        <v>1.85242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-18.732</v>
      </c>
      <c r="IT130">
        <v>-3.4282</v>
      </c>
      <c r="IU130">
        <v>-14.13086957178853</v>
      </c>
      <c r="IV130">
        <v>-0.02083019699242301</v>
      </c>
      <c r="IW130">
        <v>6.53372239223948E-06</v>
      </c>
      <c r="IX130">
        <v>-1.0545266758139E-09</v>
      </c>
      <c r="IY130">
        <v>-1.707570419092904</v>
      </c>
      <c r="IZ130">
        <v>-0.1424232617567872</v>
      </c>
      <c r="JA130">
        <v>0.004060056505534989</v>
      </c>
      <c r="JB130">
        <v>-4.899104825809564E-05</v>
      </c>
      <c r="JC130">
        <v>3</v>
      </c>
      <c r="JD130">
        <v>1949</v>
      </c>
      <c r="JE130">
        <v>1</v>
      </c>
      <c r="JF130">
        <v>31</v>
      </c>
      <c r="JG130">
        <v>47.1</v>
      </c>
      <c r="JH130">
        <v>47</v>
      </c>
      <c r="JI130">
        <v>0.611572</v>
      </c>
      <c r="JJ130">
        <v>2.72339</v>
      </c>
      <c r="JK130">
        <v>1.49658</v>
      </c>
      <c r="JL130">
        <v>2.31812</v>
      </c>
      <c r="JM130">
        <v>1.54785</v>
      </c>
      <c r="JN130">
        <v>2.43164</v>
      </c>
      <c r="JO130">
        <v>48.7016</v>
      </c>
      <c r="JP130">
        <v>13.379</v>
      </c>
      <c r="JQ130">
        <v>18</v>
      </c>
      <c r="JR130">
        <v>477.566</v>
      </c>
      <c r="JS130">
        <v>495.756</v>
      </c>
      <c r="JT130">
        <v>23.1146</v>
      </c>
      <c r="JU130">
        <v>38.2357</v>
      </c>
      <c r="JV130">
        <v>30.001</v>
      </c>
      <c r="JW130">
        <v>38.0871</v>
      </c>
      <c r="JX130">
        <v>37.9727</v>
      </c>
      <c r="JY130">
        <v>12.2565</v>
      </c>
      <c r="JZ130">
        <v>43.4489</v>
      </c>
      <c r="KA130">
        <v>0</v>
      </c>
      <c r="KB130">
        <v>23.0771</v>
      </c>
      <c r="KC130">
        <v>165.374</v>
      </c>
      <c r="KD130">
        <v>19.0542</v>
      </c>
      <c r="KE130">
        <v>99.13890000000001</v>
      </c>
      <c r="KF130">
        <v>93.03789999999999</v>
      </c>
    </row>
    <row r="131" spans="1:292">
      <c r="A131">
        <v>113</v>
      </c>
      <c r="B131">
        <v>1688138415.5</v>
      </c>
      <c r="C131">
        <v>3999.5</v>
      </c>
      <c r="D131" t="s">
        <v>662</v>
      </c>
      <c r="E131" t="s">
        <v>663</v>
      </c>
      <c r="F131">
        <v>5</v>
      </c>
      <c r="G131" t="s">
        <v>630</v>
      </c>
      <c r="H131">
        <v>1688138407.714286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189.9878045717011</v>
      </c>
      <c r="AJ131">
        <v>208.4022606060606</v>
      </c>
      <c r="AK131">
        <v>-3.370385403405068</v>
      </c>
      <c r="AL131">
        <v>66.51055622618527</v>
      </c>
      <c r="AM131">
        <f>(AO131 - AN131 + DX131*1E3/(8.314*(DZ131+273.15)) * AQ131/DW131 * AP131) * DW131/(100*DK131) * 1000/(1000 - AO131)</f>
        <v>0</v>
      </c>
      <c r="AN131">
        <v>19.12095894149927</v>
      </c>
      <c r="AO131">
        <v>19.47357454545455</v>
      </c>
      <c r="AP131">
        <v>1.282815603268072E-05</v>
      </c>
      <c r="AQ131">
        <v>111.0783735854107</v>
      </c>
      <c r="AR131">
        <v>5</v>
      </c>
      <c r="AS131">
        <v>1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1.65</v>
      </c>
      <c r="DL131">
        <v>0.5</v>
      </c>
      <c r="DM131" t="s">
        <v>430</v>
      </c>
      <c r="DN131">
        <v>2</v>
      </c>
      <c r="DO131" t="b">
        <v>1</v>
      </c>
      <c r="DP131">
        <v>1688138407.714286</v>
      </c>
      <c r="DQ131">
        <v>228.4116071428572</v>
      </c>
      <c r="DR131">
        <v>201.5678928571429</v>
      </c>
      <c r="DS131">
        <v>19.46497857142857</v>
      </c>
      <c r="DT131">
        <v>19.11995714285714</v>
      </c>
      <c r="DU131">
        <v>247.3089642857143</v>
      </c>
      <c r="DV131">
        <v>22.89300357142857</v>
      </c>
      <c r="DW131">
        <v>499.9655</v>
      </c>
      <c r="DX131">
        <v>101.5944285714286</v>
      </c>
      <c r="DY131">
        <v>0.0999429892857143</v>
      </c>
      <c r="DZ131">
        <v>28.68608214285714</v>
      </c>
      <c r="EA131">
        <v>30.01796428571429</v>
      </c>
      <c r="EB131">
        <v>999.9000000000002</v>
      </c>
      <c r="EC131">
        <v>0</v>
      </c>
      <c r="ED131">
        <v>0</v>
      </c>
      <c r="EE131">
        <v>9996.892857142857</v>
      </c>
      <c r="EF131">
        <v>0</v>
      </c>
      <c r="EG131">
        <v>1341.045714285714</v>
      </c>
      <c r="EH131">
        <v>26.84366785714286</v>
      </c>
      <c r="EI131">
        <v>232.9457142857142</v>
      </c>
      <c r="EJ131">
        <v>205.4970357142857</v>
      </c>
      <c r="EK131">
        <v>0.3450236428571428</v>
      </c>
      <c r="EL131">
        <v>201.5678928571429</v>
      </c>
      <c r="EM131">
        <v>19.11995714285714</v>
      </c>
      <c r="EN131">
        <v>1.977532142857143</v>
      </c>
      <c r="EO131">
        <v>1.942478571428571</v>
      </c>
      <c r="EP131">
        <v>17.26555714285714</v>
      </c>
      <c r="EQ131">
        <v>16.98309642857143</v>
      </c>
      <c r="ER131">
        <v>2000.008571428572</v>
      </c>
      <c r="ES131">
        <v>0.9799971785714285</v>
      </c>
      <c r="ET131">
        <v>0.02000298571428571</v>
      </c>
      <c r="EU131">
        <v>0</v>
      </c>
      <c r="EV131">
        <v>26.42372499999999</v>
      </c>
      <c r="EW131">
        <v>5.00078</v>
      </c>
      <c r="EX131">
        <v>4250.667857142857</v>
      </c>
      <c r="EY131">
        <v>16379.69285714286</v>
      </c>
      <c r="EZ131">
        <v>46.07567857142857</v>
      </c>
      <c r="FA131">
        <v>48.02878571428571</v>
      </c>
      <c r="FB131">
        <v>46.66275</v>
      </c>
      <c r="FC131">
        <v>47.07782142857142</v>
      </c>
      <c r="FD131">
        <v>46.54660714285713</v>
      </c>
      <c r="FE131">
        <v>1955.098571428571</v>
      </c>
      <c r="FF131">
        <v>39.90857142857143</v>
      </c>
      <c r="FG131">
        <v>0</v>
      </c>
      <c r="FH131">
        <v>1688138409.6</v>
      </c>
      <c r="FI131">
        <v>0</v>
      </c>
      <c r="FJ131">
        <v>26.40328461538462</v>
      </c>
      <c r="FK131">
        <v>-0.5252649528809831</v>
      </c>
      <c r="FL131">
        <v>-170.2584614232529</v>
      </c>
      <c r="FM131">
        <v>4250.106153846154</v>
      </c>
      <c r="FN131">
        <v>15</v>
      </c>
      <c r="FO131">
        <v>1688135591</v>
      </c>
      <c r="FP131" t="s">
        <v>631</v>
      </c>
      <c r="FQ131">
        <v>1688135585</v>
      </c>
      <c r="FR131">
        <v>1688135591</v>
      </c>
      <c r="FS131">
        <v>4</v>
      </c>
      <c r="FT131">
        <v>-0.023</v>
      </c>
      <c r="FU131">
        <v>-0.017</v>
      </c>
      <c r="FV131">
        <v>-22.153</v>
      </c>
      <c r="FW131">
        <v>-3.41</v>
      </c>
      <c r="FX131">
        <v>420</v>
      </c>
      <c r="FY131">
        <v>19</v>
      </c>
      <c r="FZ131">
        <v>0.44</v>
      </c>
      <c r="GA131">
        <v>0.19</v>
      </c>
      <c r="GB131">
        <v>26.80106585365854</v>
      </c>
      <c r="GC131">
        <v>0.4216390243902747</v>
      </c>
      <c r="GD131">
        <v>0.101112464816878</v>
      </c>
      <c r="GE131">
        <v>0</v>
      </c>
      <c r="GF131">
        <v>0.3373387804878049</v>
      </c>
      <c r="GG131">
        <v>0.1210568571428575</v>
      </c>
      <c r="GH131">
        <v>0.01230681473622702</v>
      </c>
      <c r="GI131">
        <v>1</v>
      </c>
      <c r="GJ131">
        <v>1</v>
      </c>
      <c r="GK131">
        <v>2</v>
      </c>
      <c r="GL131" t="s">
        <v>432</v>
      </c>
      <c r="GM131">
        <v>3.09921</v>
      </c>
      <c r="GN131">
        <v>2.75813</v>
      </c>
      <c r="GO131">
        <v>0.0572396</v>
      </c>
      <c r="GP131">
        <v>0.0467576</v>
      </c>
      <c r="GQ131">
        <v>0.115401</v>
      </c>
      <c r="GR131">
        <v>0.102057</v>
      </c>
      <c r="GS131">
        <v>23918.4</v>
      </c>
      <c r="GT131">
        <v>22991.1</v>
      </c>
      <c r="GU131">
        <v>25942.4</v>
      </c>
      <c r="GV131">
        <v>24479.9</v>
      </c>
      <c r="GW131">
        <v>36846.2</v>
      </c>
      <c r="GX131">
        <v>31937.8</v>
      </c>
      <c r="GY131">
        <v>45366.7</v>
      </c>
      <c r="GZ131">
        <v>38482.7</v>
      </c>
      <c r="HA131">
        <v>1.75707</v>
      </c>
      <c r="HB131">
        <v>1.76542</v>
      </c>
      <c r="HC131">
        <v>-0.0714548</v>
      </c>
      <c r="HD131">
        <v>0</v>
      </c>
      <c r="HE131">
        <v>31.1594</v>
      </c>
      <c r="HF131">
        <v>999.9</v>
      </c>
      <c r="HG131">
        <v>43.1</v>
      </c>
      <c r="HH131">
        <v>45.1</v>
      </c>
      <c r="HI131">
        <v>41.1004</v>
      </c>
      <c r="HJ131">
        <v>62.7189</v>
      </c>
      <c r="HK131">
        <v>25.8013</v>
      </c>
      <c r="HL131">
        <v>1</v>
      </c>
      <c r="HM131">
        <v>0.961773</v>
      </c>
      <c r="HN131">
        <v>7.44891</v>
      </c>
      <c r="HO131">
        <v>20.1404</v>
      </c>
      <c r="HP131">
        <v>5.20935</v>
      </c>
      <c r="HQ131">
        <v>11.986</v>
      </c>
      <c r="HR131">
        <v>4.9621</v>
      </c>
      <c r="HS131">
        <v>3.27435</v>
      </c>
      <c r="HT131">
        <v>9999</v>
      </c>
      <c r="HU131">
        <v>9999</v>
      </c>
      <c r="HV131">
        <v>9999</v>
      </c>
      <c r="HW131">
        <v>111.3</v>
      </c>
      <c r="HX131">
        <v>1.86392</v>
      </c>
      <c r="HY131">
        <v>1.86025</v>
      </c>
      <c r="HZ131">
        <v>1.85867</v>
      </c>
      <c r="IA131">
        <v>1.85989</v>
      </c>
      <c r="IB131">
        <v>1.85989</v>
      </c>
      <c r="IC131">
        <v>1.85852</v>
      </c>
      <c r="ID131">
        <v>1.85761</v>
      </c>
      <c r="IE131">
        <v>1.85242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-18.429</v>
      </c>
      <c r="IT131">
        <v>-3.4283</v>
      </c>
      <c r="IU131">
        <v>-14.13086957178853</v>
      </c>
      <c r="IV131">
        <v>-0.02083019699242301</v>
      </c>
      <c r="IW131">
        <v>6.53372239223948E-06</v>
      </c>
      <c r="IX131">
        <v>-1.0545266758139E-09</v>
      </c>
      <c r="IY131">
        <v>-1.707570419092904</v>
      </c>
      <c r="IZ131">
        <v>-0.1424232617567872</v>
      </c>
      <c r="JA131">
        <v>0.004060056505534989</v>
      </c>
      <c r="JB131">
        <v>-4.899104825809564E-05</v>
      </c>
      <c r="JC131">
        <v>3</v>
      </c>
      <c r="JD131">
        <v>1949</v>
      </c>
      <c r="JE131">
        <v>1</v>
      </c>
      <c r="JF131">
        <v>31</v>
      </c>
      <c r="JG131">
        <v>47.2</v>
      </c>
      <c r="JH131">
        <v>47.1</v>
      </c>
      <c r="JI131">
        <v>0.57251</v>
      </c>
      <c r="JJ131">
        <v>2.71973</v>
      </c>
      <c r="JK131">
        <v>1.49658</v>
      </c>
      <c r="JL131">
        <v>2.31689</v>
      </c>
      <c r="JM131">
        <v>1.54785</v>
      </c>
      <c r="JN131">
        <v>2.44873</v>
      </c>
      <c r="JO131">
        <v>48.7016</v>
      </c>
      <c r="JP131">
        <v>13.3878</v>
      </c>
      <c r="JQ131">
        <v>18</v>
      </c>
      <c r="JR131">
        <v>477.448</v>
      </c>
      <c r="JS131">
        <v>495.51</v>
      </c>
      <c r="JT131">
        <v>23.0972</v>
      </c>
      <c r="JU131">
        <v>38.2412</v>
      </c>
      <c r="JV131">
        <v>30.0013</v>
      </c>
      <c r="JW131">
        <v>38.0925</v>
      </c>
      <c r="JX131">
        <v>37.9771</v>
      </c>
      <c r="JY131">
        <v>11.4952</v>
      </c>
      <c r="JZ131">
        <v>43.4489</v>
      </c>
      <c r="KA131">
        <v>0</v>
      </c>
      <c r="KB131">
        <v>23.0492</v>
      </c>
      <c r="KC131">
        <v>152.018</v>
      </c>
      <c r="KD131">
        <v>19.046</v>
      </c>
      <c r="KE131">
        <v>99.13849999999999</v>
      </c>
      <c r="KF131">
        <v>93.0367</v>
      </c>
    </row>
    <row r="132" spans="1:292">
      <c r="A132">
        <v>114</v>
      </c>
      <c r="B132">
        <v>1688138420.5</v>
      </c>
      <c r="C132">
        <v>4004.5</v>
      </c>
      <c r="D132" t="s">
        <v>664</v>
      </c>
      <c r="E132" t="s">
        <v>665</v>
      </c>
      <c r="F132">
        <v>5</v>
      </c>
      <c r="G132" t="s">
        <v>630</v>
      </c>
      <c r="H132">
        <v>1688138413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172.8300808482825</v>
      </c>
      <c r="AJ132">
        <v>191.4218181818183</v>
      </c>
      <c r="AK132">
        <v>-3.397948983639726</v>
      </c>
      <c r="AL132">
        <v>66.51055622618527</v>
      </c>
      <c r="AM132">
        <f>(AO132 - AN132 + DX132*1E3/(8.314*(DZ132+273.15)) * AQ132/DW132 * AP132) * DW132/(100*DK132) * 1000/(1000 - AO132)</f>
        <v>0</v>
      </c>
      <c r="AN132">
        <v>19.12555887926583</v>
      </c>
      <c r="AO132">
        <v>19.47019999999999</v>
      </c>
      <c r="AP132">
        <v>-1.297558054036299E-05</v>
      </c>
      <c r="AQ132">
        <v>111.0783735854107</v>
      </c>
      <c r="AR132">
        <v>5</v>
      </c>
      <c r="AS132">
        <v>1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1.65</v>
      </c>
      <c r="DL132">
        <v>0.5</v>
      </c>
      <c r="DM132" t="s">
        <v>430</v>
      </c>
      <c r="DN132">
        <v>2</v>
      </c>
      <c r="DO132" t="b">
        <v>1</v>
      </c>
      <c r="DP132">
        <v>1688138413</v>
      </c>
      <c r="DQ132">
        <v>210.9258148148148</v>
      </c>
      <c r="DR132">
        <v>183.956037037037</v>
      </c>
      <c r="DS132">
        <v>19.47036666666666</v>
      </c>
      <c r="DT132">
        <v>19.12221851851852</v>
      </c>
      <c r="DU132">
        <v>229.5046296296296</v>
      </c>
      <c r="DV132">
        <v>22.89858148148148</v>
      </c>
      <c r="DW132">
        <v>500.0015925925926</v>
      </c>
      <c r="DX132">
        <v>101.595</v>
      </c>
      <c r="DY132">
        <v>0.09998349259259261</v>
      </c>
      <c r="DZ132">
        <v>28.6875074074074</v>
      </c>
      <c r="EA132">
        <v>30.0104</v>
      </c>
      <c r="EB132">
        <v>999.9000000000001</v>
      </c>
      <c r="EC132">
        <v>0</v>
      </c>
      <c r="ED132">
        <v>0</v>
      </c>
      <c r="EE132">
        <v>10001.98703703704</v>
      </c>
      <c r="EF132">
        <v>0</v>
      </c>
      <c r="EG132">
        <v>1340.282962962963</v>
      </c>
      <c r="EH132">
        <v>26.96972222222223</v>
      </c>
      <c r="EI132">
        <v>215.1140740740741</v>
      </c>
      <c r="EJ132">
        <v>187.5421851851852</v>
      </c>
      <c r="EK132">
        <v>0.3481431111111111</v>
      </c>
      <c r="EL132">
        <v>183.956037037037</v>
      </c>
      <c r="EM132">
        <v>19.12221851851852</v>
      </c>
      <c r="EN132">
        <v>1.97809</v>
      </c>
      <c r="EO132">
        <v>1.942719259259259</v>
      </c>
      <c r="EP132">
        <v>17.27002592592592</v>
      </c>
      <c r="EQ132">
        <v>16.98505185185185</v>
      </c>
      <c r="ER132">
        <v>1999.993333333333</v>
      </c>
      <c r="ES132">
        <v>0.9799974444444444</v>
      </c>
      <c r="ET132">
        <v>0.0200027</v>
      </c>
      <c r="EU132">
        <v>0</v>
      </c>
      <c r="EV132">
        <v>26.31101481481482</v>
      </c>
      <c r="EW132">
        <v>5.00078</v>
      </c>
      <c r="EX132">
        <v>4236.456666666666</v>
      </c>
      <c r="EY132">
        <v>16379.56296296297</v>
      </c>
      <c r="EZ132">
        <v>46.07618518518519</v>
      </c>
      <c r="FA132">
        <v>48.02985185185184</v>
      </c>
      <c r="FB132">
        <v>46.65944444444444</v>
      </c>
      <c r="FC132">
        <v>47.09</v>
      </c>
      <c r="FD132">
        <v>46.54151851851852</v>
      </c>
      <c r="FE132">
        <v>1955.086296296296</v>
      </c>
      <c r="FF132">
        <v>39.90518518518519</v>
      </c>
      <c r="FG132">
        <v>0</v>
      </c>
      <c r="FH132">
        <v>1688138414.4</v>
      </c>
      <c r="FI132">
        <v>0</v>
      </c>
      <c r="FJ132">
        <v>26.29961923076923</v>
      </c>
      <c r="FK132">
        <v>-1.836181196248248</v>
      </c>
      <c r="FL132">
        <v>-147.2406836582046</v>
      </c>
      <c r="FM132">
        <v>4237.390384615384</v>
      </c>
      <c r="FN132">
        <v>15</v>
      </c>
      <c r="FO132">
        <v>1688135591</v>
      </c>
      <c r="FP132" t="s">
        <v>631</v>
      </c>
      <c r="FQ132">
        <v>1688135585</v>
      </c>
      <c r="FR132">
        <v>1688135591</v>
      </c>
      <c r="FS132">
        <v>4</v>
      </c>
      <c r="FT132">
        <v>-0.023</v>
      </c>
      <c r="FU132">
        <v>-0.017</v>
      </c>
      <c r="FV132">
        <v>-22.153</v>
      </c>
      <c r="FW132">
        <v>-3.41</v>
      </c>
      <c r="FX132">
        <v>420</v>
      </c>
      <c r="FY132">
        <v>19</v>
      </c>
      <c r="FZ132">
        <v>0.44</v>
      </c>
      <c r="GA132">
        <v>0.19</v>
      </c>
      <c r="GB132">
        <v>26.91166</v>
      </c>
      <c r="GC132">
        <v>1.609391369605968</v>
      </c>
      <c r="GD132">
        <v>0.1914847432564797</v>
      </c>
      <c r="GE132">
        <v>0</v>
      </c>
      <c r="GF132">
        <v>0.34508715</v>
      </c>
      <c r="GG132">
        <v>0.04686565103189427</v>
      </c>
      <c r="GH132">
        <v>0.006494497396065386</v>
      </c>
      <c r="GI132">
        <v>1</v>
      </c>
      <c r="GJ132">
        <v>1</v>
      </c>
      <c r="GK132">
        <v>2</v>
      </c>
      <c r="GL132" t="s">
        <v>432</v>
      </c>
      <c r="GM132">
        <v>3.0992</v>
      </c>
      <c r="GN132">
        <v>2.75806</v>
      </c>
      <c r="GO132">
        <v>0.0534187</v>
      </c>
      <c r="GP132">
        <v>0.0427627</v>
      </c>
      <c r="GQ132">
        <v>0.115389</v>
      </c>
      <c r="GR132">
        <v>0.10208</v>
      </c>
      <c r="GS132">
        <v>24014.6</v>
      </c>
      <c r="GT132">
        <v>23086.8</v>
      </c>
      <c r="GU132">
        <v>25941.8</v>
      </c>
      <c r="GV132">
        <v>24479.5</v>
      </c>
      <c r="GW132">
        <v>36845.3</v>
      </c>
      <c r="GX132">
        <v>31936.2</v>
      </c>
      <c r="GY132">
        <v>45365.5</v>
      </c>
      <c r="GZ132">
        <v>38482.3</v>
      </c>
      <c r="HA132">
        <v>1.75713</v>
      </c>
      <c r="HB132">
        <v>1.7653</v>
      </c>
      <c r="HC132">
        <v>-0.0713766</v>
      </c>
      <c r="HD132">
        <v>0</v>
      </c>
      <c r="HE132">
        <v>31.1584</v>
      </c>
      <c r="HF132">
        <v>999.9</v>
      </c>
      <c r="HG132">
        <v>43.1</v>
      </c>
      <c r="HH132">
        <v>45.1</v>
      </c>
      <c r="HI132">
        <v>41.0998</v>
      </c>
      <c r="HJ132">
        <v>62.4589</v>
      </c>
      <c r="HK132">
        <v>25.8574</v>
      </c>
      <c r="HL132">
        <v>1</v>
      </c>
      <c r="HM132">
        <v>0.963201</v>
      </c>
      <c r="HN132">
        <v>7.46251</v>
      </c>
      <c r="HO132">
        <v>20.14</v>
      </c>
      <c r="HP132">
        <v>5.20965</v>
      </c>
      <c r="HQ132">
        <v>11.986</v>
      </c>
      <c r="HR132">
        <v>4.9621</v>
      </c>
      <c r="HS132">
        <v>3.2744</v>
      </c>
      <c r="HT132">
        <v>9999</v>
      </c>
      <c r="HU132">
        <v>9999</v>
      </c>
      <c r="HV132">
        <v>9999</v>
      </c>
      <c r="HW132">
        <v>111.3</v>
      </c>
      <c r="HX132">
        <v>1.86389</v>
      </c>
      <c r="HY132">
        <v>1.86023</v>
      </c>
      <c r="HZ132">
        <v>1.85867</v>
      </c>
      <c r="IA132">
        <v>1.85989</v>
      </c>
      <c r="IB132">
        <v>1.85988</v>
      </c>
      <c r="IC132">
        <v>1.85852</v>
      </c>
      <c r="ID132">
        <v>1.85762</v>
      </c>
      <c r="IE132">
        <v>1.85242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-18.12</v>
      </c>
      <c r="IT132">
        <v>-3.4282</v>
      </c>
      <c r="IU132">
        <v>-14.13086957178853</v>
      </c>
      <c r="IV132">
        <v>-0.02083019699242301</v>
      </c>
      <c r="IW132">
        <v>6.53372239223948E-06</v>
      </c>
      <c r="IX132">
        <v>-1.0545266758139E-09</v>
      </c>
      <c r="IY132">
        <v>-1.707570419092904</v>
      </c>
      <c r="IZ132">
        <v>-0.1424232617567872</v>
      </c>
      <c r="JA132">
        <v>0.004060056505534989</v>
      </c>
      <c r="JB132">
        <v>-4.899104825809564E-05</v>
      </c>
      <c r="JC132">
        <v>3</v>
      </c>
      <c r="JD132">
        <v>1949</v>
      </c>
      <c r="JE132">
        <v>1</v>
      </c>
      <c r="JF132">
        <v>31</v>
      </c>
      <c r="JG132">
        <v>47.3</v>
      </c>
      <c r="JH132">
        <v>47.2</v>
      </c>
      <c r="JI132">
        <v>0.531006</v>
      </c>
      <c r="JJ132">
        <v>2.73315</v>
      </c>
      <c r="JK132">
        <v>1.49658</v>
      </c>
      <c r="JL132">
        <v>2.31689</v>
      </c>
      <c r="JM132">
        <v>1.54785</v>
      </c>
      <c r="JN132">
        <v>2.47803</v>
      </c>
      <c r="JO132">
        <v>48.7326</v>
      </c>
      <c r="JP132">
        <v>13.3878</v>
      </c>
      <c r="JQ132">
        <v>18</v>
      </c>
      <c r="JR132">
        <v>477.507</v>
      </c>
      <c r="JS132">
        <v>495.455</v>
      </c>
      <c r="JT132">
        <v>23.0684</v>
      </c>
      <c r="JU132">
        <v>38.2467</v>
      </c>
      <c r="JV132">
        <v>30.0014</v>
      </c>
      <c r="JW132">
        <v>38.097</v>
      </c>
      <c r="JX132">
        <v>37.9816</v>
      </c>
      <c r="JY132">
        <v>10.6435</v>
      </c>
      <c r="JZ132">
        <v>43.4489</v>
      </c>
      <c r="KA132">
        <v>0</v>
      </c>
      <c r="KB132">
        <v>23.086</v>
      </c>
      <c r="KC132">
        <v>131.98</v>
      </c>
      <c r="KD132">
        <v>19.0424</v>
      </c>
      <c r="KE132">
        <v>99.136</v>
      </c>
      <c r="KF132">
        <v>93.0355</v>
      </c>
    </row>
    <row r="133" spans="1:292">
      <c r="A133">
        <v>115</v>
      </c>
      <c r="B133">
        <v>1688138425.5</v>
      </c>
      <c r="C133">
        <v>4009.5</v>
      </c>
      <c r="D133" t="s">
        <v>666</v>
      </c>
      <c r="E133" t="s">
        <v>667</v>
      </c>
      <c r="F133">
        <v>5</v>
      </c>
      <c r="G133" t="s">
        <v>630</v>
      </c>
      <c r="H133">
        <v>1688138417.714286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155.922975977859</v>
      </c>
      <c r="AJ133">
        <v>174.4139151515151</v>
      </c>
      <c r="AK133">
        <v>-3.404635539197496</v>
      </c>
      <c r="AL133">
        <v>66.51055622618527</v>
      </c>
      <c r="AM133">
        <f>(AO133 - AN133 + DX133*1E3/(8.314*(DZ133+273.15)) * AQ133/DW133 * AP133) * DW133/(100*DK133) * 1000/(1000 - AO133)</f>
        <v>0</v>
      </c>
      <c r="AN133">
        <v>19.12835765036703</v>
      </c>
      <c r="AO133">
        <v>19.46909151515151</v>
      </c>
      <c r="AP133">
        <v>-1.394992798279402E-06</v>
      </c>
      <c r="AQ133">
        <v>111.0783735854107</v>
      </c>
      <c r="AR133">
        <v>5</v>
      </c>
      <c r="AS133">
        <v>1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1.65</v>
      </c>
      <c r="DL133">
        <v>0.5</v>
      </c>
      <c r="DM133" t="s">
        <v>430</v>
      </c>
      <c r="DN133">
        <v>2</v>
      </c>
      <c r="DO133" t="b">
        <v>1</v>
      </c>
      <c r="DP133">
        <v>1688138417.714286</v>
      </c>
      <c r="DQ133">
        <v>195.2871071428572</v>
      </c>
      <c r="DR133">
        <v>168.2148214285714</v>
      </c>
      <c r="DS133">
        <v>19.47116428571428</v>
      </c>
      <c r="DT133">
        <v>19.12481428571429</v>
      </c>
      <c r="DU133">
        <v>213.5776785714286</v>
      </c>
      <c r="DV133">
        <v>22.89939285714286</v>
      </c>
      <c r="DW133">
        <v>500.0018571428571</v>
      </c>
      <c r="DX133">
        <v>101.59525</v>
      </c>
      <c r="DY133">
        <v>0.09997754285714286</v>
      </c>
      <c r="DZ133">
        <v>28.68658928571428</v>
      </c>
      <c r="EA133">
        <v>29.99978214285715</v>
      </c>
      <c r="EB133">
        <v>999.9000000000002</v>
      </c>
      <c r="EC133">
        <v>0</v>
      </c>
      <c r="ED133">
        <v>0</v>
      </c>
      <c r="EE133">
        <v>10003.36714285714</v>
      </c>
      <c r="EF133">
        <v>0</v>
      </c>
      <c r="EG133">
        <v>1340.445</v>
      </c>
      <c r="EH133">
        <v>27.07227142857143</v>
      </c>
      <c r="EI133">
        <v>199.1650714285714</v>
      </c>
      <c r="EJ133">
        <v>171.4945357142857</v>
      </c>
      <c r="EK133">
        <v>0.3463393928571429</v>
      </c>
      <c r="EL133">
        <v>168.2148214285714</v>
      </c>
      <c r="EM133">
        <v>19.12481428571429</v>
      </c>
      <c r="EN133">
        <v>1.978175</v>
      </c>
      <c r="EO133">
        <v>1.9429875</v>
      </c>
      <c r="EP133">
        <v>17.27071071428571</v>
      </c>
      <c r="EQ133">
        <v>16.98723571428571</v>
      </c>
      <c r="ER133">
        <v>2000.017142857143</v>
      </c>
      <c r="ES133">
        <v>0.9799980357142857</v>
      </c>
      <c r="ET133">
        <v>0.02000208928571429</v>
      </c>
      <c r="EU133">
        <v>0</v>
      </c>
      <c r="EV133">
        <v>26.20224285714286</v>
      </c>
      <c r="EW133">
        <v>5.00078</v>
      </c>
      <c r="EX133">
        <v>4230.423214285714</v>
      </c>
      <c r="EY133">
        <v>16379.77142857143</v>
      </c>
      <c r="EZ133">
        <v>46.09582142857143</v>
      </c>
      <c r="FA133">
        <v>48.03764285714284</v>
      </c>
      <c r="FB133">
        <v>46.67157142857142</v>
      </c>
      <c r="FC133">
        <v>47.10478571428571</v>
      </c>
      <c r="FD133">
        <v>46.53996428571428</v>
      </c>
      <c r="FE133">
        <v>1955.113214285714</v>
      </c>
      <c r="FF133">
        <v>39.90214285714286</v>
      </c>
      <c r="FG133">
        <v>0</v>
      </c>
      <c r="FH133">
        <v>1688138419.8</v>
      </c>
      <c r="FI133">
        <v>0</v>
      </c>
      <c r="FJ133">
        <v>26.16022</v>
      </c>
      <c r="FK133">
        <v>-2.056553849258729</v>
      </c>
      <c r="FL133">
        <v>-39.23461533783631</v>
      </c>
      <c r="FM133">
        <v>4229.2036</v>
      </c>
      <c r="FN133">
        <v>15</v>
      </c>
      <c r="FO133">
        <v>1688135591</v>
      </c>
      <c r="FP133" t="s">
        <v>631</v>
      </c>
      <c r="FQ133">
        <v>1688135585</v>
      </c>
      <c r="FR133">
        <v>1688135591</v>
      </c>
      <c r="FS133">
        <v>4</v>
      </c>
      <c r="FT133">
        <v>-0.023</v>
      </c>
      <c r="FU133">
        <v>-0.017</v>
      </c>
      <c r="FV133">
        <v>-22.153</v>
      </c>
      <c r="FW133">
        <v>-3.41</v>
      </c>
      <c r="FX133">
        <v>420</v>
      </c>
      <c r="FY133">
        <v>19</v>
      </c>
      <c r="FZ133">
        <v>0.44</v>
      </c>
      <c r="GA133">
        <v>0.19</v>
      </c>
      <c r="GB133">
        <v>26.99215853658536</v>
      </c>
      <c r="GC133">
        <v>1.383913588850246</v>
      </c>
      <c r="GD133">
        <v>0.1852433270917057</v>
      </c>
      <c r="GE133">
        <v>0</v>
      </c>
      <c r="GF133">
        <v>0.3463685609756098</v>
      </c>
      <c r="GG133">
        <v>-0.02204218118466878</v>
      </c>
      <c r="GH133">
        <v>0.003947361867082448</v>
      </c>
      <c r="GI133">
        <v>1</v>
      </c>
      <c r="GJ133">
        <v>1</v>
      </c>
      <c r="GK133">
        <v>2</v>
      </c>
      <c r="GL133" t="s">
        <v>432</v>
      </c>
      <c r="GM133">
        <v>3.09911</v>
      </c>
      <c r="GN133">
        <v>2.75818</v>
      </c>
      <c r="GO133">
        <v>0.0494976</v>
      </c>
      <c r="GP133">
        <v>0.0386875</v>
      </c>
      <c r="GQ133">
        <v>0.115385</v>
      </c>
      <c r="GR133">
        <v>0.102075</v>
      </c>
      <c r="GS133">
        <v>24113.4</v>
      </c>
      <c r="GT133">
        <v>23184.7</v>
      </c>
      <c r="GU133">
        <v>25941.4</v>
      </c>
      <c r="GV133">
        <v>24479.4</v>
      </c>
      <c r="GW133">
        <v>36844.8</v>
      </c>
      <c r="GX133">
        <v>31935.6</v>
      </c>
      <c r="GY133">
        <v>45365.2</v>
      </c>
      <c r="GZ133">
        <v>38481.9</v>
      </c>
      <c r="HA133">
        <v>1.75703</v>
      </c>
      <c r="HB133">
        <v>1.76523</v>
      </c>
      <c r="HC133">
        <v>-0.0730865</v>
      </c>
      <c r="HD133">
        <v>0</v>
      </c>
      <c r="HE133">
        <v>31.1601</v>
      </c>
      <c r="HF133">
        <v>999.9</v>
      </c>
      <c r="HG133">
        <v>43.1</v>
      </c>
      <c r="HH133">
        <v>45.1</v>
      </c>
      <c r="HI133">
        <v>41.1</v>
      </c>
      <c r="HJ133">
        <v>62.6489</v>
      </c>
      <c r="HK133">
        <v>25.8574</v>
      </c>
      <c r="HL133">
        <v>1</v>
      </c>
      <c r="HM133">
        <v>0.9630609999999999</v>
      </c>
      <c r="HN133">
        <v>7.3532</v>
      </c>
      <c r="HO133">
        <v>20.1445</v>
      </c>
      <c r="HP133">
        <v>5.2101</v>
      </c>
      <c r="HQ133">
        <v>11.986</v>
      </c>
      <c r="HR133">
        <v>4.96205</v>
      </c>
      <c r="HS133">
        <v>3.27445</v>
      </c>
      <c r="HT133">
        <v>9999</v>
      </c>
      <c r="HU133">
        <v>9999</v>
      </c>
      <c r="HV133">
        <v>9999</v>
      </c>
      <c r="HW133">
        <v>111.3</v>
      </c>
      <c r="HX133">
        <v>1.86388</v>
      </c>
      <c r="HY133">
        <v>1.86027</v>
      </c>
      <c r="HZ133">
        <v>1.85867</v>
      </c>
      <c r="IA133">
        <v>1.85989</v>
      </c>
      <c r="IB133">
        <v>1.85989</v>
      </c>
      <c r="IC133">
        <v>1.85852</v>
      </c>
      <c r="ID133">
        <v>1.85764</v>
      </c>
      <c r="IE133">
        <v>1.85242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-17.808</v>
      </c>
      <c r="IT133">
        <v>-3.4282</v>
      </c>
      <c r="IU133">
        <v>-14.13086957178853</v>
      </c>
      <c r="IV133">
        <v>-0.02083019699242301</v>
      </c>
      <c r="IW133">
        <v>6.53372239223948E-06</v>
      </c>
      <c r="IX133">
        <v>-1.0545266758139E-09</v>
      </c>
      <c r="IY133">
        <v>-1.707570419092904</v>
      </c>
      <c r="IZ133">
        <v>-0.1424232617567872</v>
      </c>
      <c r="JA133">
        <v>0.004060056505534989</v>
      </c>
      <c r="JB133">
        <v>-4.899104825809564E-05</v>
      </c>
      <c r="JC133">
        <v>3</v>
      </c>
      <c r="JD133">
        <v>1949</v>
      </c>
      <c r="JE133">
        <v>1</v>
      </c>
      <c r="JF133">
        <v>31</v>
      </c>
      <c r="JG133">
        <v>47.3</v>
      </c>
      <c r="JH133">
        <v>47.2</v>
      </c>
      <c r="JI133">
        <v>0.491943</v>
      </c>
      <c r="JJ133">
        <v>2.72217</v>
      </c>
      <c r="JK133">
        <v>1.49658</v>
      </c>
      <c r="JL133">
        <v>2.31812</v>
      </c>
      <c r="JM133">
        <v>1.54785</v>
      </c>
      <c r="JN133">
        <v>2.4939</v>
      </c>
      <c r="JO133">
        <v>48.7326</v>
      </c>
      <c r="JP133">
        <v>13.3965</v>
      </c>
      <c r="JQ133">
        <v>18</v>
      </c>
      <c r="JR133">
        <v>477.474</v>
      </c>
      <c r="JS133">
        <v>495.442</v>
      </c>
      <c r="JT133">
        <v>23.0791</v>
      </c>
      <c r="JU133">
        <v>38.2522</v>
      </c>
      <c r="JV133">
        <v>30.0005</v>
      </c>
      <c r="JW133">
        <v>38.1015</v>
      </c>
      <c r="JX133">
        <v>37.9871</v>
      </c>
      <c r="JY133">
        <v>9.870660000000001</v>
      </c>
      <c r="JZ133">
        <v>43.7245</v>
      </c>
      <c r="KA133">
        <v>0</v>
      </c>
      <c r="KB133">
        <v>23.0917</v>
      </c>
      <c r="KC133">
        <v>118.624</v>
      </c>
      <c r="KD133">
        <v>19.0347</v>
      </c>
      <c r="KE133">
        <v>99.13500000000001</v>
      </c>
      <c r="KF133">
        <v>93.0347</v>
      </c>
    </row>
    <row r="134" spans="1:292">
      <c r="A134">
        <v>116</v>
      </c>
      <c r="B134">
        <v>1688138430.5</v>
      </c>
      <c r="C134">
        <v>4014.5</v>
      </c>
      <c r="D134" t="s">
        <v>668</v>
      </c>
      <c r="E134" t="s">
        <v>669</v>
      </c>
      <c r="F134">
        <v>5</v>
      </c>
      <c r="G134" t="s">
        <v>630</v>
      </c>
      <c r="H134">
        <v>1688138423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138.9982869529606</v>
      </c>
      <c r="AJ134">
        <v>157.5083575757576</v>
      </c>
      <c r="AK134">
        <v>-3.378425527474462</v>
      </c>
      <c r="AL134">
        <v>66.51055622618527</v>
      </c>
      <c r="AM134">
        <f>(AO134 - AN134 + DX134*1E3/(8.314*(DZ134+273.15)) * AQ134/DW134 * AP134) * DW134/(100*DK134) * 1000/(1000 - AO134)</f>
        <v>0</v>
      </c>
      <c r="AN134">
        <v>19.10590414202225</v>
      </c>
      <c r="AO134">
        <v>19.46793454545454</v>
      </c>
      <c r="AP134">
        <v>-6.26243347448072E-07</v>
      </c>
      <c r="AQ134">
        <v>111.0783735854107</v>
      </c>
      <c r="AR134">
        <v>5</v>
      </c>
      <c r="AS134">
        <v>1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1.65</v>
      </c>
      <c r="DL134">
        <v>0.5</v>
      </c>
      <c r="DM134" t="s">
        <v>430</v>
      </c>
      <c r="DN134">
        <v>2</v>
      </c>
      <c r="DO134" t="b">
        <v>1</v>
      </c>
      <c r="DP134">
        <v>1688138423</v>
      </c>
      <c r="DQ134">
        <v>177.7084074074074</v>
      </c>
      <c r="DR134">
        <v>150.5987407407407</v>
      </c>
      <c r="DS134">
        <v>19.46996666666666</v>
      </c>
      <c r="DT134">
        <v>19.11993333333333</v>
      </c>
      <c r="DU134">
        <v>195.6717037037037</v>
      </c>
      <c r="DV134">
        <v>22.89815925925926</v>
      </c>
      <c r="DW134">
        <v>500.0244074074074</v>
      </c>
      <c r="DX134">
        <v>101.5951111111111</v>
      </c>
      <c r="DY134">
        <v>0.1000200259259259</v>
      </c>
      <c r="DZ134">
        <v>28.68297777777778</v>
      </c>
      <c r="EA134">
        <v>29.98808888888889</v>
      </c>
      <c r="EB134">
        <v>999.9000000000001</v>
      </c>
      <c r="EC134">
        <v>0</v>
      </c>
      <c r="ED134">
        <v>0</v>
      </c>
      <c r="EE134">
        <v>9999.93</v>
      </c>
      <c r="EF134">
        <v>0</v>
      </c>
      <c r="EG134">
        <v>1340.741481481482</v>
      </c>
      <c r="EH134">
        <v>27.10974444444444</v>
      </c>
      <c r="EI134">
        <v>181.2371481481482</v>
      </c>
      <c r="EJ134">
        <v>153.5344074074074</v>
      </c>
      <c r="EK134">
        <v>0.350021</v>
      </c>
      <c r="EL134">
        <v>150.5987407407407</v>
      </c>
      <c r="EM134">
        <v>19.11993333333333</v>
      </c>
      <c r="EN134">
        <v>1.978051111111111</v>
      </c>
      <c r="EO134">
        <v>1.942490370370371</v>
      </c>
      <c r="EP134">
        <v>17.26972962962963</v>
      </c>
      <c r="EQ134">
        <v>16.98318888888889</v>
      </c>
      <c r="ER134">
        <v>1999.999259259259</v>
      </c>
      <c r="ES134">
        <v>0.979998</v>
      </c>
      <c r="ET134">
        <v>0.02000211481481481</v>
      </c>
      <c r="EU134">
        <v>0</v>
      </c>
      <c r="EV134">
        <v>26.04323333333334</v>
      </c>
      <c r="EW134">
        <v>5.00078</v>
      </c>
      <c r="EX134">
        <v>4230.315925925926</v>
      </c>
      <c r="EY134">
        <v>16379.62962962963</v>
      </c>
      <c r="EZ134">
        <v>46.09474074074074</v>
      </c>
      <c r="FA134">
        <v>48.04133333333333</v>
      </c>
      <c r="FB134">
        <v>46.65948148148147</v>
      </c>
      <c r="FC134">
        <v>47.10181481481482</v>
      </c>
      <c r="FD134">
        <v>46.53451851851851</v>
      </c>
      <c r="FE134">
        <v>1955.097407407408</v>
      </c>
      <c r="FF134">
        <v>39.9</v>
      </c>
      <c r="FG134">
        <v>0</v>
      </c>
      <c r="FH134">
        <v>1688138424.6</v>
      </c>
      <c r="FI134">
        <v>0</v>
      </c>
      <c r="FJ134">
        <v>26.03423200000001</v>
      </c>
      <c r="FK134">
        <v>-0.4093692310167165</v>
      </c>
      <c r="FL134">
        <v>95.88307726321769</v>
      </c>
      <c r="FM134">
        <v>4230.4692</v>
      </c>
      <c r="FN134">
        <v>15</v>
      </c>
      <c r="FO134">
        <v>1688135591</v>
      </c>
      <c r="FP134" t="s">
        <v>631</v>
      </c>
      <c r="FQ134">
        <v>1688135585</v>
      </c>
      <c r="FR134">
        <v>1688135591</v>
      </c>
      <c r="FS134">
        <v>4</v>
      </c>
      <c r="FT134">
        <v>-0.023</v>
      </c>
      <c r="FU134">
        <v>-0.017</v>
      </c>
      <c r="FV134">
        <v>-22.153</v>
      </c>
      <c r="FW134">
        <v>-3.41</v>
      </c>
      <c r="FX134">
        <v>420</v>
      </c>
      <c r="FY134">
        <v>19</v>
      </c>
      <c r="FZ134">
        <v>0.44</v>
      </c>
      <c r="GA134">
        <v>0.19</v>
      </c>
      <c r="GB134">
        <v>27.06879756097561</v>
      </c>
      <c r="GC134">
        <v>0.4593052264807875</v>
      </c>
      <c r="GD134">
        <v>0.1266854708742738</v>
      </c>
      <c r="GE134">
        <v>0</v>
      </c>
      <c r="GF134">
        <v>0.3499078292682927</v>
      </c>
      <c r="GG134">
        <v>0.03346116376306642</v>
      </c>
      <c r="GH134">
        <v>0.01136878245814418</v>
      </c>
      <c r="GI134">
        <v>1</v>
      </c>
      <c r="GJ134">
        <v>1</v>
      </c>
      <c r="GK134">
        <v>2</v>
      </c>
      <c r="GL134" t="s">
        <v>432</v>
      </c>
      <c r="GM134">
        <v>3.099</v>
      </c>
      <c r="GN134">
        <v>2.75778</v>
      </c>
      <c r="GO134">
        <v>0.0455108</v>
      </c>
      <c r="GP134">
        <v>0.0344858</v>
      </c>
      <c r="GQ134">
        <v>0.115375</v>
      </c>
      <c r="GR134">
        <v>0.101851</v>
      </c>
      <c r="GS134">
        <v>24214.2</v>
      </c>
      <c r="GT134">
        <v>23285.3</v>
      </c>
      <c r="GU134">
        <v>25941.3</v>
      </c>
      <c r="GV134">
        <v>24478.8</v>
      </c>
      <c r="GW134">
        <v>36844.4</v>
      </c>
      <c r="GX134">
        <v>31942.8</v>
      </c>
      <c r="GY134">
        <v>45364.8</v>
      </c>
      <c r="GZ134">
        <v>38481.4</v>
      </c>
      <c r="HA134">
        <v>1.75685</v>
      </c>
      <c r="HB134">
        <v>1.76502</v>
      </c>
      <c r="HC134">
        <v>-0.07042660000000001</v>
      </c>
      <c r="HD134">
        <v>0</v>
      </c>
      <c r="HE134">
        <v>31.1648</v>
      </c>
      <c r="HF134">
        <v>999.9</v>
      </c>
      <c r="HG134">
        <v>43.1</v>
      </c>
      <c r="HH134">
        <v>45.1</v>
      </c>
      <c r="HI134">
        <v>41.0996</v>
      </c>
      <c r="HJ134">
        <v>62.6589</v>
      </c>
      <c r="HK134">
        <v>25.9054</v>
      </c>
      <c r="HL134">
        <v>1</v>
      </c>
      <c r="HM134">
        <v>0.963206</v>
      </c>
      <c r="HN134">
        <v>7.31559</v>
      </c>
      <c r="HO134">
        <v>20.1463</v>
      </c>
      <c r="HP134">
        <v>5.20995</v>
      </c>
      <c r="HQ134">
        <v>11.986</v>
      </c>
      <c r="HR134">
        <v>4.9622</v>
      </c>
      <c r="HS134">
        <v>3.27445</v>
      </c>
      <c r="HT134">
        <v>9999</v>
      </c>
      <c r="HU134">
        <v>9999</v>
      </c>
      <c r="HV134">
        <v>9999</v>
      </c>
      <c r="HW134">
        <v>111.3</v>
      </c>
      <c r="HX134">
        <v>1.86388</v>
      </c>
      <c r="HY134">
        <v>1.86026</v>
      </c>
      <c r="HZ134">
        <v>1.85867</v>
      </c>
      <c r="IA134">
        <v>1.85989</v>
      </c>
      <c r="IB134">
        <v>1.85989</v>
      </c>
      <c r="IC134">
        <v>1.85852</v>
      </c>
      <c r="ID134">
        <v>1.85764</v>
      </c>
      <c r="IE134">
        <v>1.85242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-17.494</v>
      </c>
      <c r="IT134">
        <v>-3.4281</v>
      </c>
      <c r="IU134">
        <v>-14.13086957178853</v>
      </c>
      <c r="IV134">
        <v>-0.02083019699242301</v>
      </c>
      <c r="IW134">
        <v>6.53372239223948E-06</v>
      </c>
      <c r="IX134">
        <v>-1.0545266758139E-09</v>
      </c>
      <c r="IY134">
        <v>-1.707570419092904</v>
      </c>
      <c r="IZ134">
        <v>-0.1424232617567872</v>
      </c>
      <c r="JA134">
        <v>0.004060056505534989</v>
      </c>
      <c r="JB134">
        <v>-4.899104825809564E-05</v>
      </c>
      <c r="JC134">
        <v>3</v>
      </c>
      <c r="JD134">
        <v>1949</v>
      </c>
      <c r="JE134">
        <v>1</v>
      </c>
      <c r="JF134">
        <v>31</v>
      </c>
      <c r="JG134">
        <v>47.4</v>
      </c>
      <c r="JH134">
        <v>47.3</v>
      </c>
      <c r="JI134">
        <v>0.450439</v>
      </c>
      <c r="JJ134">
        <v>2.74658</v>
      </c>
      <c r="JK134">
        <v>1.49658</v>
      </c>
      <c r="JL134">
        <v>2.31812</v>
      </c>
      <c r="JM134">
        <v>1.54785</v>
      </c>
      <c r="JN134">
        <v>2.49878</v>
      </c>
      <c r="JO134">
        <v>48.7326</v>
      </c>
      <c r="JP134">
        <v>13.379</v>
      </c>
      <c r="JQ134">
        <v>18</v>
      </c>
      <c r="JR134">
        <v>477.402</v>
      </c>
      <c r="JS134">
        <v>495.328</v>
      </c>
      <c r="JT134">
        <v>23.0877</v>
      </c>
      <c r="JU134">
        <v>38.2584</v>
      </c>
      <c r="JV134">
        <v>30.0003</v>
      </c>
      <c r="JW134">
        <v>38.107</v>
      </c>
      <c r="JX134">
        <v>37.9906</v>
      </c>
      <c r="JY134">
        <v>9.013170000000001</v>
      </c>
      <c r="JZ134">
        <v>43.7245</v>
      </c>
      <c r="KA134">
        <v>0</v>
      </c>
      <c r="KB134">
        <v>23.1056</v>
      </c>
      <c r="KC134">
        <v>98.5705</v>
      </c>
      <c r="KD134">
        <v>19.0336</v>
      </c>
      <c r="KE134">
        <v>99.1343</v>
      </c>
      <c r="KF134">
        <v>93.03319999999999</v>
      </c>
    </row>
    <row r="135" spans="1:292">
      <c r="A135">
        <v>117</v>
      </c>
      <c r="B135">
        <v>1688138435.5</v>
      </c>
      <c r="C135">
        <v>4019.5</v>
      </c>
      <c r="D135" t="s">
        <v>670</v>
      </c>
      <c r="E135" t="s">
        <v>671</v>
      </c>
      <c r="F135">
        <v>5</v>
      </c>
      <c r="G135" t="s">
        <v>630</v>
      </c>
      <c r="H135">
        <v>1688138427.714286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122.002428306737</v>
      </c>
      <c r="AJ135">
        <v>140.6539878787879</v>
      </c>
      <c r="AK135">
        <v>-3.369521637651955</v>
      </c>
      <c r="AL135">
        <v>66.51055622618527</v>
      </c>
      <c r="AM135">
        <f>(AO135 - AN135 + DX135*1E3/(8.314*(DZ135+273.15)) * AQ135/DW135 * AP135) * DW135/(100*DK135) * 1000/(1000 - AO135)</f>
        <v>0</v>
      </c>
      <c r="AN135">
        <v>19.05911948741364</v>
      </c>
      <c r="AO135">
        <v>19.45189393939394</v>
      </c>
      <c r="AP135">
        <v>-4.54425948679613E-05</v>
      </c>
      <c r="AQ135">
        <v>111.0783735854107</v>
      </c>
      <c r="AR135">
        <v>5</v>
      </c>
      <c r="AS135">
        <v>1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1.65</v>
      </c>
      <c r="DL135">
        <v>0.5</v>
      </c>
      <c r="DM135" t="s">
        <v>430</v>
      </c>
      <c r="DN135">
        <v>2</v>
      </c>
      <c r="DO135" t="b">
        <v>1</v>
      </c>
      <c r="DP135">
        <v>1688138427.714286</v>
      </c>
      <c r="DQ135">
        <v>162.0469642857143</v>
      </c>
      <c r="DR135">
        <v>134.94</v>
      </c>
      <c r="DS135">
        <v>19.46611071428572</v>
      </c>
      <c r="DT135">
        <v>19.09930357142857</v>
      </c>
      <c r="DU135">
        <v>179.7152142857143</v>
      </c>
      <c r="DV135">
        <v>22.89417142857142</v>
      </c>
      <c r="DW135">
        <v>500.0079285714286</v>
      </c>
      <c r="DX135">
        <v>101.5943214285714</v>
      </c>
      <c r="DY135">
        <v>0.1000106285714286</v>
      </c>
      <c r="DZ135">
        <v>28.68269642857143</v>
      </c>
      <c r="EA135">
        <v>29.99725</v>
      </c>
      <c r="EB135">
        <v>999.9000000000002</v>
      </c>
      <c r="EC135">
        <v>0</v>
      </c>
      <c r="ED135">
        <v>0</v>
      </c>
      <c r="EE135">
        <v>9998.726785714285</v>
      </c>
      <c r="EF135">
        <v>0</v>
      </c>
      <c r="EG135">
        <v>1343.984285714286</v>
      </c>
      <c r="EH135">
        <v>27.10712857142858</v>
      </c>
      <c r="EI135">
        <v>165.2641785714286</v>
      </c>
      <c r="EJ135">
        <v>137.5678928571429</v>
      </c>
      <c r="EK135">
        <v>0.36679825</v>
      </c>
      <c r="EL135">
        <v>134.94</v>
      </c>
      <c r="EM135">
        <v>19.09930357142857</v>
      </c>
      <c r="EN135">
        <v>1.977643928571428</v>
      </c>
      <c r="EO135">
        <v>1.94038</v>
      </c>
      <c r="EP135">
        <v>17.26648571428572</v>
      </c>
      <c r="EQ135">
        <v>16.966025</v>
      </c>
      <c r="ER135">
        <v>1999.985714285714</v>
      </c>
      <c r="ES135">
        <v>0.9799978214285713</v>
      </c>
      <c r="ET135">
        <v>0.02000230357142857</v>
      </c>
      <c r="EU135">
        <v>0</v>
      </c>
      <c r="EV135">
        <v>25.94417142857143</v>
      </c>
      <c r="EW135">
        <v>5.00078</v>
      </c>
      <c r="EX135">
        <v>4240.678571428572</v>
      </c>
      <c r="EY135">
        <v>16379.51428571428</v>
      </c>
      <c r="EZ135">
        <v>46.10917857142857</v>
      </c>
      <c r="FA135">
        <v>48.05092857142855</v>
      </c>
      <c r="FB135">
        <v>46.68057142857142</v>
      </c>
      <c r="FC135">
        <v>47.11157142857142</v>
      </c>
      <c r="FD135">
        <v>46.55553571428571</v>
      </c>
      <c r="FE135">
        <v>1955.082142857143</v>
      </c>
      <c r="FF135">
        <v>39.9</v>
      </c>
      <c r="FG135">
        <v>0</v>
      </c>
      <c r="FH135">
        <v>1688138429.4</v>
      </c>
      <c r="FI135">
        <v>0</v>
      </c>
      <c r="FJ135">
        <v>25.942028</v>
      </c>
      <c r="FK135">
        <v>-1.022623081888864</v>
      </c>
      <c r="FL135">
        <v>170.6576920938041</v>
      </c>
      <c r="FM135">
        <v>4240.959599999999</v>
      </c>
      <c r="FN135">
        <v>15</v>
      </c>
      <c r="FO135">
        <v>1688135591</v>
      </c>
      <c r="FP135" t="s">
        <v>631</v>
      </c>
      <c r="FQ135">
        <v>1688135585</v>
      </c>
      <c r="FR135">
        <v>1688135591</v>
      </c>
      <c r="FS135">
        <v>4</v>
      </c>
      <c r="FT135">
        <v>-0.023</v>
      </c>
      <c r="FU135">
        <v>-0.017</v>
      </c>
      <c r="FV135">
        <v>-22.153</v>
      </c>
      <c r="FW135">
        <v>-3.41</v>
      </c>
      <c r="FX135">
        <v>420</v>
      </c>
      <c r="FY135">
        <v>19</v>
      </c>
      <c r="FZ135">
        <v>0.44</v>
      </c>
      <c r="GA135">
        <v>0.19</v>
      </c>
      <c r="GB135">
        <v>27.12466097560976</v>
      </c>
      <c r="GC135">
        <v>-0.169099651567958</v>
      </c>
      <c r="GD135">
        <v>0.05216159636776427</v>
      </c>
      <c r="GE135">
        <v>0</v>
      </c>
      <c r="GF135">
        <v>0.359353756097561</v>
      </c>
      <c r="GG135">
        <v>0.1754066132404184</v>
      </c>
      <c r="GH135">
        <v>0.02284352338995324</v>
      </c>
      <c r="GI135">
        <v>1</v>
      </c>
      <c r="GJ135">
        <v>1</v>
      </c>
      <c r="GK135">
        <v>2</v>
      </c>
      <c r="GL135" t="s">
        <v>432</v>
      </c>
      <c r="GM135">
        <v>3.09905</v>
      </c>
      <c r="GN135">
        <v>2.75779</v>
      </c>
      <c r="GO135">
        <v>0.0414352</v>
      </c>
      <c r="GP135">
        <v>0.0302218</v>
      </c>
      <c r="GQ135">
        <v>0.115311</v>
      </c>
      <c r="GR135">
        <v>0.101804</v>
      </c>
      <c r="GS135">
        <v>24317.2</v>
      </c>
      <c r="GT135">
        <v>23387.8</v>
      </c>
      <c r="GU135">
        <v>25941.1</v>
      </c>
      <c r="GV135">
        <v>24478.8</v>
      </c>
      <c r="GW135">
        <v>36846.4</v>
      </c>
      <c r="GX135">
        <v>31943.5</v>
      </c>
      <c r="GY135">
        <v>45364.6</v>
      </c>
      <c r="GZ135">
        <v>38480.8</v>
      </c>
      <c r="HA135">
        <v>1.75695</v>
      </c>
      <c r="HB135">
        <v>1.76475</v>
      </c>
      <c r="HC135">
        <v>-0.0717491</v>
      </c>
      <c r="HD135">
        <v>0</v>
      </c>
      <c r="HE135">
        <v>31.1689</v>
      </c>
      <c r="HF135">
        <v>999.9</v>
      </c>
      <c r="HG135">
        <v>43.1</v>
      </c>
      <c r="HH135">
        <v>45.1</v>
      </c>
      <c r="HI135">
        <v>41.1048</v>
      </c>
      <c r="HJ135">
        <v>62.6089</v>
      </c>
      <c r="HK135">
        <v>25.8454</v>
      </c>
      <c r="HL135">
        <v>1</v>
      </c>
      <c r="HM135">
        <v>0.963277</v>
      </c>
      <c r="HN135">
        <v>7.32106</v>
      </c>
      <c r="HO135">
        <v>20.1462</v>
      </c>
      <c r="HP135">
        <v>5.2098</v>
      </c>
      <c r="HQ135">
        <v>11.986</v>
      </c>
      <c r="HR135">
        <v>4.96185</v>
      </c>
      <c r="HS135">
        <v>3.2743</v>
      </c>
      <c r="HT135">
        <v>9999</v>
      </c>
      <c r="HU135">
        <v>9999</v>
      </c>
      <c r="HV135">
        <v>9999</v>
      </c>
      <c r="HW135">
        <v>111.3</v>
      </c>
      <c r="HX135">
        <v>1.86388</v>
      </c>
      <c r="HY135">
        <v>1.86025</v>
      </c>
      <c r="HZ135">
        <v>1.85867</v>
      </c>
      <c r="IA135">
        <v>1.85989</v>
      </c>
      <c r="IB135">
        <v>1.85989</v>
      </c>
      <c r="IC135">
        <v>1.85852</v>
      </c>
      <c r="ID135">
        <v>1.85766</v>
      </c>
      <c r="IE135">
        <v>1.85242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-17.178</v>
      </c>
      <c r="IT135">
        <v>-3.4275</v>
      </c>
      <c r="IU135">
        <v>-14.13086957178853</v>
      </c>
      <c r="IV135">
        <v>-0.02083019699242301</v>
      </c>
      <c r="IW135">
        <v>6.53372239223948E-06</v>
      </c>
      <c r="IX135">
        <v>-1.0545266758139E-09</v>
      </c>
      <c r="IY135">
        <v>-1.707570419092904</v>
      </c>
      <c r="IZ135">
        <v>-0.1424232617567872</v>
      </c>
      <c r="JA135">
        <v>0.004060056505534989</v>
      </c>
      <c r="JB135">
        <v>-4.899104825809564E-05</v>
      </c>
      <c r="JC135">
        <v>3</v>
      </c>
      <c r="JD135">
        <v>1949</v>
      </c>
      <c r="JE135">
        <v>1</v>
      </c>
      <c r="JF135">
        <v>31</v>
      </c>
      <c r="JG135">
        <v>47.5</v>
      </c>
      <c r="JH135">
        <v>47.4</v>
      </c>
      <c r="JI135">
        <v>0.410156</v>
      </c>
      <c r="JJ135">
        <v>2.72949</v>
      </c>
      <c r="JK135">
        <v>1.49658</v>
      </c>
      <c r="JL135">
        <v>2.31812</v>
      </c>
      <c r="JM135">
        <v>1.54785</v>
      </c>
      <c r="JN135">
        <v>2.51221</v>
      </c>
      <c r="JO135">
        <v>48.7326</v>
      </c>
      <c r="JP135">
        <v>13.3965</v>
      </c>
      <c r="JQ135">
        <v>18</v>
      </c>
      <c r="JR135">
        <v>477.492</v>
      </c>
      <c r="JS135">
        <v>495.169</v>
      </c>
      <c r="JT135">
        <v>23.1013</v>
      </c>
      <c r="JU135">
        <v>38.2641</v>
      </c>
      <c r="JV135">
        <v>30.0003</v>
      </c>
      <c r="JW135">
        <v>38.1115</v>
      </c>
      <c r="JX135">
        <v>37.9951</v>
      </c>
      <c r="JY135">
        <v>8.23277</v>
      </c>
      <c r="JZ135">
        <v>43.7245</v>
      </c>
      <c r="KA135">
        <v>0</v>
      </c>
      <c r="KB135">
        <v>23.0916</v>
      </c>
      <c r="KC135">
        <v>85.21250000000001</v>
      </c>
      <c r="KD135">
        <v>19.0408</v>
      </c>
      <c r="KE135">
        <v>99.13379999999999</v>
      </c>
      <c r="KF135">
        <v>93.03230000000001</v>
      </c>
    </row>
    <row r="136" spans="1:292">
      <c r="A136">
        <v>118</v>
      </c>
      <c r="B136">
        <v>1688138440.5</v>
      </c>
      <c r="C136">
        <v>4024.5</v>
      </c>
      <c r="D136" t="s">
        <v>672</v>
      </c>
      <c r="E136" t="s">
        <v>673</v>
      </c>
      <c r="F136">
        <v>5</v>
      </c>
      <c r="G136" t="s">
        <v>630</v>
      </c>
      <c r="H136">
        <v>1688138433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105.0959534186434</v>
      </c>
      <c r="AJ136">
        <v>123.8196424242424</v>
      </c>
      <c r="AK136">
        <v>-3.368939847534617</v>
      </c>
      <c r="AL136">
        <v>66.51055622618527</v>
      </c>
      <c r="AM136">
        <f>(AO136 - AN136 + DX136*1E3/(8.314*(DZ136+273.15)) * AQ136/DW136 * AP136) * DW136/(100*DK136) * 1000/(1000 - AO136)</f>
        <v>0</v>
      </c>
      <c r="AN136">
        <v>19.05999476295353</v>
      </c>
      <c r="AO136">
        <v>19.43798242424242</v>
      </c>
      <c r="AP136">
        <v>-3.481158261355687E-05</v>
      </c>
      <c r="AQ136">
        <v>111.0783735854107</v>
      </c>
      <c r="AR136">
        <v>5</v>
      </c>
      <c r="AS136">
        <v>1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1.65</v>
      </c>
      <c r="DL136">
        <v>0.5</v>
      </c>
      <c r="DM136" t="s">
        <v>430</v>
      </c>
      <c r="DN136">
        <v>2</v>
      </c>
      <c r="DO136" t="b">
        <v>1</v>
      </c>
      <c r="DP136">
        <v>1688138433</v>
      </c>
      <c r="DQ136">
        <v>144.5408518518518</v>
      </c>
      <c r="DR136">
        <v>117.3740148148148</v>
      </c>
      <c r="DS136">
        <v>19.45711111111111</v>
      </c>
      <c r="DT136">
        <v>19.07534444444445</v>
      </c>
      <c r="DU136">
        <v>161.8756666666667</v>
      </c>
      <c r="DV136">
        <v>22.88486296296296</v>
      </c>
      <c r="DW136">
        <v>500.0024074074074</v>
      </c>
      <c r="DX136">
        <v>101.5940740740741</v>
      </c>
      <c r="DY136">
        <v>0.09995897037037035</v>
      </c>
      <c r="DZ136">
        <v>28.68383703703704</v>
      </c>
      <c r="EA136">
        <v>29.99844074074074</v>
      </c>
      <c r="EB136">
        <v>999.9000000000001</v>
      </c>
      <c r="EC136">
        <v>0</v>
      </c>
      <c r="ED136">
        <v>0</v>
      </c>
      <c r="EE136">
        <v>9998.355925925925</v>
      </c>
      <c r="EF136">
        <v>0</v>
      </c>
      <c r="EG136">
        <v>1350.70962962963</v>
      </c>
      <c r="EH136">
        <v>27.16686296296296</v>
      </c>
      <c r="EI136">
        <v>147.4091851851852</v>
      </c>
      <c r="EJ136">
        <v>119.6569</v>
      </c>
      <c r="EK136">
        <v>0.381755037037037</v>
      </c>
      <c r="EL136">
        <v>117.3740148148148</v>
      </c>
      <c r="EM136">
        <v>19.07534444444445</v>
      </c>
      <c r="EN136">
        <v>1.976726296296296</v>
      </c>
      <c r="EO136">
        <v>1.937942222222222</v>
      </c>
      <c r="EP136">
        <v>17.25914074074074</v>
      </c>
      <c r="EQ136">
        <v>16.9462</v>
      </c>
      <c r="ER136">
        <v>2000.001481481482</v>
      </c>
      <c r="ES136">
        <v>0.9799978888888888</v>
      </c>
      <c r="ET136">
        <v>0.02000224444444445</v>
      </c>
      <c r="EU136">
        <v>0</v>
      </c>
      <c r="EV136">
        <v>25.87112592592593</v>
      </c>
      <c r="EW136">
        <v>5.00078</v>
      </c>
      <c r="EX136">
        <v>4251.104814814815</v>
      </c>
      <c r="EY136">
        <v>16379.64444444445</v>
      </c>
      <c r="EZ136">
        <v>46.13174074074075</v>
      </c>
      <c r="FA136">
        <v>48.05740740740739</v>
      </c>
      <c r="FB136">
        <v>46.69422222222222</v>
      </c>
      <c r="FC136">
        <v>47.12033333333333</v>
      </c>
      <c r="FD136">
        <v>46.58077777777778</v>
      </c>
      <c r="FE136">
        <v>1955.097407407407</v>
      </c>
      <c r="FF136">
        <v>39.9</v>
      </c>
      <c r="FG136">
        <v>0</v>
      </c>
      <c r="FH136">
        <v>1688138434.8</v>
      </c>
      <c r="FI136">
        <v>0</v>
      </c>
      <c r="FJ136">
        <v>25.88957692307692</v>
      </c>
      <c r="FK136">
        <v>-1.328512831182928</v>
      </c>
      <c r="FL136">
        <v>108.1357266685558</v>
      </c>
      <c r="FM136">
        <v>4250.28423076923</v>
      </c>
      <c r="FN136">
        <v>15</v>
      </c>
      <c r="FO136">
        <v>1688135591</v>
      </c>
      <c r="FP136" t="s">
        <v>631</v>
      </c>
      <c r="FQ136">
        <v>1688135585</v>
      </c>
      <c r="FR136">
        <v>1688135591</v>
      </c>
      <c r="FS136">
        <v>4</v>
      </c>
      <c r="FT136">
        <v>-0.023</v>
      </c>
      <c r="FU136">
        <v>-0.017</v>
      </c>
      <c r="FV136">
        <v>-22.153</v>
      </c>
      <c r="FW136">
        <v>-3.41</v>
      </c>
      <c r="FX136">
        <v>420</v>
      </c>
      <c r="FY136">
        <v>19</v>
      </c>
      <c r="FZ136">
        <v>0.44</v>
      </c>
      <c r="GA136">
        <v>0.19</v>
      </c>
      <c r="GB136">
        <v>27.1397325</v>
      </c>
      <c r="GC136">
        <v>0.5911260787992514</v>
      </c>
      <c r="GD136">
        <v>0.0761169803246949</v>
      </c>
      <c r="GE136">
        <v>0</v>
      </c>
      <c r="GF136">
        <v>0.3703859</v>
      </c>
      <c r="GG136">
        <v>0.2053858311444654</v>
      </c>
      <c r="GH136">
        <v>0.02421975962184596</v>
      </c>
      <c r="GI136">
        <v>1</v>
      </c>
      <c r="GJ136">
        <v>1</v>
      </c>
      <c r="GK136">
        <v>2</v>
      </c>
      <c r="GL136" t="s">
        <v>432</v>
      </c>
      <c r="GM136">
        <v>3.09921</v>
      </c>
      <c r="GN136">
        <v>2.75841</v>
      </c>
      <c r="GO136">
        <v>0.0372683</v>
      </c>
      <c r="GP136">
        <v>0.0258388</v>
      </c>
      <c r="GQ136">
        <v>0.115262</v>
      </c>
      <c r="GR136">
        <v>0.10181</v>
      </c>
      <c r="GS136">
        <v>24422.4</v>
      </c>
      <c r="GT136">
        <v>23492.9</v>
      </c>
      <c r="GU136">
        <v>25940.8</v>
      </c>
      <c r="GV136">
        <v>24478.6</v>
      </c>
      <c r="GW136">
        <v>36847.5</v>
      </c>
      <c r="GX136">
        <v>31942.9</v>
      </c>
      <c r="GY136">
        <v>45364.1</v>
      </c>
      <c r="GZ136">
        <v>38480.9</v>
      </c>
      <c r="HA136">
        <v>1.75703</v>
      </c>
      <c r="HB136">
        <v>1.76448</v>
      </c>
      <c r="HC136">
        <v>-0.0729337</v>
      </c>
      <c r="HD136">
        <v>0</v>
      </c>
      <c r="HE136">
        <v>31.172</v>
      </c>
      <c r="HF136">
        <v>999.9</v>
      </c>
      <c r="HG136">
        <v>43.1</v>
      </c>
      <c r="HH136">
        <v>45.1</v>
      </c>
      <c r="HI136">
        <v>41.1023</v>
      </c>
      <c r="HJ136">
        <v>62.7089</v>
      </c>
      <c r="HK136">
        <v>25.6931</v>
      </c>
      <c r="HL136">
        <v>1</v>
      </c>
      <c r="HM136">
        <v>0.964197</v>
      </c>
      <c r="HN136">
        <v>7.36811</v>
      </c>
      <c r="HO136">
        <v>20.1439</v>
      </c>
      <c r="HP136">
        <v>5.20935</v>
      </c>
      <c r="HQ136">
        <v>11.986</v>
      </c>
      <c r="HR136">
        <v>4.96185</v>
      </c>
      <c r="HS136">
        <v>3.2744</v>
      </c>
      <c r="HT136">
        <v>9999</v>
      </c>
      <c r="HU136">
        <v>9999</v>
      </c>
      <c r="HV136">
        <v>9999</v>
      </c>
      <c r="HW136">
        <v>111.3</v>
      </c>
      <c r="HX136">
        <v>1.86391</v>
      </c>
      <c r="HY136">
        <v>1.86022</v>
      </c>
      <c r="HZ136">
        <v>1.85867</v>
      </c>
      <c r="IA136">
        <v>1.85989</v>
      </c>
      <c r="IB136">
        <v>1.85989</v>
      </c>
      <c r="IC136">
        <v>1.85852</v>
      </c>
      <c r="ID136">
        <v>1.85764</v>
      </c>
      <c r="IE136">
        <v>1.85242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-16.857</v>
      </c>
      <c r="IT136">
        <v>-3.4271</v>
      </c>
      <c r="IU136">
        <v>-14.13086957178853</v>
      </c>
      <c r="IV136">
        <v>-0.02083019699242301</v>
      </c>
      <c r="IW136">
        <v>6.53372239223948E-06</v>
      </c>
      <c r="IX136">
        <v>-1.0545266758139E-09</v>
      </c>
      <c r="IY136">
        <v>-1.707570419092904</v>
      </c>
      <c r="IZ136">
        <v>-0.1424232617567872</v>
      </c>
      <c r="JA136">
        <v>0.004060056505534989</v>
      </c>
      <c r="JB136">
        <v>-4.899104825809564E-05</v>
      </c>
      <c r="JC136">
        <v>3</v>
      </c>
      <c r="JD136">
        <v>1949</v>
      </c>
      <c r="JE136">
        <v>1</v>
      </c>
      <c r="JF136">
        <v>31</v>
      </c>
      <c r="JG136">
        <v>47.6</v>
      </c>
      <c r="JH136">
        <v>47.5</v>
      </c>
      <c r="JI136">
        <v>0.373535</v>
      </c>
      <c r="JJ136">
        <v>2.73315</v>
      </c>
      <c r="JK136">
        <v>1.49658</v>
      </c>
      <c r="JL136">
        <v>2.31812</v>
      </c>
      <c r="JM136">
        <v>1.54785</v>
      </c>
      <c r="JN136">
        <v>2.5</v>
      </c>
      <c r="JO136">
        <v>48.7326</v>
      </c>
      <c r="JP136">
        <v>13.379</v>
      </c>
      <c r="JQ136">
        <v>18</v>
      </c>
      <c r="JR136">
        <v>477.566</v>
      </c>
      <c r="JS136">
        <v>495.01</v>
      </c>
      <c r="JT136">
        <v>23.0973</v>
      </c>
      <c r="JU136">
        <v>38.2694</v>
      </c>
      <c r="JV136">
        <v>30.0006</v>
      </c>
      <c r="JW136">
        <v>38.1161</v>
      </c>
      <c r="JX136">
        <v>37.9996</v>
      </c>
      <c r="JY136">
        <v>7.3655</v>
      </c>
      <c r="JZ136">
        <v>43.7245</v>
      </c>
      <c r="KA136">
        <v>0</v>
      </c>
      <c r="KB136">
        <v>23.0955</v>
      </c>
      <c r="KC136">
        <v>65.1759</v>
      </c>
      <c r="KD136">
        <v>19.0408</v>
      </c>
      <c r="KE136">
        <v>99.1327</v>
      </c>
      <c r="KF136">
        <v>93.0322</v>
      </c>
    </row>
    <row r="137" spans="1:292">
      <c r="A137">
        <v>119</v>
      </c>
      <c r="B137">
        <v>1688138445.5</v>
      </c>
      <c r="C137">
        <v>4029.5</v>
      </c>
      <c r="D137" t="s">
        <v>674</v>
      </c>
      <c r="E137" t="s">
        <v>675</v>
      </c>
      <c r="F137">
        <v>5</v>
      </c>
      <c r="G137" t="s">
        <v>630</v>
      </c>
      <c r="H137">
        <v>1688138437.714286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88.15317752229211</v>
      </c>
      <c r="AJ137">
        <v>107.0317636363636</v>
      </c>
      <c r="AK137">
        <v>-3.358558018828636</v>
      </c>
      <c r="AL137">
        <v>66.51055622618527</v>
      </c>
      <c r="AM137">
        <f>(AO137 - AN137 + DX137*1E3/(8.314*(DZ137+273.15)) * AQ137/DW137 * AP137) * DW137/(100*DK137) * 1000/(1000 - AO137)</f>
        <v>0</v>
      </c>
      <c r="AN137">
        <v>19.06075451008705</v>
      </c>
      <c r="AO137">
        <v>19.42944727272728</v>
      </c>
      <c r="AP137">
        <v>-2.123467904890795E-05</v>
      </c>
      <c r="AQ137">
        <v>111.0783735854107</v>
      </c>
      <c r="AR137">
        <v>5</v>
      </c>
      <c r="AS137">
        <v>1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1.65</v>
      </c>
      <c r="DL137">
        <v>0.5</v>
      </c>
      <c r="DM137" t="s">
        <v>430</v>
      </c>
      <c r="DN137">
        <v>2</v>
      </c>
      <c r="DO137" t="b">
        <v>1</v>
      </c>
      <c r="DP137">
        <v>1688138437.714286</v>
      </c>
      <c r="DQ137">
        <v>128.9725714285715</v>
      </c>
      <c r="DR137">
        <v>101.6936964285714</v>
      </c>
      <c r="DS137">
        <v>19.44588928571428</v>
      </c>
      <c r="DT137">
        <v>19.06085</v>
      </c>
      <c r="DU137">
        <v>146.0074285714286</v>
      </c>
      <c r="DV137">
        <v>22.87324285714286</v>
      </c>
      <c r="DW137">
        <v>499.98125</v>
      </c>
      <c r="DX137">
        <v>101.5941428571428</v>
      </c>
      <c r="DY137">
        <v>0.09990966071428571</v>
      </c>
      <c r="DZ137">
        <v>28.68675</v>
      </c>
      <c r="EA137">
        <v>30.00514285714286</v>
      </c>
      <c r="EB137">
        <v>999.9000000000002</v>
      </c>
      <c r="EC137">
        <v>0</v>
      </c>
      <c r="ED137">
        <v>0</v>
      </c>
      <c r="EE137">
        <v>10000.35714285714</v>
      </c>
      <c r="EF137">
        <v>0</v>
      </c>
      <c r="EG137">
        <v>1356.628571428571</v>
      </c>
      <c r="EH137">
        <v>27.27883571428571</v>
      </c>
      <c r="EI137">
        <v>131.5303928571429</v>
      </c>
      <c r="EJ137">
        <v>103.6698035714286</v>
      </c>
      <c r="EK137">
        <v>0.3850202857142858</v>
      </c>
      <c r="EL137">
        <v>101.6936964285714</v>
      </c>
      <c r="EM137">
        <v>19.06085</v>
      </c>
      <c r="EN137">
        <v>1.975587142857143</v>
      </c>
      <c r="EO137">
        <v>1.936470357142857</v>
      </c>
      <c r="EP137">
        <v>17.25001428571429</v>
      </c>
      <c r="EQ137">
        <v>16.93422857142857</v>
      </c>
      <c r="ER137">
        <v>2000.018571428571</v>
      </c>
      <c r="ES137">
        <v>0.9799981428571429</v>
      </c>
      <c r="ET137">
        <v>0.020002</v>
      </c>
      <c r="EU137">
        <v>0</v>
      </c>
      <c r="EV137">
        <v>25.76975357142857</v>
      </c>
      <c r="EW137">
        <v>5.00078</v>
      </c>
      <c r="EX137">
        <v>4256.682857142857</v>
      </c>
      <c r="EY137">
        <v>16379.78214285714</v>
      </c>
      <c r="EZ137">
        <v>46.14928571428571</v>
      </c>
      <c r="FA137">
        <v>48.06649999999998</v>
      </c>
      <c r="FB137">
        <v>46.69621428571428</v>
      </c>
      <c r="FC137">
        <v>47.13385714285714</v>
      </c>
      <c r="FD137">
        <v>46.58678571428571</v>
      </c>
      <c r="FE137">
        <v>1955.115714285714</v>
      </c>
      <c r="FF137">
        <v>39.9</v>
      </c>
      <c r="FG137">
        <v>0</v>
      </c>
      <c r="FH137">
        <v>1688138439.6</v>
      </c>
      <c r="FI137">
        <v>0</v>
      </c>
      <c r="FJ137">
        <v>25.80589230769231</v>
      </c>
      <c r="FK137">
        <v>-0.2217504386609933</v>
      </c>
      <c r="FL137">
        <v>1.489230768141631</v>
      </c>
      <c r="FM137">
        <v>4256.040769230769</v>
      </c>
      <c r="FN137">
        <v>15</v>
      </c>
      <c r="FO137">
        <v>1688135591</v>
      </c>
      <c r="FP137" t="s">
        <v>631</v>
      </c>
      <c r="FQ137">
        <v>1688135585</v>
      </c>
      <c r="FR137">
        <v>1688135591</v>
      </c>
      <c r="FS137">
        <v>4</v>
      </c>
      <c r="FT137">
        <v>-0.023</v>
      </c>
      <c r="FU137">
        <v>-0.017</v>
      </c>
      <c r="FV137">
        <v>-22.153</v>
      </c>
      <c r="FW137">
        <v>-3.41</v>
      </c>
      <c r="FX137">
        <v>420</v>
      </c>
      <c r="FY137">
        <v>19</v>
      </c>
      <c r="FZ137">
        <v>0.44</v>
      </c>
      <c r="GA137">
        <v>0.19</v>
      </c>
      <c r="GB137">
        <v>27.22139024390244</v>
      </c>
      <c r="GC137">
        <v>1.366889895470427</v>
      </c>
      <c r="GD137">
        <v>0.139999942168765</v>
      </c>
      <c r="GE137">
        <v>0</v>
      </c>
      <c r="GF137">
        <v>0.3781684878048781</v>
      </c>
      <c r="GG137">
        <v>0.04273158188153365</v>
      </c>
      <c r="GH137">
        <v>0.01766163998699835</v>
      </c>
      <c r="GI137">
        <v>1</v>
      </c>
      <c r="GJ137">
        <v>1</v>
      </c>
      <c r="GK137">
        <v>2</v>
      </c>
      <c r="GL137" t="s">
        <v>432</v>
      </c>
      <c r="GM137">
        <v>3.09908</v>
      </c>
      <c r="GN137">
        <v>2.75799</v>
      </c>
      <c r="GO137">
        <v>0.0330067</v>
      </c>
      <c r="GP137">
        <v>0.021331</v>
      </c>
      <c r="GQ137">
        <v>0.115231</v>
      </c>
      <c r="GR137">
        <v>0.101821</v>
      </c>
      <c r="GS137">
        <v>24530.2</v>
      </c>
      <c r="GT137">
        <v>23601.2</v>
      </c>
      <c r="GU137">
        <v>25940.8</v>
      </c>
      <c r="GV137">
        <v>24478.4</v>
      </c>
      <c r="GW137">
        <v>36848.1</v>
      </c>
      <c r="GX137">
        <v>31941.9</v>
      </c>
      <c r="GY137">
        <v>45363.8</v>
      </c>
      <c r="GZ137">
        <v>38480.7</v>
      </c>
      <c r="HA137">
        <v>1.75705</v>
      </c>
      <c r="HB137">
        <v>1.76462</v>
      </c>
      <c r="HC137">
        <v>-0.0715479</v>
      </c>
      <c r="HD137">
        <v>0</v>
      </c>
      <c r="HE137">
        <v>31.1751</v>
      </c>
      <c r="HF137">
        <v>999.9</v>
      </c>
      <c r="HG137">
        <v>43.1</v>
      </c>
      <c r="HH137">
        <v>45.1</v>
      </c>
      <c r="HI137">
        <v>41.097</v>
      </c>
      <c r="HJ137">
        <v>62.5389</v>
      </c>
      <c r="HK137">
        <v>25.6611</v>
      </c>
      <c r="HL137">
        <v>1</v>
      </c>
      <c r="HM137">
        <v>0.964626</v>
      </c>
      <c r="HN137">
        <v>7.36762</v>
      </c>
      <c r="HO137">
        <v>20.144</v>
      </c>
      <c r="HP137">
        <v>5.21025</v>
      </c>
      <c r="HQ137">
        <v>11.986</v>
      </c>
      <c r="HR137">
        <v>4.962</v>
      </c>
      <c r="HS137">
        <v>3.2744</v>
      </c>
      <c r="HT137">
        <v>9999</v>
      </c>
      <c r="HU137">
        <v>9999</v>
      </c>
      <c r="HV137">
        <v>9999</v>
      </c>
      <c r="HW137">
        <v>111.3</v>
      </c>
      <c r="HX137">
        <v>1.86389</v>
      </c>
      <c r="HY137">
        <v>1.86021</v>
      </c>
      <c r="HZ137">
        <v>1.85867</v>
      </c>
      <c r="IA137">
        <v>1.85989</v>
      </c>
      <c r="IB137">
        <v>1.85989</v>
      </c>
      <c r="IC137">
        <v>1.85852</v>
      </c>
      <c r="ID137">
        <v>1.85764</v>
      </c>
      <c r="IE137">
        <v>1.85242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-16.536</v>
      </c>
      <c r="IT137">
        <v>-3.4268</v>
      </c>
      <c r="IU137">
        <v>-14.13086957178853</v>
      </c>
      <c r="IV137">
        <v>-0.02083019699242301</v>
      </c>
      <c r="IW137">
        <v>6.53372239223948E-06</v>
      </c>
      <c r="IX137">
        <v>-1.0545266758139E-09</v>
      </c>
      <c r="IY137">
        <v>-1.707570419092904</v>
      </c>
      <c r="IZ137">
        <v>-0.1424232617567872</v>
      </c>
      <c r="JA137">
        <v>0.004060056505534989</v>
      </c>
      <c r="JB137">
        <v>-4.899104825809564E-05</v>
      </c>
      <c r="JC137">
        <v>3</v>
      </c>
      <c r="JD137">
        <v>1949</v>
      </c>
      <c r="JE137">
        <v>1</v>
      </c>
      <c r="JF137">
        <v>31</v>
      </c>
      <c r="JG137">
        <v>47.7</v>
      </c>
      <c r="JH137">
        <v>47.6</v>
      </c>
      <c r="JI137">
        <v>0.327148</v>
      </c>
      <c r="JJ137">
        <v>2.73804</v>
      </c>
      <c r="JK137">
        <v>1.49658</v>
      </c>
      <c r="JL137">
        <v>2.31812</v>
      </c>
      <c r="JM137">
        <v>1.54785</v>
      </c>
      <c r="JN137">
        <v>2.50244</v>
      </c>
      <c r="JO137">
        <v>48.7637</v>
      </c>
      <c r="JP137">
        <v>13.3878</v>
      </c>
      <c r="JQ137">
        <v>18</v>
      </c>
      <c r="JR137">
        <v>477.611</v>
      </c>
      <c r="JS137">
        <v>495.14</v>
      </c>
      <c r="JT137">
        <v>23.0975</v>
      </c>
      <c r="JU137">
        <v>38.2751</v>
      </c>
      <c r="JV137">
        <v>30.0006</v>
      </c>
      <c r="JW137">
        <v>38.1206</v>
      </c>
      <c r="JX137">
        <v>38.0032</v>
      </c>
      <c r="JY137">
        <v>6.58683</v>
      </c>
      <c r="JZ137">
        <v>43.7245</v>
      </c>
      <c r="KA137">
        <v>0</v>
      </c>
      <c r="KB137">
        <v>23.0959</v>
      </c>
      <c r="KC137">
        <v>51.8187</v>
      </c>
      <c r="KD137">
        <v>19.0408</v>
      </c>
      <c r="KE137">
        <v>99.1322</v>
      </c>
      <c r="KF137">
        <v>93.0316</v>
      </c>
    </row>
    <row r="138" spans="1:292">
      <c r="A138">
        <v>120</v>
      </c>
      <c r="B138">
        <v>1688138450.5</v>
      </c>
      <c r="C138">
        <v>4034.5</v>
      </c>
      <c r="D138" t="s">
        <v>676</v>
      </c>
      <c r="E138" t="s">
        <v>677</v>
      </c>
      <c r="F138">
        <v>5</v>
      </c>
      <c r="G138" t="s">
        <v>630</v>
      </c>
      <c r="H138">
        <v>1688138443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71.07738607941003</v>
      </c>
      <c r="AJ138">
        <v>90.21004909090908</v>
      </c>
      <c r="AK138">
        <v>-3.367339913822129</v>
      </c>
      <c r="AL138">
        <v>66.51055622618527</v>
      </c>
      <c r="AM138">
        <f>(AO138 - AN138 + DX138*1E3/(8.314*(DZ138+273.15)) * AQ138/DW138 * AP138) * DW138/(100*DK138) * 1000/(1000 - AO138)</f>
        <v>0</v>
      </c>
      <c r="AN138">
        <v>19.06040146700996</v>
      </c>
      <c r="AO138">
        <v>19.42515878787878</v>
      </c>
      <c r="AP138">
        <v>-7.385905011992358E-06</v>
      </c>
      <c r="AQ138">
        <v>111.0783735854107</v>
      </c>
      <c r="AR138">
        <v>5</v>
      </c>
      <c r="AS138">
        <v>1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1.65</v>
      </c>
      <c r="DL138">
        <v>0.5</v>
      </c>
      <c r="DM138" t="s">
        <v>430</v>
      </c>
      <c r="DN138">
        <v>2</v>
      </c>
      <c r="DO138" t="b">
        <v>1</v>
      </c>
      <c r="DP138">
        <v>1688138443</v>
      </c>
      <c r="DQ138">
        <v>111.5397888888889</v>
      </c>
      <c r="DR138">
        <v>84.0786962962963</v>
      </c>
      <c r="DS138">
        <v>19.43398888888889</v>
      </c>
      <c r="DT138">
        <v>19.06036296296296</v>
      </c>
      <c r="DU138">
        <v>128.2353333333333</v>
      </c>
      <c r="DV138">
        <v>22.86092592592592</v>
      </c>
      <c r="DW138">
        <v>500.0215925925926</v>
      </c>
      <c r="DX138">
        <v>101.5948148148148</v>
      </c>
      <c r="DY138">
        <v>0.1000064148148148</v>
      </c>
      <c r="DZ138">
        <v>28.68946666666666</v>
      </c>
      <c r="EA138">
        <v>29.99875555555556</v>
      </c>
      <c r="EB138">
        <v>999.9000000000001</v>
      </c>
      <c r="EC138">
        <v>0</v>
      </c>
      <c r="ED138">
        <v>0</v>
      </c>
      <c r="EE138">
        <v>10000.73814814815</v>
      </c>
      <c r="EF138">
        <v>0</v>
      </c>
      <c r="EG138">
        <v>1361.365925925926</v>
      </c>
      <c r="EH138">
        <v>27.4610074074074</v>
      </c>
      <c r="EI138">
        <v>113.7504777777778</v>
      </c>
      <c r="EJ138">
        <v>85.71244444444444</v>
      </c>
      <c r="EK138">
        <v>0.3736057407407408</v>
      </c>
      <c r="EL138">
        <v>84.0786962962963</v>
      </c>
      <c r="EM138">
        <v>19.06036296296296</v>
      </c>
      <c r="EN138">
        <v>1.974391481481481</v>
      </c>
      <c r="EO138">
        <v>1.936433703703704</v>
      </c>
      <c r="EP138">
        <v>17.24044074074074</v>
      </c>
      <c r="EQ138">
        <v>16.93392592592593</v>
      </c>
      <c r="ER138">
        <v>2000.064444444444</v>
      </c>
      <c r="ES138">
        <v>0.9799986666666667</v>
      </c>
      <c r="ET138">
        <v>0.02000147777777778</v>
      </c>
      <c r="EU138">
        <v>0</v>
      </c>
      <c r="EV138">
        <v>25.82852592592592</v>
      </c>
      <c r="EW138">
        <v>5.00078</v>
      </c>
      <c r="EX138">
        <v>4256.041851851852</v>
      </c>
      <c r="EY138">
        <v>16380.17037037037</v>
      </c>
      <c r="EZ138">
        <v>46.16403703703703</v>
      </c>
      <c r="FA138">
        <v>48.06666666666665</v>
      </c>
      <c r="FB138">
        <v>46.69188888888888</v>
      </c>
      <c r="FC138">
        <v>47.13648148148148</v>
      </c>
      <c r="FD138">
        <v>46.58537037037036</v>
      </c>
      <c r="FE138">
        <v>1955.164074074074</v>
      </c>
      <c r="FF138">
        <v>39.9</v>
      </c>
      <c r="FG138">
        <v>0</v>
      </c>
      <c r="FH138">
        <v>1688138444.4</v>
      </c>
      <c r="FI138">
        <v>0</v>
      </c>
      <c r="FJ138">
        <v>25.81441153846153</v>
      </c>
      <c r="FK138">
        <v>-0.2886187965763838</v>
      </c>
      <c r="FL138">
        <v>-26.14974367614536</v>
      </c>
      <c r="FM138">
        <v>4255.315384615385</v>
      </c>
      <c r="FN138">
        <v>15</v>
      </c>
      <c r="FO138">
        <v>1688135591</v>
      </c>
      <c r="FP138" t="s">
        <v>631</v>
      </c>
      <c r="FQ138">
        <v>1688135585</v>
      </c>
      <c r="FR138">
        <v>1688135591</v>
      </c>
      <c r="FS138">
        <v>4</v>
      </c>
      <c r="FT138">
        <v>-0.023</v>
      </c>
      <c r="FU138">
        <v>-0.017</v>
      </c>
      <c r="FV138">
        <v>-22.153</v>
      </c>
      <c r="FW138">
        <v>-3.41</v>
      </c>
      <c r="FX138">
        <v>420</v>
      </c>
      <c r="FY138">
        <v>19</v>
      </c>
      <c r="FZ138">
        <v>0.44</v>
      </c>
      <c r="GA138">
        <v>0.19</v>
      </c>
      <c r="GB138">
        <v>27.37071463414633</v>
      </c>
      <c r="GC138">
        <v>2.020613937282182</v>
      </c>
      <c r="GD138">
        <v>0.2059297056965817</v>
      </c>
      <c r="GE138">
        <v>0</v>
      </c>
      <c r="GF138">
        <v>0.3804974634146341</v>
      </c>
      <c r="GG138">
        <v>-0.1271221672473866</v>
      </c>
      <c r="GH138">
        <v>0.01294304362007254</v>
      </c>
      <c r="GI138">
        <v>1</v>
      </c>
      <c r="GJ138">
        <v>1</v>
      </c>
      <c r="GK138">
        <v>2</v>
      </c>
      <c r="GL138" t="s">
        <v>432</v>
      </c>
      <c r="GM138">
        <v>3.09931</v>
      </c>
      <c r="GN138">
        <v>2.75859</v>
      </c>
      <c r="GO138">
        <v>0.0286399</v>
      </c>
      <c r="GP138">
        <v>0.016733</v>
      </c>
      <c r="GQ138">
        <v>0.115213</v>
      </c>
      <c r="GR138">
        <v>0.101808</v>
      </c>
      <c r="GS138">
        <v>24640.6</v>
      </c>
      <c r="GT138">
        <v>23711.7</v>
      </c>
      <c r="GU138">
        <v>25940.8</v>
      </c>
      <c r="GV138">
        <v>24478.4</v>
      </c>
      <c r="GW138">
        <v>36848.4</v>
      </c>
      <c r="GX138">
        <v>31941.7</v>
      </c>
      <c r="GY138">
        <v>45364</v>
      </c>
      <c r="GZ138">
        <v>38480.4</v>
      </c>
      <c r="HA138">
        <v>1.75718</v>
      </c>
      <c r="HB138">
        <v>1.76395</v>
      </c>
      <c r="HC138">
        <v>-0.0730716</v>
      </c>
      <c r="HD138">
        <v>0</v>
      </c>
      <c r="HE138">
        <v>31.1792</v>
      </c>
      <c r="HF138">
        <v>999.9</v>
      </c>
      <c r="HG138">
        <v>43.1</v>
      </c>
      <c r="HH138">
        <v>45.1</v>
      </c>
      <c r="HI138">
        <v>41.0981</v>
      </c>
      <c r="HJ138">
        <v>62.6389</v>
      </c>
      <c r="HK138">
        <v>25.5248</v>
      </c>
      <c r="HL138">
        <v>1</v>
      </c>
      <c r="HM138">
        <v>0.965041</v>
      </c>
      <c r="HN138">
        <v>7.37232</v>
      </c>
      <c r="HO138">
        <v>20.1438</v>
      </c>
      <c r="HP138">
        <v>5.21085</v>
      </c>
      <c r="HQ138">
        <v>11.986</v>
      </c>
      <c r="HR138">
        <v>4.9623</v>
      </c>
      <c r="HS138">
        <v>3.27453</v>
      </c>
      <c r="HT138">
        <v>9999</v>
      </c>
      <c r="HU138">
        <v>9999</v>
      </c>
      <c r="HV138">
        <v>9999</v>
      </c>
      <c r="HW138">
        <v>111.3</v>
      </c>
      <c r="HX138">
        <v>1.86386</v>
      </c>
      <c r="HY138">
        <v>1.86024</v>
      </c>
      <c r="HZ138">
        <v>1.85867</v>
      </c>
      <c r="IA138">
        <v>1.85989</v>
      </c>
      <c r="IB138">
        <v>1.85989</v>
      </c>
      <c r="IC138">
        <v>1.85852</v>
      </c>
      <c r="ID138">
        <v>1.85764</v>
      </c>
      <c r="IE138">
        <v>1.85242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-16.209</v>
      </c>
      <c r="IT138">
        <v>-3.4266</v>
      </c>
      <c r="IU138">
        <v>-14.13086957178853</v>
      </c>
      <c r="IV138">
        <v>-0.02083019699242301</v>
      </c>
      <c r="IW138">
        <v>6.53372239223948E-06</v>
      </c>
      <c r="IX138">
        <v>-1.0545266758139E-09</v>
      </c>
      <c r="IY138">
        <v>-1.707570419092904</v>
      </c>
      <c r="IZ138">
        <v>-0.1424232617567872</v>
      </c>
      <c r="JA138">
        <v>0.004060056505534989</v>
      </c>
      <c r="JB138">
        <v>-4.899104825809564E-05</v>
      </c>
      <c r="JC138">
        <v>3</v>
      </c>
      <c r="JD138">
        <v>1949</v>
      </c>
      <c r="JE138">
        <v>1</v>
      </c>
      <c r="JF138">
        <v>31</v>
      </c>
      <c r="JG138">
        <v>47.8</v>
      </c>
      <c r="JH138">
        <v>47.7</v>
      </c>
      <c r="JI138">
        <v>0.291748</v>
      </c>
      <c r="JJ138">
        <v>2.74536</v>
      </c>
      <c r="JK138">
        <v>1.49658</v>
      </c>
      <c r="JL138">
        <v>2.31812</v>
      </c>
      <c r="JM138">
        <v>1.54785</v>
      </c>
      <c r="JN138">
        <v>2.47803</v>
      </c>
      <c r="JO138">
        <v>48.7637</v>
      </c>
      <c r="JP138">
        <v>13.3703</v>
      </c>
      <c r="JQ138">
        <v>18</v>
      </c>
      <c r="JR138">
        <v>477.716</v>
      </c>
      <c r="JS138">
        <v>494.705</v>
      </c>
      <c r="JT138">
        <v>23.0973</v>
      </c>
      <c r="JU138">
        <v>38.2804</v>
      </c>
      <c r="JV138">
        <v>30.0005</v>
      </c>
      <c r="JW138">
        <v>38.1251</v>
      </c>
      <c r="JX138">
        <v>38.0081</v>
      </c>
      <c r="JY138">
        <v>5.72473</v>
      </c>
      <c r="JZ138">
        <v>43.7245</v>
      </c>
      <c r="KA138">
        <v>0</v>
      </c>
      <c r="KB138">
        <v>23.0965</v>
      </c>
      <c r="KC138">
        <v>31.7798</v>
      </c>
      <c r="KD138">
        <v>19.0408</v>
      </c>
      <c r="KE138">
        <v>99.13249999999999</v>
      </c>
      <c r="KF138">
        <v>93.0312</v>
      </c>
    </row>
    <row r="139" spans="1:292">
      <c r="A139">
        <v>121</v>
      </c>
      <c r="B139">
        <v>1688138547.5</v>
      </c>
      <c r="C139">
        <v>4131.5</v>
      </c>
      <c r="D139" t="s">
        <v>678</v>
      </c>
      <c r="E139" t="s">
        <v>679</v>
      </c>
      <c r="F139">
        <v>5</v>
      </c>
      <c r="G139" t="s">
        <v>630</v>
      </c>
      <c r="H139">
        <v>1688138539.5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428.047211051356</v>
      </c>
      <c r="AJ139">
        <v>426.7689333333331</v>
      </c>
      <c r="AK139">
        <v>0.0002713361053475105</v>
      </c>
      <c r="AL139">
        <v>66.51055622618527</v>
      </c>
      <c r="AM139">
        <f>(AO139 - AN139 + DX139*1E3/(8.314*(DZ139+273.15)) * AQ139/DW139 * AP139) * DW139/(100*DK139) * 1000/(1000 - AO139)</f>
        <v>0</v>
      </c>
      <c r="AN139">
        <v>19.05276589300505</v>
      </c>
      <c r="AO139">
        <v>19.43655333333333</v>
      </c>
      <c r="AP139">
        <v>2.714435313046009E-05</v>
      </c>
      <c r="AQ139">
        <v>111.0783735854107</v>
      </c>
      <c r="AR139">
        <v>5</v>
      </c>
      <c r="AS139">
        <v>1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1.65</v>
      </c>
      <c r="DL139">
        <v>0.5</v>
      </c>
      <c r="DM139" t="s">
        <v>430</v>
      </c>
      <c r="DN139">
        <v>2</v>
      </c>
      <c r="DO139" t="b">
        <v>1</v>
      </c>
      <c r="DP139">
        <v>1688138539.5</v>
      </c>
      <c r="DQ139">
        <v>418.471129032258</v>
      </c>
      <c r="DR139">
        <v>419.9353870967742</v>
      </c>
      <c r="DS139">
        <v>19.42873225806451</v>
      </c>
      <c r="DT139">
        <v>19.04700967741936</v>
      </c>
      <c r="DU139">
        <v>440.6016129032258</v>
      </c>
      <c r="DV139">
        <v>22.85549032258065</v>
      </c>
      <c r="DW139">
        <v>499.9832903225807</v>
      </c>
      <c r="DX139">
        <v>101.5913225806452</v>
      </c>
      <c r="DY139">
        <v>0.0999098129032258</v>
      </c>
      <c r="DZ139">
        <v>28.67597419354839</v>
      </c>
      <c r="EA139">
        <v>29.97224838709678</v>
      </c>
      <c r="EB139">
        <v>999.9000000000003</v>
      </c>
      <c r="EC139">
        <v>0</v>
      </c>
      <c r="ED139">
        <v>0</v>
      </c>
      <c r="EE139">
        <v>10002.00774193548</v>
      </c>
      <c r="EF139">
        <v>0</v>
      </c>
      <c r="EG139">
        <v>1404.97935483871</v>
      </c>
      <c r="EH139">
        <v>-1.464229677419355</v>
      </c>
      <c r="EI139">
        <v>426.7626451612903</v>
      </c>
      <c r="EJ139">
        <v>428.0892258064517</v>
      </c>
      <c r="EK139">
        <v>0.3817186451612903</v>
      </c>
      <c r="EL139">
        <v>419.9353870967742</v>
      </c>
      <c r="EM139">
        <v>19.04700967741936</v>
      </c>
      <c r="EN139">
        <v>1.973792903225807</v>
      </c>
      <c r="EO139">
        <v>1.935012258064516</v>
      </c>
      <c r="EP139">
        <v>17.23564193548387</v>
      </c>
      <c r="EQ139">
        <v>16.92235806451613</v>
      </c>
      <c r="ER139">
        <v>2000.009354838709</v>
      </c>
      <c r="ES139">
        <v>0.979998129032258</v>
      </c>
      <c r="ET139">
        <v>0.02000202580645162</v>
      </c>
      <c r="EU139">
        <v>0</v>
      </c>
      <c r="EV139">
        <v>28.11397741935484</v>
      </c>
      <c r="EW139">
        <v>5.000779999999999</v>
      </c>
      <c r="EX139">
        <v>4328.535806451613</v>
      </c>
      <c r="EY139">
        <v>16379.70967741936</v>
      </c>
      <c r="EZ139">
        <v>46.24564516129031</v>
      </c>
      <c r="FA139">
        <v>48.14899999999999</v>
      </c>
      <c r="FB139">
        <v>46.61464516129031</v>
      </c>
      <c r="FC139">
        <v>47.23161290322579</v>
      </c>
      <c r="FD139">
        <v>46.83035483870966</v>
      </c>
      <c r="FE139">
        <v>1955.108064516129</v>
      </c>
      <c r="FF139">
        <v>39.90000000000001</v>
      </c>
      <c r="FG139">
        <v>0</v>
      </c>
      <c r="FH139">
        <v>1688138541.6</v>
      </c>
      <c r="FI139">
        <v>0</v>
      </c>
      <c r="FJ139">
        <v>28.13755</v>
      </c>
      <c r="FK139">
        <v>-0.6528649628169634</v>
      </c>
      <c r="FL139">
        <v>-3.494700654048339</v>
      </c>
      <c r="FM139">
        <v>4328.353846153846</v>
      </c>
      <c r="FN139">
        <v>15</v>
      </c>
      <c r="FO139">
        <v>1688135591</v>
      </c>
      <c r="FP139" t="s">
        <v>631</v>
      </c>
      <c r="FQ139">
        <v>1688135585</v>
      </c>
      <c r="FR139">
        <v>1688135591</v>
      </c>
      <c r="FS139">
        <v>4</v>
      </c>
      <c r="FT139">
        <v>-0.023</v>
      </c>
      <c r="FU139">
        <v>-0.017</v>
      </c>
      <c r="FV139">
        <v>-22.153</v>
      </c>
      <c r="FW139">
        <v>-3.41</v>
      </c>
      <c r="FX139">
        <v>420</v>
      </c>
      <c r="FY139">
        <v>19</v>
      </c>
      <c r="FZ139">
        <v>0.44</v>
      </c>
      <c r="GA139">
        <v>0.19</v>
      </c>
      <c r="GB139">
        <v>-1.48468243902439</v>
      </c>
      <c r="GC139">
        <v>0.3753372125435534</v>
      </c>
      <c r="GD139">
        <v>0.05694359613154601</v>
      </c>
      <c r="GE139">
        <v>0</v>
      </c>
      <c r="GF139">
        <v>0.3818238292682927</v>
      </c>
      <c r="GG139">
        <v>-0.001348243902438904</v>
      </c>
      <c r="GH139">
        <v>0.0009662846851740425</v>
      </c>
      <c r="GI139">
        <v>1</v>
      </c>
      <c r="GJ139">
        <v>1</v>
      </c>
      <c r="GK139">
        <v>2</v>
      </c>
      <c r="GL139" t="s">
        <v>432</v>
      </c>
      <c r="GM139">
        <v>3.09908</v>
      </c>
      <c r="GN139">
        <v>2.758</v>
      </c>
      <c r="GO139">
        <v>0.0998097</v>
      </c>
      <c r="GP139">
        <v>0.0962916</v>
      </c>
      <c r="GQ139">
        <v>0.115238</v>
      </c>
      <c r="GR139">
        <v>0.101779</v>
      </c>
      <c r="GS139">
        <v>22837.5</v>
      </c>
      <c r="GT139">
        <v>21797.9</v>
      </c>
      <c r="GU139">
        <v>25940.4</v>
      </c>
      <c r="GV139">
        <v>24480.1</v>
      </c>
      <c r="GW139">
        <v>36855.7</v>
      </c>
      <c r="GX139">
        <v>31952.8</v>
      </c>
      <c r="GY139">
        <v>45363.4</v>
      </c>
      <c r="GZ139">
        <v>38482.7</v>
      </c>
      <c r="HA139">
        <v>1.75637</v>
      </c>
      <c r="HB139">
        <v>1.76375</v>
      </c>
      <c r="HC139">
        <v>-0.0724569</v>
      </c>
      <c r="HD139">
        <v>0</v>
      </c>
      <c r="HE139">
        <v>31.1492</v>
      </c>
      <c r="HF139">
        <v>999.9</v>
      </c>
      <c r="HG139">
        <v>43.1</v>
      </c>
      <c r="HH139">
        <v>45.2</v>
      </c>
      <c r="HI139">
        <v>41.3159</v>
      </c>
      <c r="HJ139">
        <v>62.6589</v>
      </c>
      <c r="HK139">
        <v>25.7572</v>
      </c>
      <c r="HL139">
        <v>1</v>
      </c>
      <c r="HM139">
        <v>0.963773</v>
      </c>
      <c r="HN139">
        <v>6.87965</v>
      </c>
      <c r="HO139">
        <v>20.1661</v>
      </c>
      <c r="HP139">
        <v>5.21265</v>
      </c>
      <c r="HQ139">
        <v>11.986</v>
      </c>
      <c r="HR139">
        <v>4.9627</v>
      </c>
      <c r="HS139">
        <v>3.27518</v>
      </c>
      <c r="HT139">
        <v>9999</v>
      </c>
      <c r="HU139">
        <v>9999</v>
      </c>
      <c r="HV139">
        <v>9999</v>
      </c>
      <c r="HW139">
        <v>111.4</v>
      </c>
      <c r="HX139">
        <v>1.86392</v>
      </c>
      <c r="HY139">
        <v>1.8603</v>
      </c>
      <c r="HZ139">
        <v>1.85867</v>
      </c>
      <c r="IA139">
        <v>1.85989</v>
      </c>
      <c r="IB139">
        <v>1.85989</v>
      </c>
      <c r="IC139">
        <v>1.85854</v>
      </c>
      <c r="ID139">
        <v>1.8577</v>
      </c>
      <c r="IE139">
        <v>1.85246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-22.13</v>
      </c>
      <c r="IT139">
        <v>-3.4271</v>
      </c>
      <c r="IU139">
        <v>-14.13086957178853</v>
      </c>
      <c r="IV139">
        <v>-0.02083019699242301</v>
      </c>
      <c r="IW139">
        <v>6.53372239223948E-06</v>
      </c>
      <c r="IX139">
        <v>-1.0545266758139E-09</v>
      </c>
      <c r="IY139">
        <v>-1.707570419092904</v>
      </c>
      <c r="IZ139">
        <v>-0.1424232617567872</v>
      </c>
      <c r="JA139">
        <v>0.004060056505534989</v>
      </c>
      <c r="JB139">
        <v>-4.899104825809564E-05</v>
      </c>
      <c r="JC139">
        <v>3</v>
      </c>
      <c r="JD139">
        <v>1949</v>
      </c>
      <c r="JE139">
        <v>1</v>
      </c>
      <c r="JF139">
        <v>31</v>
      </c>
      <c r="JG139">
        <v>49.4</v>
      </c>
      <c r="JH139">
        <v>49.3</v>
      </c>
      <c r="JI139">
        <v>1.17065</v>
      </c>
      <c r="JJ139">
        <v>2.71484</v>
      </c>
      <c r="JK139">
        <v>1.49658</v>
      </c>
      <c r="JL139">
        <v>2.31812</v>
      </c>
      <c r="JM139">
        <v>1.54785</v>
      </c>
      <c r="JN139">
        <v>2.47803</v>
      </c>
      <c r="JO139">
        <v>48.888</v>
      </c>
      <c r="JP139">
        <v>13.3528</v>
      </c>
      <c r="JQ139">
        <v>18</v>
      </c>
      <c r="JR139">
        <v>477.647</v>
      </c>
      <c r="JS139">
        <v>495.027</v>
      </c>
      <c r="JT139">
        <v>23.3213</v>
      </c>
      <c r="JU139">
        <v>38.3425</v>
      </c>
      <c r="JV139">
        <v>30.0002</v>
      </c>
      <c r="JW139">
        <v>38.1913</v>
      </c>
      <c r="JX139">
        <v>38.0723</v>
      </c>
      <c r="JY139">
        <v>23.6214</v>
      </c>
      <c r="JZ139">
        <v>44.2827</v>
      </c>
      <c r="KA139">
        <v>0</v>
      </c>
      <c r="KB139">
        <v>23.3247</v>
      </c>
      <c r="KC139">
        <v>426.622</v>
      </c>
      <c r="KD139">
        <v>19.0231</v>
      </c>
      <c r="KE139">
        <v>99.1311</v>
      </c>
      <c r="KF139">
        <v>93.03700000000001</v>
      </c>
    </row>
    <row r="140" spans="1:292">
      <c r="A140">
        <v>122</v>
      </c>
      <c r="B140">
        <v>1688138552.5</v>
      </c>
      <c r="C140">
        <v>4136.5</v>
      </c>
      <c r="D140" t="s">
        <v>680</v>
      </c>
      <c r="E140" t="s">
        <v>681</v>
      </c>
      <c r="F140">
        <v>5</v>
      </c>
      <c r="G140" t="s">
        <v>630</v>
      </c>
      <c r="H140">
        <v>1688138544.655172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428.0776553243917</v>
      </c>
      <c r="AJ140">
        <v>426.8390363636364</v>
      </c>
      <c r="AK140">
        <v>0.001215366176829994</v>
      </c>
      <c r="AL140">
        <v>66.51055622618527</v>
      </c>
      <c r="AM140">
        <f>(AO140 - AN140 + DX140*1E3/(8.314*(DZ140+273.15)) * AQ140/DW140 * AP140) * DW140/(100*DK140) * 1000/(1000 - AO140)</f>
        <v>0</v>
      </c>
      <c r="AN140">
        <v>19.05809971281001</v>
      </c>
      <c r="AO140">
        <v>19.44217696969696</v>
      </c>
      <c r="AP140">
        <v>2.973598969403072E-05</v>
      </c>
      <c r="AQ140">
        <v>111.0783735854107</v>
      </c>
      <c r="AR140">
        <v>4</v>
      </c>
      <c r="AS140">
        <v>1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1.65</v>
      </c>
      <c r="DL140">
        <v>0.5</v>
      </c>
      <c r="DM140" t="s">
        <v>430</v>
      </c>
      <c r="DN140">
        <v>2</v>
      </c>
      <c r="DO140" t="b">
        <v>1</v>
      </c>
      <c r="DP140">
        <v>1688138544.655172</v>
      </c>
      <c r="DQ140">
        <v>418.4817241379311</v>
      </c>
      <c r="DR140">
        <v>420.0631379310344</v>
      </c>
      <c r="DS140">
        <v>19.43395517241379</v>
      </c>
      <c r="DT140">
        <v>19.05245862068966</v>
      </c>
      <c r="DU140">
        <v>440.6124137931034</v>
      </c>
      <c r="DV140">
        <v>22.86089999999999</v>
      </c>
      <c r="DW140">
        <v>499.9657241379311</v>
      </c>
      <c r="DX140">
        <v>101.5912413793103</v>
      </c>
      <c r="DY140">
        <v>0.09990828620689655</v>
      </c>
      <c r="DZ140">
        <v>28.68685172413794</v>
      </c>
      <c r="EA140">
        <v>29.97974827586208</v>
      </c>
      <c r="EB140">
        <v>999.9000000000002</v>
      </c>
      <c r="EC140">
        <v>0</v>
      </c>
      <c r="ED140">
        <v>0</v>
      </c>
      <c r="EE140">
        <v>9998.313448275863</v>
      </c>
      <c r="EF140">
        <v>0</v>
      </c>
      <c r="EG140">
        <v>1406.628965517242</v>
      </c>
      <c r="EH140">
        <v>-1.58131724137931</v>
      </c>
      <c r="EI140">
        <v>426.775724137931</v>
      </c>
      <c r="EJ140">
        <v>428.2218275862069</v>
      </c>
      <c r="EK140">
        <v>0.381496551724138</v>
      </c>
      <c r="EL140">
        <v>420.0631379310344</v>
      </c>
      <c r="EM140">
        <v>19.05245862068966</v>
      </c>
      <c r="EN140">
        <v>1.974322068965517</v>
      </c>
      <c r="EO140">
        <v>1.93556448275862</v>
      </c>
      <c r="EP140">
        <v>17.23988620689655</v>
      </c>
      <c r="EQ140">
        <v>16.92684827586207</v>
      </c>
      <c r="ER140">
        <v>2000.016551724138</v>
      </c>
      <c r="ES140">
        <v>0.9799982758620689</v>
      </c>
      <c r="ET140">
        <v>0.02000186206896552</v>
      </c>
      <c r="EU140">
        <v>0</v>
      </c>
      <c r="EV140">
        <v>28.12468965517241</v>
      </c>
      <c r="EW140">
        <v>5.00078</v>
      </c>
      <c r="EX140">
        <v>4329.845862068965</v>
      </c>
      <c r="EY140">
        <v>16379.76896551724</v>
      </c>
      <c r="EZ140">
        <v>46.26055172413793</v>
      </c>
      <c r="FA140">
        <v>48.1485172413793</v>
      </c>
      <c r="FB140">
        <v>46.64844827586207</v>
      </c>
      <c r="FC140">
        <v>47.2454827586207</v>
      </c>
      <c r="FD140">
        <v>46.77775862068965</v>
      </c>
      <c r="FE140">
        <v>1955.116551724138</v>
      </c>
      <c r="FF140">
        <v>39.90000000000001</v>
      </c>
      <c r="FG140">
        <v>0</v>
      </c>
      <c r="FH140">
        <v>1688138546.4</v>
      </c>
      <c r="FI140">
        <v>0</v>
      </c>
      <c r="FJ140">
        <v>28.14586538461538</v>
      </c>
      <c r="FK140">
        <v>0.631347004457079</v>
      </c>
      <c r="FL140">
        <v>-44.42393154393669</v>
      </c>
      <c r="FM140">
        <v>4329.705384615385</v>
      </c>
      <c r="FN140">
        <v>15</v>
      </c>
      <c r="FO140">
        <v>1688135591</v>
      </c>
      <c r="FP140" t="s">
        <v>631</v>
      </c>
      <c r="FQ140">
        <v>1688135585</v>
      </c>
      <c r="FR140">
        <v>1688135591</v>
      </c>
      <c r="FS140">
        <v>4</v>
      </c>
      <c r="FT140">
        <v>-0.023</v>
      </c>
      <c r="FU140">
        <v>-0.017</v>
      </c>
      <c r="FV140">
        <v>-22.153</v>
      </c>
      <c r="FW140">
        <v>-3.41</v>
      </c>
      <c r="FX140">
        <v>420</v>
      </c>
      <c r="FY140">
        <v>19</v>
      </c>
      <c r="FZ140">
        <v>0.44</v>
      </c>
      <c r="GA140">
        <v>0.19</v>
      </c>
      <c r="GB140">
        <v>-1.553215853658537</v>
      </c>
      <c r="GC140">
        <v>-1.33767135888502</v>
      </c>
      <c r="GD140">
        <v>0.2921221134820965</v>
      </c>
      <c r="GE140">
        <v>0</v>
      </c>
      <c r="GF140">
        <v>0.3815260487804878</v>
      </c>
      <c r="GG140">
        <v>-0.00193419512195014</v>
      </c>
      <c r="GH140">
        <v>0.001006026570740104</v>
      </c>
      <c r="GI140">
        <v>1</v>
      </c>
      <c r="GJ140">
        <v>1</v>
      </c>
      <c r="GK140">
        <v>2</v>
      </c>
      <c r="GL140" t="s">
        <v>432</v>
      </c>
      <c r="GM140">
        <v>3.0992</v>
      </c>
      <c r="GN140">
        <v>2.75798</v>
      </c>
      <c r="GO140">
        <v>0.0998303</v>
      </c>
      <c r="GP140">
        <v>0.0966988</v>
      </c>
      <c r="GQ140">
        <v>0.115259</v>
      </c>
      <c r="GR140">
        <v>0.101802</v>
      </c>
      <c r="GS140">
        <v>22836.9</v>
      </c>
      <c r="GT140">
        <v>21787.9</v>
      </c>
      <c r="GU140">
        <v>25940.4</v>
      </c>
      <c r="GV140">
        <v>24480</v>
      </c>
      <c r="GW140">
        <v>36854.7</v>
      </c>
      <c r="GX140">
        <v>31952.1</v>
      </c>
      <c r="GY140">
        <v>45363.2</v>
      </c>
      <c r="GZ140">
        <v>38482.8</v>
      </c>
      <c r="HA140">
        <v>1.7566</v>
      </c>
      <c r="HB140">
        <v>1.76343</v>
      </c>
      <c r="HC140">
        <v>-0.07046760000000001</v>
      </c>
      <c r="HD140">
        <v>0</v>
      </c>
      <c r="HE140">
        <v>31.1587</v>
      </c>
      <c r="HF140">
        <v>999.9</v>
      </c>
      <c r="HG140">
        <v>43.1</v>
      </c>
      <c r="HH140">
        <v>45.2</v>
      </c>
      <c r="HI140">
        <v>41.3131</v>
      </c>
      <c r="HJ140">
        <v>62.5789</v>
      </c>
      <c r="HK140">
        <v>25.7933</v>
      </c>
      <c r="HL140">
        <v>1</v>
      </c>
      <c r="HM140">
        <v>0.964243</v>
      </c>
      <c r="HN140">
        <v>6.89394</v>
      </c>
      <c r="HO140">
        <v>20.1648</v>
      </c>
      <c r="HP140">
        <v>5.20875</v>
      </c>
      <c r="HQ140">
        <v>11.986</v>
      </c>
      <c r="HR140">
        <v>4.9617</v>
      </c>
      <c r="HS140">
        <v>3.27438</v>
      </c>
      <c r="HT140">
        <v>9999</v>
      </c>
      <c r="HU140">
        <v>9999</v>
      </c>
      <c r="HV140">
        <v>9999</v>
      </c>
      <c r="HW140">
        <v>111.4</v>
      </c>
      <c r="HX140">
        <v>1.86393</v>
      </c>
      <c r="HY140">
        <v>1.86033</v>
      </c>
      <c r="HZ140">
        <v>1.85867</v>
      </c>
      <c r="IA140">
        <v>1.85989</v>
      </c>
      <c r="IB140">
        <v>1.85989</v>
      </c>
      <c r="IC140">
        <v>1.85854</v>
      </c>
      <c r="ID140">
        <v>1.85767</v>
      </c>
      <c r="IE140">
        <v>1.85247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-22.132</v>
      </c>
      <c r="IT140">
        <v>-3.4272</v>
      </c>
      <c r="IU140">
        <v>-14.13086957178853</v>
      </c>
      <c r="IV140">
        <v>-0.02083019699242301</v>
      </c>
      <c r="IW140">
        <v>6.53372239223948E-06</v>
      </c>
      <c r="IX140">
        <v>-1.0545266758139E-09</v>
      </c>
      <c r="IY140">
        <v>-1.707570419092904</v>
      </c>
      <c r="IZ140">
        <v>-0.1424232617567872</v>
      </c>
      <c r="JA140">
        <v>0.004060056505534989</v>
      </c>
      <c r="JB140">
        <v>-4.899104825809564E-05</v>
      </c>
      <c r="JC140">
        <v>3</v>
      </c>
      <c r="JD140">
        <v>1949</v>
      </c>
      <c r="JE140">
        <v>1</v>
      </c>
      <c r="JF140">
        <v>31</v>
      </c>
      <c r="JG140">
        <v>49.5</v>
      </c>
      <c r="JH140">
        <v>49.4</v>
      </c>
      <c r="JI140">
        <v>1.19873</v>
      </c>
      <c r="JJ140">
        <v>2.71606</v>
      </c>
      <c r="JK140">
        <v>1.49658</v>
      </c>
      <c r="JL140">
        <v>2.31812</v>
      </c>
      <c r="JM140">
        <v>1.54785</v>
      </c>
      <c r="JN140">
        <v>2.48901</v>
      </c>
      <c r="JO140">
        <v>48.888</v>
      </c>
      <c r="JP140">
        <v>13.3528</v>
      </c>
      <c r="JQ140">
        <v>18</v>
      </c>
      <c r="JR140">
        <v>477.806</v>
      </c>
      <c r="JS140">
        <v>494.828</v>
      </c>
      <c r="JT140">
        <v>23.3404</v>
      </c>
      <c r="JU140">
        <v>38.345</v>
      </c>
      <c r="JV140">
        <v>30.0004</v>
      </c>
      <c r="JW140">
        <v>38.1945</v>
      </c>
      <c r="JX140">
        <v>38.0761</v>
      </c>
      <c r="JY140">
        <v>24.1414</v>
      </c>
      <c r="JZ140">
        <v>44.2827</v>
      </c>
      <c r="KA140">
        <v>0</v>
      </c>
      <c r="KB140">
        <v>23.3417</v>
      </c>
      <c r="KC140">
        <v>439.997</v>
      </c>
      <c r="KD140">
        <v>19.0231</v>
      </c>
      <c r="KE140">
        <v>99.1309</v>
      </c>
      <c r="KF140">
        <v>93.0369</v>
      </c>
    </row>
    <row r="141" spans="1:292">
      <c r="A141">
        <v>123</v>
      </c>
      <c r="B141">
        <v>1688138557.5</v>
      </c>
      <c r="C141">
        <v>4141.5</v>
      </c>
      <c r="D141" t="s">
        <v>682</v>
      </c>
      <c r="E141" t="s">
        <v>683</v>
      </c>
      <c r="F141">
        <v>5</v>
      </c>
      <c r="G141" t="s">
        <v>630</v>
      </c>
      <c r="H141">
        <v>1688138549.732143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434.2438583194365</v>
      </c>
      <c r="AJ141">
        <v>429.377515151515</v>
      </c>
      <c r="AK141">
        <v>0.5934633393596116</v>
      </c>
      <c r="AL141">
        <v>66.51055622618527</v>
      </c>
      <c r="AM141">
        <f>(AO141 - AN141 + DX141*1E3/(8.314*(DZ141+273.15)) * AQ141/DW141 * AP141) * DW141/(100*DK141) * 1000/(1000 - AO141)</f>
        <v>0</v>
      </c>
      <c r="AN141">
        <v>19.06572750240866</v>
      </c>
      <c r="AO141">
        <v>19.44561454545454</v>
      </c>
      <c r="AP141">
        <v>1.673140807346459E-05</v>
      </c>
      <c r="AQ141">
        <v>111.0783735854107</v>
      </c>
      <c r="AR141">
        <v>5</v>
      </c>
      <c r="AS141">
        <v>1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1.65</v>
      </c>
      <c r="DL141">
        <v>0.5</v>
      </c>
      <c r="DM141" t="s">
        <v>430</v>
      </c>
      <c r="DN141">
        <v>2</v>
      </c>
      <c r="DO141" t="b">
        <v>1</v>
      </c>
      <c r="DP141">
        <v>1688138549.732143</v>
      </c>
      <c r="DQ141">
        <v>418.837</v>
      </c>
      <c r="DR141">
        <v>422.6242142857142</v>
      </c>
      <c r="DS141">
        <v>19.43920357142857</v>
      </c>
      <c r="DT141">
        <v>19.05858214285714</v>
      </c>
      <c r="DU141">
        <v>440.9733571428572</v>
      </c>
      <c r="DV141">
        <v>22.86633571428571</v>
      </c>
      <c r="DW141">
        <v>499.9612499999999</v>
      </c>
      <c r="DX141">
        <v>101.5911428571428</v>
      </c>
      <c r="DY141">
        <v>0.09990282857142856</v>
      </c>
      <c r="DZ141">
        <v>28.7002</v>
      </c>
      <c r="EA141">
        <v>29.99348928571428</v>
      </c>
      <c r="EB141">
        <v>999.9000000000002</v>
      </c>
      <c r="EC141">
        <v>0</v>
      </c>
      <c r="ED141">
        <v>0</v>
      </c>
      <c r="EE141">
        <v>9998.279642857144</v>
      </c>
      <c r="EF141">
        <v>0</v>
      </c>
      <c r="EG141">
        <v>1407.37</v>
      </c>
      <c r="EH141">
        <v>-3.787083928571429</v>
      </c>
      <c r="EI141">
        <v>427.1403214285714</v>
      </c>
      <c r="EJ141">
        <v>430.8353214285714</v>
      </c>
      <c r="EK141">
        <v>0.3806237142857143</v>
      </c>
      <c r="EL141">
        <v>422.6242142857142</v>
      </c>
      <c r="EM141">
        <v>19.05858214285714</v>
      </c>
      <c r="EN141">
        <v>1.974853571428571</v>
      </c>
      <c r="EO141">
        <v>1.936184642857143</v>
      </c>
      <c r="EP141">
        <v>17.24413928571429</v>
      </c>
      <c r="EQ141">
        <v>16.9319</v>
      </c>
      <c r="ER141">
        <v>1999.996785714286</v>
      </c>
      <c r="ES141">
        <v>0.9799980357142857</v>
      </c>
      <c r="ET141">
        <v>0.02000209642857143</v>
      </c>
      <c r="EU141">
        <v>0</v>
      </c>
      <c r="EV141">
        <v>28.17947857142857</v>
      </c>
      <c r="EW141">
        <v>5.00078</v>
      </c>
      <c r="EX141">
        <v>4327.893928571428</v>
      </c>
      <c r="EY141">
        <v>16379.60714285714</v>
      </c>
      <c r="EZ141">
        <v>46.26992857142857</v>
      </c>
      <c r="FA141">
        <v>48.15157142857142</v>
      </c>
      <c r="FB141">
        <v>46.66721428571428</v>
      </c>
      <c r="FC141">
        <v>47.24978571428571</v>
      </c>
      <c r="FD141">
        <v>46.7697857142857</v>
      </c>
      <c r="FE141">
        <v>1955.095</v>
      </c>
      <c r="FF141">
        <v>39.9</v>
      </c>
      <c r="FG141">
        <v>0</v>
      </c>
      <c r="FH141">
        <v>1688138551.8</v>
      </c>
      <c r="FI141">
        <v>0</v>
      </c>
      <c r="FJ141">
        <v>28.178776</v>
      </c>
      <c r="FK141">
        <v>0.2665153802569715</v>
      </c>
      <c r="FL141">
        <v>17.82846159246343</v>
      </c>
      <c r="FM141">
        <v>4327.6408</v>
      </c>
      <c r="FN141">
        <v>15</v>
      </c>
      <c r="FO141">
        <v>1688135591</v>
      </c>
      <c r="FP141" t="s">
        <v>631</v>
      </c>
      <c r="FQ141">
        <v>1688135585</v>
      </c>
      <c r="FR141">
        <v>1688135591</v>
      </c>
      <c r="FS141">
        <v>4</v>
      </c>
      <c r="FT141">
        <v>-0.023</v>
      </c>
      <c r="FU141">
        <v>-0.017</v>
      </c>
      <c r="FV141">
        <v>-22.153</v>
      </c>
      <c r="FW141">
        <v>-3.41</v>
      </c>
      <c r="FX141">
        <v>420</v>
      </c>
      <c r="FY141">
        <v>19</v>
      </c>
      <c r="FZ141">
        <v>0.44</v>
      </c>
      <c r="GA141">
        <v>0.19</v>
      </c>
      <c r="GB141">
        <v>-2.874789</v>
      </c>
      <c r="GC141">
        <v>-20.65822829268293</v>
      </c>
      <c r="GD141">
        <v>2.700692865012421</v>
      </c>
      <c r="GE141">
        <v>0</v>
      </c>
      <c r="GF141">
        <v>0.38084825</v>
      </c>
      <c r="GG141">
        <v>-0.008461170731707098</v>
      </c>
      <c r="GH141">
        <v>0.001437070696764776</v>
      </c>
      <c r="GI141">
        <v>1</v>
      </c>
      <c r="GJ141">
        <v>1</v>
      </c>
      <c r="GK141">
        <v>2</v>
      </c>
      <c r="GL141" t="s">
        <v>432</v>
      </c>
      <c r="GM141">
        <v>3.0993</v>
      </c>
      <c r="GN141">
        <v>2.75799</v>
      </c>
      <c r="GO141">
        <v>0.100348</v>
      </c>
      <c r="GP141">
        <v>0.0988347</v>
      </c>
      <c r="GQ141">
        <v>0.115268</v>
      </c>
      <c r="GR141">
        <v>0.101822</v>
      </c>
      <c r="GS141">
        <v>22823.6</v>
      </c>
      <c r="GT141">
        <v>21736.1</v>
      </c>
      <c r="GU141">
        <v>25940.1</v>
      </c>
      <c r="GV141">
        <v>24479.6</v>
      </c>
      <c r="GW141">
        <v>36854.2</v>
      </c>
      <c r="GX141">
        <v>31951.3</v>
      </c>
      <c r="GY141">
        <v>45362.9</v>
      </c>
      <c r="GZ141">
        <v>38482.4</v>
      </c>
      <c r="HA141">
        <v>1.7563</v>
      </c>
      <c r="HB141">
        <v>1.76345</v>
      </c>
      <c r="HC141">
        <v>-0.0704825</v>
      </c>
      <c r="HD141">
        <v>0</v>
      </c>
      <c r="HE141">
        <v>31.1692</v>
      </c>
      <c r="HF141">
        <v>999.9</v>
      </c>
      <c r="HG141">
        <v>43.1</v>
      </c>
      <c r="HH141">
        <v>45.2</v>
      </c>
      <c r="HI141">
        <v>41.315</v>
      </c>
      <c r="HJ141">
        <v>62.4389</v>
      </c>
      <c r="HK141">
        <v>25.2845</v>
      </c>
      <c r="HL141">
        <v>1</v>
      </c>
      <c r="HM141">
        <v>0.96612</v>
      </c>
      <c r="HN141">
        <v>7.42692</v>
      </c>
      <c r="HO141">
        <v>20.1406</v>
      </c>
      <c r="HP141">
        <v>5.20905</v>
      </c>
      <c r="HQ141">
        <v>11.986</v>
      </c>
      <c r="HR141">
        <v>4.96165</v>
      </c>
      <c r="HS141">
        <v>3.2744</v>
      </c>
      <c r="HT141">
        <v>9999</v>
      </c>
      <c r="HU141">
        <v>9999</v>
      </c>
      <c r="HV141">
        <v>9999</v>
      </c>
      <c r="HW141">
        <v>111.4</v>
      </c>
      <c r="HX141">
        <v>1.86389</v>
      </c>
      <c r="HY141">
        <v>1.86032</v>
      </c>
      <c r="HZ141">
        <v>1.85867</v>
      </c>
      <c r="IA141">
        <v>1.85989</v>
      </c>
      <c r="IB141">
        <v>1.85989</v>
      </c>
      <c r="IC141">
        <v>1.85857</v>
      </c>
      <c r="ID141">
        <v>1.85764</v>
      </c>
      <c r="IE141">
        <v>1.85244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-22.18</v>
      </c>
      <c r="IT141">
        <v>-3.4273</v>
      </c>
      <c r="IU141">
        <v>-14.13086957178853</v>
      </c>
      <c r="IV141">
        <v>-0.02083019699242301</v>
      </c>
      <c r="IW141">
        <v>6.53372239223948E-06</v>
      </c>
      <c r="IX141">
        <v>-1.0545266758139E-09</v>
      </c>
      <c r="IY141">
        <v>-1.707570419092904</v>
      </c>
      <c r="IZ141">
        <v>-0.1424232617567872</v>
      </c>
      <c r="JA141">
        <v>0.004060056505534989</v>
      </c>
      <c r="JB141">
        <v>-4.899104825809564E-05</v>
      </c>
      <c r="JC141">
        <v>3</v>
      </c>
      <c r="JD141">
        <v>1949</v>
      </c>
      <c r="JE141">
        <v>1</v>
      </c>
      <c r="JF141">
        <v>31</v>
      </c>
      <c r="JG141">
        <v>49.5</v>
      </c>
      <c r="JH141">
        <v>49.4</v>
      </c>
      <c r="JI141">
        <v>1.23047</v>
      </c>
      <c r="JJ141">
        <v>2.71362</v>
      </c>
      <c r="JK141">
        <v>1.49658</v>
      </c>
      <c r="JL141">
        <v>2.31812</v>
      </c>
      <c r="JM141">
        <v>1.54785</v>
      </c>
      <c r="JN141">
        <v>2.50488</v>
      </c>
      <c r="JO141">
        <v>48.9191</v>
      </c>
      <c r="JP141">
        <v>13.3352</v>
      </c>
      <c r="JQ141">
        <v>18</v>
      </c>
      <c r="JR141">
        <v>477.645</v>
      </c>
      <c r="JS141">
        <v>494.869</v>
      </c>
      <c r="JT141">
        <v>23.3222</v>
      </c>
      <c r="JU141">
        <v>38.3466</v>
      </c>
      <c r="JV141">
        <v>30.0016</v>
      </c>
      <c r="JW141">
        <v>38.1981</v>
      </c>
      <c r="JX141">
        <v>38.0795</v>
      </c>
      <c r="JY141">
        <v>24.8618</v>
      </c>
      <c r="JZ141">
        <v>44.2827</v>
      </c>
      <c r="KA141">
        <v>0</v>
      </c>
      <c r="KB141">
        <v>23.2214</v>
      </c>
      <c r="KC141">
        <v>460.033</v>
      </c>
      <c r="KD141">
        <v>19.0231</v>
      </c>
      <c r="KE141">
        <v>99.1301</v>
      </c>
      <c r="KF141">
        <v>93.03579999999999</v>
      </c>
    </row>
    <row r="142" spans="1:292">
      <c r="A142">
        <v>124</v>
      </c>
      <c r="B142">
        <v>1688138562.5</v>
      </c>
      <c r="C142">
        <v>4146.5</v>
      </c>
      <c r="D142" t="s">
        <v>684</v>
      </c>
      <c r="E142" t="s">
        <v>685</v>
      </c>
      <c r="F142">
        <v>5</v>
      </c>
      <c r="G142" t="s">
        <v>630</v>
      </c>
      <c r="H142">
        <v>1688138555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448.7128094030374</v>
      </c>
      <c r="AJ142">
        <v>437.4162484848484</v>
      </c>
      <c r="AK142">
        <v>1.707792809084359</v>
      </c>
      <c r="AL142">
        <v>66.51055622618527</v>
      </c>
      <c r="AM142">
        <f>(AO142 - AN142 + DX142*1E3/(8.314*(DZ142+273.15)) * AQ142/DW142 * AP142) * DW142/(100*DK142) * 1000/(1000 - AO142)</f>
        <v>0</v>
      </c>
      <c r="AN142">
        <v>19.07296985662652</v>
      </c>
      <c r="AO142">
        <v>19.43905999999999</v>
      </c>
      <c r="AP142">
        <v>-2.910788813659499E-05</v>
      </c>
      <c r="AQ142">
        <v>111.0783735854107</v>
      </c>
      <c r="AR142">
        <v>5</v>
      </c>
      <c r="AS142">
        <v>1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1.65</v>
      </c>
      <c r="DL142">
        <v>0.5</v>
      </c>
      <c r="DM142" t="s">
        <v>430</v>
      </c>
      <c r="DN142">
        <v>2</v>
      </c>
      <c r="DO142" t="b">
        <v>1</v>
      </c>
      <c r="DP142">
        <v>1688138555</v>
      </c>
      <c r="DQ142">
        <v>421.1397407407408</v>
      </c>
      <c r="DR142">
        <v>430.2123703703704</v>
      </c>
      <c r="DS142">
        <v>19.44186296296296</v>
      </c>
      <c r="DT142">
        <v>19.06555555555556</v>
      </c>
      <c r="DU142">
        <v>443.3127037037037</v>
      </c>
      <c r="DV142">
        <v>22.86909259259259</v>
      </c>
      <c r="DW142">
        <v>499.9923703703703</v>
      </c>
      <c r="DX142">
        <v>101.5908888888889</v>
      </c>
      <c r="DY142">
        <v>0.09997329629629631</v>
      </c>
      <c r="DZ142">
        <v>28.71420370370371</v>
      </c>
      <c r="EA142">
        <v>30.01191481481481</v>
      </c>
      <c r="EB142">
        <v>999.9000000000001</v>
      </c>
      <c r="EC142">
        <v>0</v>
      </c>
      <c r="ED142">
        <v>0</v>
      </c>
      <c r="EE142">
        <v>9993.815925925925</v>
      </c>
      <c r="EF142">
        <v>0</v>
      </c>
      <c r="EG142">
        <v>1409.37962962963</v>
      </c>
      <c r="EH142">
        <v>-9.072587777777777</v>
      </c>
      <c r="EI142">
        <v>429.489925925926</v>
      </c>
      <c r="EJ142">
        <v>438.5741111111111</v>
      </c>
      <c r="EK142">
        <v>0.3763199629629628</v>
      </c>
      <c r="EL142">
        <v>430.2123703703704</v>
      </c>
      <c r="EM142">
        <v>19.06555555555556</v>
      </c>
      <c r="EN142">
        <v>1.97512</v>
      </c>
      <c r="EO142">
        <v>1.936888148148148</v>
      </c>
      <c r="EP142">
        <v>17.24627037037037</v>
      </c>
      <c r="EQ142">
        <v>16.93763333333333</v>
      </c>
      <c r="ER142">
        <v>2000.012592592592</v>
      </c>
      <c r="ES142">
        <v>0.979998111111111</v>
      </c>
      <c r="ET142">
        <v>0.02000201481481481</v>
      </c>
      <c r="EU142">
        <v>0</v>
      </c>
      <c r="EV142">
        <v>28.27521851851852</v>
      </c>
      <c r="EW142">
        <v>5.00078</v>
      </c>
      <c r="EX142">
        <v>4330.826296296296</v>
      </c>
      <c r="EY142">
        <v>16379.73703703704</v>
      </c>
      <c r="EZ142">
        <v>46.26374074074073</v>
      </c>
      <c r="FA142">
        <v>48.14796296296296</v>
      </c>
      <c r="FB142">
        <v>46.73592592592592</v>
      </c>
      <c r="FC142">
        <v>47.23818518518519</v>
      </c>
      <c r="FD142">
        <v>46.759</v>
      </c>
      <c r="FE142">
        <v>1955.11</v>
      </c>
      <c r="FF142">
        <v>39.9</v>
      </c>
      <c r="FG142">
        <v>0</v>
      </c>
      <c r="FH142">
        <v>1688138556.6</v>
      </c>
      <c r="FI142">
        <v>0</v>
      </c>
      <c r="FJ142">
        <v>28.260436</v>
      </c>
      <c r="FK142">
        <v>0.4762846032315957</v>
      </c>
      <c r="FL142">
        <v>35.70153853899527</v>
      </c>
      <c r="FM142">
        <v>4330.7432</v>
      </c>
      <c r="FN142">
        <v>15</v>
      </c>
      <c r="FO142">
        <v>1688135591</v>
      </c>
      <c r="FP142" t="s">
        <v>631</v>
      </c>
      <c r="FQ142">
        <v>1688135585</v>
      </c>
      <c r="FR142">
        <v>1688135591</v>
      </c>
      <c r="FS142">
        <v>4</v>
      </c>
      <c r="FT142">
        <v>-0.023</v>
      </c>
      <c r="FU142">
        <v>-0.017</v>
      </c>
      <c r="FV142">
        <v>-22.153</v>
      </c>
      <c r="FW142">
        <v>-3.41</v>
      </c>
      <c r="FX142">
        <v>420</v>
      </c>
      <c r="FY142">
        <v>19</v>
      </c>
      <c r="FZ142">
        <v>0.44</v>
      </c>
      <c r="GA142">
        <v>0.19</v>
      </c>
      <c r="GB142">
        <v>-6.487537000000001</v>
      </c>
      <c r="GC142">
        <v>-57.97276795497187</v>
      </c>
      <c r="GD142">
        <v>6.111361806210299</v>
      </c>
      <c r="GE142">
        <v>0</v>
      </c>
      <c r="GF142">
        <v>0.378429175</v>
      </c>
      <c r="GG142">
        <v>-0.04213671669793728</v>
      </c>
      <c r="GH142">
        <v>0.004860713969611361</v>
      </c>
      <c r="GI142">
        <v>1</v>
      </c>
      <c r="GJ142">
        <v>1</v>
      </c>
      <c r="GK142">
        <v>2</v>
      </c>
      <c r="GL142" t="s">
        <v>432</v>
      </c>
      <c r="GM142">
        <v>3.09906</v>
      </c>
      <c r="GN142">
        <v>2.75797</v>
      </c>
      <c r="GO142">
        <v>0.101784</v>
      </c>
      <c r="GP142">
        <v>0.101494</v>
      </c>
      <c r="GQ142">
        <v>0.115243</v>
      </c>
      <c r="GR142">
        <v>0.101859</v>
      </c>
      <c r="GS142">
        <v>22786.9</v>
      </c>
      <c r="GT142">
        <v>21671.9</v>
      </c>
      <c r="GU142">
        <v>25939.8</v>
      </c>
      <c r="GV142">
        <v>24479.5</v>
      </c>
      <c r="GW142">
        <v>36854.8</v>
      </c>
      <c r="GX142">
        <v>31950.1</v>
      </c>
      <c r="GY142">
        <v>45362.2</v>
      </c>
      <c r="GZ142">
        <v>38482.1</v>
      </c>
      <c r="HA142">
        <v>1.75622</v>
      </c>
      <c r="HB142">
        <v>1.76348</v>
      </c>
      <c r="HC142">
        <v>-0.07076929999999999</v>
      </c>
      <c r="HD142">
        <v>0</v>
      </c>
      <c r="HE142">
        <v>31.1785</v>
      </c>
      <c r="HF142">
        <v>999.9</v>
      </c>
      <c r="HG142">
        <v>43.1</v>
      </c>
      <c r="HH142">
        <v>45.2</v>
      </c>
      <c r="HI142">
        <v>41.3162</v>
      </c>
      <c r="HJ142">
        <v>62.5689</v>
      </c>
      <c r="HK142">
        <v>25.7532</v>
      </c>
      <c r="HL142">
        <v>1</v>
      </c>
      <c r="HM142">
        <v>0.968969</v>
      </c>
      <c r="HN142">
        <v>7.4786</v>
      </c>
      <c r="HO142">
        <v>20.1381</v>
      </c>
      <c r="HP142">
        <v>5.2098</v>
      </c>
      <c r="HQ142">
        <v>11.986</v>
      </c>
      <c r="HR142">
        <v>4.962</v>
      </c>
      <c r="HS142">
        <v>3.27445</v>
      </c>
      <c r="HT142">
        <v>9999</v>
      </c>
      <c r="HU142">
        <v>9999</v>
      </c>
      <c r="HV142">
        <v>9999</v>
      </c>
      <c r="HW142">
        <v>111.4</v>
      </c>
      <c r="HX142">
        <v>1.86388</v>
      </c>
      <c r="HY142">
        <v>1.86028</v>
      </c>
      <c r="HZ142">
        <v>1.85867</v>
      </c>
      <c r="IA142">
        <v>1.85989</v>
      </c>
      <c r="IB142">
        <v>1.85989</v>
      </c>
      <c r="IC142">
        <v>1.85853</v>
      </c>
      <c r="ID142">
        <v>1.85761</v>
      </c>
      <c r="IE142">
        <v>1.85243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-22.313</v>
      </c>
      <c r="IT142">
        <v>-3.4271</v>
      </c>
      <c r="IU142">
        <v>-14.13086957178853</v>
      </c>
      <c r="IV142">
        <v>-0.02083019699242301</v>
      </c>
      <c r="IW142">
        <v>6.53372239223948E-06</v>
      </c>
      <c r="IX142">
        <v>-1.0545266758139E-09</v>
      </c>
      <c r="IY142">
        <v>-1.707570419092904</v>
      </c>
      <c r="IZ142">
        <v>-0.1424232617567872</v>
      </c>
      <c r="JA142">
        <v>0.004060056505534989</v>
      </c>
      <c r="JB142">
        <v>-4.899104825809564E-05</v>
      </c>
      <c r="JC142">
        <v>3</v>
      </c>
      <c r="JD142">
        <v>1949</v>
      </c>
      <c r="JE142">
        <v>1</v>
      </c>
      <c r="JF142">
        <v>31</v>
      </c>
      <c r="JG142">
        <v>49.6</v>
      </c>
      <c r="JH142">
        <v>49.5</v>
      </c>
      <c r="JI142">
        <v>1.26831</v>
      </c>
      <c r="JJ142">
        <v>2.70996</v>
      </c>
      <c r="JK142">
        <v>1.49658</v>
      </c>
      <c r="JL142">
        <v>2.31812</v>
      </c>
      <c r="JM142">
        <v>1.54785</v>
      </c>
      <c r="JN142">
        <v>2.50977</v>
      </c>
      <c r="JO142">
        <v>48.9191</v>
      </c>
      <c r="JP142">
        <v>13.3352</v>
      </c>
      <c r="JQ142">
        <v>18</v>
      </c>
      <c r="JR142">
        <v>477.622</v>
      </c>
      <c r="JS142">
        <v>494.914</v>
      </c>
      <c r="JT142">
        <v>23.2355</v>
      </c>
      <c r="JU142">
        <v>38.3499</v>
      </c>
      <c r="JV142">
        <v>30.002</v>
      </c>
      <c r="JW142">
        <v>38.2017</v>
      </c>
      <c r="JX142">
        <v>38.0833</v>
      </c>
      <c r="JY142">
        <v>25.5608</v>
      </c>
      <c r="JZ142">
        <v>44.2827</v>
      </c>
      <c r="KA142">
        <v>0</v>
      </c>
      <c r="KB142">
        <v>23.2004</v>
      </c>
      <c r="KC142">
        <v>473.465</v>
      </c>
      <c r="KD142">
        <v>19.0231</v>
      </c>
      <c r="KE142">
        <v>99.1285</v>
      </c>
      <c r="KF142">
        <v>93.03530000000001</v>
      </c>
    </row>
    <row r="143" spans="1:292">
      <c r="A143">
        <v>125</v>
      </c>
      <c r="B143">
        <v>1688138567.5</v>
      </c>
      <c r="C143">
        <v>4151.5</v>
      </c>
      <c r="D143" t="s">
        <v>686</v>
      </c>
      <c r="E143" t="s">
        <v>687</v>
      </c>
      <c r="F143">
        <v>5</v>
      </c>
      <c r="G143" t="s">
        <v>630</v>
      </c>
      <c r="H143">
        <v>1688138559.714286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465.0448133077117</v>
      </c>
      <c r="AJ143">
        <v>449.4506606060606</v>
      </c>
      <c r="AK143">
        <v>2.466243314903111</v>
      </c>
      <c r="AL143">
        <v>66.51055622618527</v>
      </c>
      <c r="AM143">
        <f>(AO143 - AN143 + DX143*1E3/(8.314*(DZ143+273.15)) * AQ143/DW143 * AP143) * DW143/(100*DK143) * 1000/(1000 - AO143)</f>
        <v>0</v>
      </c>
      <c r="AN143">
        <v>19.08213627609044</v>
      </c>
      <c r="AO143">
        <v>19.43718545454545</v>
      </c>
      <c r="AP143">
        <v>-4.098687067946619E-06</v>
      </c>
      <c r="AQ143">
        <v>111.0783735854107</v>
      </c>
      <c r="AR143">
        <v>4</v>
      </c>
      <c r="AS143">
        <v>1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1.65</v>
      </c>
      <c r="DL143">
        <v>0.5</v>
      </c>
      <c r="DM143" t="s">
        <v>430</v>
      </c>
      <c r="DN143">
        <v>2</v>
      </c>
      <c r="DO143" t="b">
        <v>1</v>
      </c>
      <c r="DP143">
        <v>1688138559.714286</v>
      </c>
      <c r="DQ143">
        <v>426.5830357142857</v>
      </c>
      <c r="DR143">
        <v>442.1646785714286</v>
      </c>
      <c r="DS143">
        <v>19.44121071428572</v>
      </c>
      <c r="DT143">
        <v>19.07273928571428</v>
      </c>
      <c r="DU143">
        <v>448.8422142857142</v>
      </c>
      <c r="DV143">
        <v>22.86841428571428</v>
      </c>
      <c r="DW143">
        <v>500.0039285714285</v>
      </c>
      <c r="DX143">
        <v>101.5911785714286</v>
      </c>
      <c r="DY143">
        <v>0.09996725714285715</v>
      </c>
      <c r="DZ143">
        <v>28.72258928571429</v>
      </c>
      <c r="EA143">
        <v>30.02156071428572</v>
      </c>
      <c r="EB143">
        <v>999.9000000000002</v>
      </c>
      <c r="EC143">
        <v>0</v>
      </c>
      <c r="ED143">
        <v>0</v>
      </c>
      <c r="EE143">
        <v>9995.665714285715</v>
      </c>
      <c r="EF143">
        <v>0</v>
      </c>
      <c r="EG143">
        <v>1412.473571428571</v>
      </c>
      <c r="EH143">
        <v>-15.58165892857143</v>
      </c>
      <c r="EI143">
        <v>435.0408214285715</v>
      </c>
      <c r="EJ143">
        <v>450.7621071428571</v>
      </c>
      <c r="EK143">
        <v>0.3684831785714285</v>
      </c>
      <c r="EL143">
        <v>442.1646785714286</v>
      </c>
      <c r="EM143">
        <v>19.07273928571428</v>
      </c>
      <c r="EN143">
        <v>1.975057857142857</v>
      </c>
      <c r="EO143">
        <v>1.9376225</v>
      </c>
      <c r="EP143">
        <v>17.245775</v>
      </c>
      <c r="EQ143">
        <v>16.94361785714286</v>
      </c>
      <c r="ER143">
        <v>1999.995357142857</v>
      </c>
      <c r="ES143">
        <v>0.9799979285714285</v>
      </c>
      <c r="ET143">
        <v>0.02000220357142857</v>
      </c>
      <c r="EU143">
        <v>0</v>
      </c>
      <c r="EV143">
        <v>28.26173571428572</v>
      </c>
      <c r="EW143">
        <v>5.00078</v>
      </c>
      <c r="EX143">
        <v>4331.655357142857</v>
      </c>
      <c r="EY143">
        <v>16379.58928571428</v>
      </c>
      <c r="EZ143">
        <v>46.26996428571429</v>
      </c>
      <c r="FA143">
        <v>48.15599999999998</v>
      </c>
      <c r="FB143">
        <v>46.71403571428571</v>
      </c>
      <c r="FC143">
        <v>47.24532142857142</v>
      </c>
      <c r="FD143">
        <v>46.78321428571428</v>
      </c>
      <c r="FE143">
        <v>1955.092857142857</v>
      </c>
      <c r="FF143">
        <v>39.9</v>
      </c>
      <c r="FG143">
        <v>0</v>
      </c>
      <c r="FH143">
        <v>1688138562</v>
      </c>
      <c r="FI143">
        <v>0</v>
      </c>
      <c r="FJ143">
        <v>28.25015</v>
      </c>
      <c r="FK143">
        <v>-0.1608307813203002</v>
      </c>
      <c r="FL143">
        <v>19.63863250743118</v>
      </c>
      <c r="FM143">
        <v>4331.861153846154</v>
      </c>
      <c r="FN143">
        <v>15</v>
      </c>
      <c r="FO143">
        <v>1688135591</v>
      </c>
      <c r="FP143" t="s">
        <v>631</v>
      </c>
      <c r="FQ143">
        <v>1688135585</v>
      </c>
      <c r="FR143">
        <v>1688135591</v>
      </c>
      <c r="FS143">
        <v>4</v>
      </c>
      <c r="FT143">
        <v>-0.023</v>
      </c>
      <c r="FU143">
        <v>-0.017</v>
      </c>
      <c r="FV143">
        <v>-22.153</v>
      </c>
      <c r="FW143">
        <v>-3.41</v>
      </c>
      <c r="FX143">
        <v>420</v>
      </c>
      <c r="FY143">
        <v>19</v>
      </c>
      <c r="FZ143">
        <v>0.44</v>
      </c>
      <c r="GA143">
        <v>0.19</v>
      </c>
      <c r="GB143">
        <v>-11.95583975609756</v>
      </c>
      <c r="GC143">
        <v>-82.65226766550521</v>
      </c>
      <c r="GD143">
        <v>8.247112345094919</v>
      </c>
      <c r="GE143">
        <v>0</v>
      </c>
      <c r="GF143">
        <v>0.3717966341463415</v>
      </c>
      <c r="GG143">
        <v>-0.09283049477351898</v>
      </c>
      <c r="GH143">
        <v>0.009874134053433521</v>
      </c>
      <c r="GI143">
        <v>1</v>
      </c>
      <c r="GJ143">
        <v>1</v>
      </c>
      <c r="GK143">
        <v>2</v>
      </c>
      <c r="GL143" t="s">
        <v>432</v>
      </c>
      <c r="GM143">
        <v>3.09925</v>
      </c>
      <c r="GN143">
        <v>2.75808</v>
      </c>
      <c r="GO143">
        <v>0.103843</v>
      </c>
      <c r="GP143">
        <v>0.104266</v>
      </c>
      <c r="GQ143">
        <v>0.115236</v>
      </c>
      <c r="GR143">
        <v>0.101873</v>
      </c>
      <c r="GS143">
        <v>22734.3</v>
      </c>
      <c r="GT143">
        <v>21604.8</v>
      </c>
      <c r="GU143">
        <v>25939.4</v>
      </c>
      <c r="GV143">
        <v>24479.2</v>
      </c>
      <c r="GW143">
        <v>36854.7</v>
      </c>
      <c r="GX143">
        <v>31949.5</v>
      </c>
      <c r="GY143">
        <v>45361.3</v>
      </c>
      <c r="GZ143">
        <v>38481.7</v>
      </c>
      <c r="HA143">
        <v>1.75665</v>
      </c>
      <c r="HB143">
        <v>1.76327</v>
      </c>
      <c r="HC143">
        <v>-0.0718608</v>
      </c>
      <c r="HD143">
        <v>0</v>
      </c>
      <c r="HE143">
        <v>31.186</v>
      </c>
      <c r="HF143">
        <v>999.9</v>
      </c>
      <c r="HG143">
        <v>43.1</v>
      </c>
      <c r="HH143">
        <v>45.2</v>
      </c>
      <c r="HI143">
        <v>41.3119</v>
      </c>
      <c r="HJ143">
        <v>62.6989</v>
      </c>
      <c r="HK143">
        <v>25.5048</v>
      </c>
      <c r="HL143">
        <v>1</v>
      </c>
      <c r="HM143">
        <v>0.969797</v>
      </c>
      <c r="HN143">
        <v>7.48051</v>
      </c>
      <c r="HO143">
        <v>20.1383</v>
      </c>
      <c r="HP143">
        <v>5.2098</v>
      </c>
      <c r="HQ143">
        <v>11.986</v>
      </c>
      <c r="HR143">
        <v>4.9618</v>
      </c>
      <c r="HS143">
        <v>3.27448</v>
      </c>
      <c r="HT143">
        <v>9999</v>
      </c>
      <c r="HU143">
        <v>9999</v>
      </c>
      <c r="HV143">
        <v>9999</v>
      </c>
      <c r="HW143">
        <v>111.4</v>
      </c>
      <c r="HX143">
        <v>1.86389</v>
      </c>
      <c r="HY143">
        <v>1.86026</v>
      </c>
      <c r="HZ143">
        <v>1.85867</v>
      </c>
      <c r="IA143">
        <v>1.85989</v>
      </c>
      <c r="IB143">
        <v>1.85989</v>
      </c>
      <c r="IC143">
        <v>1.85854</v>
      </c>
      <c r="ID143">
        <v>1.85762</v>
      </c>
      <c r="IE143">
        <v>1.85243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-22.503</v>
      </c>
      <c r="IT143">
        <v>-3.427</v>
      </c>
      <c r="IU143">
        <v>-14.13086957178853</v>
      </c>
      <c r="IV143">
        <v>-0.02083019699242301</v>
      </c>
      <c r="IW143">
        <v>6.53372239223948E-06</v>
      </c>
      <c r="IX143">
        <v>-1.0545266758139E-09</v>
      </c>
      <c r="IY143">
        <v>-1.707570419092904</v>
      </c>
      <c r="IZ143">
        <v>-0.1424232617567872</v>
      </c>
      <c r="JA143">
        <v>0.004060056505534989</v>
      </c>
      <c r="JB143">
        <v>-4.899104825809564E-05</v>
      </c>
      <c r="JC143">
        <v>3</v>
      </c>
      <c r="JD143">
        <v>1949</v>
      </c>
      <c r="JE143">
        <v>1</v>
      </c>
      <c r="JF143">
        <v>31</v>
      </c>
      <c r="JG143">
        <v>49.7</v>
      </c>
      <c r="JH143">
        <v>49.6</v>
      </c>
      <c r="JI143">
        <v>1.30371</v>
      </c>
      <c r="JJ143">
        <v>2.71118</v>
      </c>
      <c r="JK143">
        <v>1.49658</v>
      </c>
      <c r="JL143">
        <v>2.31812</v>
      </c>
      <c r="JM143">
        <v>1.54785</v>
      </c>
      <c r="JN143">
        <v>2.5</v>
      </c>
      <c r="JO143">
        <v>48.9191</v>
      </c>
      <c r="JP143">
        <v>13.3352</v>
      </c>
      <c r="JQ143">
        <v>18</v>
      </c>
      <c r="JR143">
        <v>477.902</v>
      </c>
      <c r="JS143">
        <v>494.806</v>
      </c>
      <c r="JT143">
        <v>23.1908</v>
      </c>
      <c r="JU143">
        <v>38.3531</v>
      </c>
      <c r="JV143">
        <v>30.0013</v>
      </c>
      <c r="JW143">
        <v>38.2049</v>
      </c>
      <c r="JX143">
        <v>38.0876</v>
      </c>
      <c r="JY143">
        <v>26.3248</v>
      </c>
      <c r="JZ143">
        <v>44.2827</v>
      </c>
      <c r="KA143">
        <v>0</v>
      </c>
      <c r="KB143">
        <v>23.1721</v>
      </c>
      <c r="KC143">
        <v>493.505</v>
      </c>
      <c r="KD143">
        <v>19.0231</v>
      </c>
      <c r="KE143">
        <v>99.1268</v>
      </c>
      <c r="KF143">
        <v>93.0341</v>
      </c>
    </row>
    <row r="144" spans="1:292">
      <c r="A144">
        <v>126</v>
      </c>
      <c r="B144">
        <v>1688138572.5</v>
      </c>
      <c r="C144">
        <v>4156.5</v>
      </c>
      <c r="D144" t="s">
        <v>688</v>
      </c>
      <c r="E144" t="s">
        <v>689</v>
      </c>
      <c r="F144">
        <v>5</v>
      </c>
      <c r="G144" t="s">
        <v>630</v>
      </c>
      <c r="H144">
        <v>1688138565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481.9474188556372</v>
      </c>
      <c r="AJ144">
        <v>463.9302666666667</v>
      </c>
      <c r="AK144">
        <v>2.931931914545518</v>
      </c>
      <c r="AL144">
        <v>66.51055622618527</v>
      </c>
      <c r="AM144">
        <f>(AO144 - AN144 + DX144*1E3/(8.314*(DZ144+273.15)) * AQ144/DW144 * AP144) * DW144/(100*DK144) * 1000/(1000 - AO144)</f>
        <v>0</v>
      </c>
      <c r="AN144">
        <v>19.08588089828948</v>
      </c>
      <c r="AO144">
        <v>19.43687878787878</v>
      </c>
      <c r="AP144">
        <v>4.379551222729538E-07</v>
      </c>
      <c r="AQ144">
        <v>111.0783735854107</v>
      </c>
      <c r="AR144">
        <v>4</v>
      </c>
      <c r="AS144">
        <v>1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1.65</v>
      </c>
      <c r="DL144">
        <v>0.5</v>
      </c>
      <c r="DM144" t="s">
        <v>430</v>
      </c>
      <c r="DN144">
        <v>2</v>
      </c>
      <c r="DO144" t="b">
        <v>1</v>
      </c>
      <c r="DP144">
        <v>1688138565</v>
      </c>
      <c r="DQ144">
        <v>436.7177037037037</v>
      </c>
      <c r="DR144">
        <v>458.6788518518518</v>
      </c>
      <c r="DS144">
        <v>19.43838148148148</v>
      </c>
      <c r="DT144">
        <v>19.07984814814815</v>
      </c>
      <c r="DU144">
        <v>459.1367037037037</v>
      </c>
      <c r="DV144">
        <v>22.86548148148148</v>
      </c>
      <c r="DW144">
        <v>499.9886666666667</v>
      </c>
      <c r="DX144">
        <v>101.5918148148148</v>
      </c>
      <c r="DY144">
        <v>0.0999458222222222</v>
      </c>
      <c r="DZ144">
        <v>28.7256925925926</v>
      </c>
      <c r="EA144">
        <v>30.02111851851852</v>
      </c>
      <c r="EB144">
        <v>999.9000000000001</v>
      </c>
      <c r="EC144">
        <v>0</v>
      </c>
      <c r="ED144">
        <v>0</v>
      </c>
      <c r="EE144">
        <v>9996.851481481481</v>
      </c>
      <c r="EF144">
        <v>0</v>
      </c>
      <c r="EG144">
        <v>1416.183333333333</v>
      </c>
      <c r="EH144">
        <v>-21.96114814814815</v>
      </c>
      <c r="EI144">
        <v>445.3751851851852</v>
      </c>
      <c r="EJ144">
        <v>467.6007777777778</v>
      </c>
      <c r="EK144">
        <v>0.3585354814814814</v>
      </c>
      <c r="EL144">
        <v>458.6788518518518</v>
      </c>
      <c r="EM144">
        <v>19.07984814814815</v>
      </c>
      <c r="EN144">
        <v>1.974781111111111</v>
      </c>
      <c r="EO144">
        <v>1.938356666666667</v>
      </c>
      <c r="EP144">
        <v>17.24356666666667</v>
      </c>
      <c r="EQ144">
        <v>16.94958888888889</v>
      </c>
      <c r="ER144">
        <v>1999.98962962963</v>
      </c>
      <c r="ES144">
        <v>0.979998111111111</v>
      </c>
      <c r="ET144">
        <v>0.02000202222222222</v>
      </c>
      <c r="EU144">
        <v>0</v>
      </c>
      <c r="EV144">
        <v>28.29722592592593</v>
      </c>
      <c r="EW144">
        <v>5.00078</v>
      </c>
      <c r="EX144">
        <v>4335.832592592593</v>
      </c>
      <c r="EY144">
        <v>16379.52222222222</v>
      </c>
      <c r="EZ144">
        <v>46.27307407407407</v>
      </c>
      <c r="FA144">
        <v>48.1687037037037</v>
      </c>
      <c r="FB144">
        <v>46.75437037037036</v>
      </c>
      <c r="FC144">
        <v>47.24518518518518</v>
      </c>
      <c r="FD144">
        <v>46.74281481481481</v>
      </c>
      <c r="FE144">
        <v>1955.088888888889</v>
      </c>
      <c r="FF144">
        <v>39.9</v>
      </c>
      <c r="FG144">
        <v>0</v>
      </c>
      <c r="FH144">
        <v>1688138566.8</v>
      </c>
      <c r="FI144">
        <v>0</v>
      </c>
      <c r="FJ144">
        <v>28.33495384615384</v>
      </c>
      <c r="FK144">
        <v>1.579282034938939</v>
      </c>
      <c r="FL144">
        <v>44.23452991044586</v>
      </c>
      <c r="FM144">
        <v>4336.15</v>
      </c>
      <c r="FN144">
        <v>15</v>
      </c>
      <c r="FO144">
        <v>1688135591</v>
      </c>
      <c r="FP144" t="s">
        <v>631</v>
      </c>
      <c r="FQ144">
        <v>1688135585</v>
      </c>
      <c r="FR144">
        <v>1688135591</v>
      </c>
      <c r="FS144">
        <v>4</v>
      </c>
      <c r="FT144">
        <v>-0.023</v>
      </c>
      <c r="FU144">
        <v>-0.017</v>
      </c>
      <c r="FV144">
        <v>-22.153</v>
      </c>
      <c r="FW144">
        <v>-3.41</v>
      </c>
      <c r="FX144">
        <v>420</v>
      </c>
      <c r="FY144">
        <v>19</v>
      </c>
      <c r="FZ144">
        <v>0.44</v>
      </c>
      <c r="GA144">
        <v>0.19</v>
      </c>
      <c r="GB144">
        <v>-16.66688341463414</v>
      </c>
      <c r="GC144">
        <v>-78.00352787456445</v>
      </c>
      <c r="GD144">
        <v>7.837292443717677</v>
      </c>
      <c r="GE144">
        <v>0</v>
      </c>
      <c r="GF144">
        <v>0.3660810243902439</v>
      </c>
      <c r="GG144">
        <v>-0.1135888850174217</v>
      </c>
      <c r="GH144">
        <v>0.01145501919489892</v>
      </c>
      <c r="GI144">
        <v>1</v>
      </c>
      <c r="GJ144">
        <v>1</v>
      </c>
      <c r="GK144">
        <v>2</v>
      </c>
      <c r="GL144" t="s">
        <v>432</v>
      </c>
      <c r="GM144">
        <v>3.0992</v>
      </c>
      <c r="GN144">
        <v>2.75832</v>
      </c>
      <c r="GO144">
        <v>0.106254</v>
      </c>
      <c r="GP144">
        <v>0.107025</v>
      </c>
      <c r="GQ144">
        <v>0.115238</v>
      </c>
      <c r="GR144">
        <v>0.101904</v>
      </c>
      <c r="GS144">
        <v>22672.6</v>
      </c>
      <c r="GT144">
        <v>21537.8</v>
      </c>
      <c r="GU144">
        <v>25938.8</v>
      </c>
      <c r="GV144">
        <v>24478.7</v>
      </c>
      <c r="GW144">
        <v>36854.4</v>
      </c>
      <c r="GX144">
        <v>31948.2</v>
      </c>
      <c r="GY144">
        <v>45360.7</v>
      </c>
      <c r="GZ144">
        <v>38481.1</v>
      </c>
      <c r="HA144">
        <v>1.7568</v>
      </c>
      <c r="HB144">
        <v>1.76313</v>
      </c>
      <c r="HC144">
        <v>-0.07314229999999999</v>
      </c>
      <c r="HD144">
        <v>0</v>
      </c>
      <c r="HE144">
        <v>31.1932</v>
      </c>
      <c r="HF144">
        <v>999.9</v>
      </c>
      <c r="HG144">
        <v>43.1</v>
      </c>
      <c r="HH144">
        <v>45.2</v>
      </c>
      <c r="HI144">
        <v>41.3161</v>
      </c>
      <c r="HJ144">
        <v>62.6189</v>
      </c>
      <c r="HK144">
        <v>25.637</v>
      </c>
      <c r="HL144">
        <v>1</v>
      </c>
      <c r="HM144">
        <v>0.970155</v>
      </c>
      <c r="HN144">
        <v>7.46243</v>
      </c>
      <c r="HO144">
        <v>20.1393</v>
      </c>
      <c r="HP144">
        <v>5.2095</v>
      </c>
      <c r="HQ144">
        <v>11.986</v>
      </c>
      <c r="HR144">
        <v>4.9616</v>
      </c>
      <c r="HS144">
        <v>3.27448</v>
      </c>
      <c r="HT144">
        <v>9999</v>
      </c>
      <c r="HU144">
        <v>9999</v>
      </c>
      <c r="HV144">
        <v>9999</v>
      </c>
      <c r="HW144">
        <v>111.4</v>
      </c>
      <c r="HX144">
        <v>1.8639</v>
      </c>
      <c r="HY144">
        <v>1.86029</v>
      </c>
      <c r="HZ144">
        <v>1.85866</v>
      </c>
      <c r="IA144">
        <v>1.85989</v>
      </c>
      <c r="IB144">
        <v>1.85989</v>
      </c>
      <c r="IC144">
        <v>1.85854</v>
      </c>
      <c r="ID144">
        <v>1.85767</v>
      </c>
      <c r="IE144">
        <v>1.85243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-22.728</v>
      </c>
      <c r="IT144">
        <v>-3.4271</v>
      </c>
      <c r="IU144">
        <v>-14.13086957178853</v>
      </c>
      <c r="IV144">
        <v>-0.02083019699242301</v>
      </c>
      <c r="IW144">
        <v>6.53372239223948E-06</v>
      </c>
      <c r="IX144">
        <v>-1.0545266758139E-09</v>
      </c>
      <c r="IY144">
        <v>-1.707570419092904</v>
      </c>
      <c r="IZ144">
        <v>-0.1424232617567872</v>
      </c>
      <c r="JA144">
        <v>0.004060056505534989</v>
      </c>
      <c r="JB144">
        <v>-4.899104825809564E-05</v>
      </c>
      <c r="JC144">
        <v>3</v>
      </c>
      <c r="JD144">
        <v>1949</v>
      </c>
      <c r="JE144">
        <v>1</v>
      </c>
      <c r="JF144">
        <v>31</v>
      </c>
      <c r="JG144">
        <v>49.8</v>
      </c>
      <c r="JH144">
        <v>49.7</v>
      </c>
      <c r="JI144">
        <v>1.34155</v>
      </c>
      <c r="JJ144">
        <v>2.70752</v>
      </c>
      <c r="JK144">
        <v>1.49658</v>
      </c>
      <c r="JL144">
        <v>2.31812</v>
      </c>
      <c r="JM144">
        <v>1.54785</v>
      </c>
      <c r="JN144">
        <v>2.49878</v>
      </c>
      <c r="JO144">
        <v>48.9191</v>
      </c>
      <c r="JP144">
        <v>13.3265</v>
      </c>
      <c r="JQ144">
        <v>18</v>
      </c>
      <c r="JR144">
        <v>478.018</v>
      </c>
      <c r="JS144">
        <v>494.735</v>
      </c>
      <c r="JT144">
        <v>23.1589</v>
      </c>
      <c r="JU144">
        <v>38.356</v>
      </c>
      <c r="JV144">
        <v>30.0006</v>
      </c>
      <c r="JW144">
        <v>38.2088</v>
      </c>
      <c r="JX144">
        <v>38.0923</v>
      </c>
      <c r="JY144">
        <v>27.0246</v>
      </c>
      <c r="JZ144">
        <v>44.2827</v>
      </c>
      <c r="KA144">
        <v>0</v>
      </c>
      <c r="KB144">
        <v>23.1531</v>
      </c>
      <c r="KC144">
        <v>506.873</v>
      </c>
      <c r="KD144">
        <v>19.0231</v>
      </c>
      <c r="KE144">
        <v>99.12520000000001</v>
      </c>
      <c r="KF144">
        <v>93.0326</v>
      </c>
    </row>
    <row r="145" spans="1:292">
      <c r="A145">
        <v>127</v>
      </c>
      <c r="B145">
        <v>1688138577.5</v>
      </c>
      <c r="C145">
        <v>4161.5</v>
      </c>
      <c r="D145" t="s">
        <v>690</v>
      </c>
      <c r="E145" t="s">
        <v>691</v>
      </c>
      <c r="F145">
        <v>5</v>
      </c>
      <c r="G145" t="s">
        <v>630</v>
      </c>
      <c r="H145">
        <v>1688138569.714286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499.1967280168258</v>
      </c>
      <c r="AJ145">
        <v>479.7735454545455</v>
      </c>
      <c r="AK145">
        <v>3.183780438607123</v>
      </c>
      <c r="AL145">
        <v>66.51055622618527</v>
      </c>
      <c r="AM145">
        <f>(AO145 - AN145 + DX145*1E3/(8.314*(DZ145+273.15)) * AQ145/DW145 * AP145) * DW145/(100*DK145) * 1000/(1000 - AO145)</f>
        <v>0</v>
      </c>
      <c r="AN145">
        <v>19.0940166116736</v>
      </c>
      <c r="AO145">
        <v>19.43896484848485</v>
      </c>
      <c r="AP145">
        <v>4.514438429084703E-06</v>
      </c>
      <c r="AQ145">
        <v>111.0783735854107</v>
      </c>
      <c r="AR145">
        <v>4</v>
      </c>
      <c r="AS145">
        <v>1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1.65</v>
      </c>
      <c r="DL145">
        <v>0.5</v>
      </c>
      <c r="DM145" t="s">
        <v>430</v>
      </c>
      <c r="DN145">
        <v>2</v>
      </c>
      <c r="DO145" t="b">
        <v>1</v>
      </c>
      <c r="DP145">
        <v>1688138569.714286</v>
      </c>
      <c r="DQ145">
        <v>448.9185357142857</v>
      </c>
      <c r="DR145">
        <v>474.2836785714285</v>
      </c>
      <c r="DS145">
        <v>19.43723571428571</v>
      </c>
      <c r="DT145">
        <v>19.08649285714286</v>
      </c>
      <c r="DU145">
        <v>471.5284285714286</v>
      </c>
      <c r="DV145">
        <v>22.8643</v>
      </c>
      <c r="DW145">
        <v>500.010892857143</v>
      </c>
      <c r="DX145">
        <v>101.5920357142857</v>
      </c>
      <c r="DY145">
        <v>0.09999499285714285</v>
      </c>
      <c r="DZ145">
        <v>28.72249642857143</v>
      </c>
      <c r="EA145">
        <v>30.01492142857143</v>
      </c>
      <c r="EB145">
        <v>999.9000000000002</v>
      </c>
      <c r="EC145">
        <v>0</v>
      </c>
      <c r="ED145">
        <v>0</v>
      </c>
      <c r="EE145">
        <v>9998.414999999999</v>
      </c>
      <c r="EF145">
        <v>0</v>
      </c>
      <c r="EG145">
        <v>1419.726071428571</v>
      </c>
      <c r="EH145">
        <v>-25.36513928571429</v>
      </c>
      <c r="EI145">
        <v>457.81725</v>
      </c>
      <c r="EJ145">
        <v>483.5123928571429</v>
      </c>
      <c r="EK145">
        <v>0.3507418214285714</v>
      </c>
      <c r="EL145">
        <v>474.2836785714285</v>
      </c>
      <c r="EM145">
        <v>19.08649285714286</v>
      </c>
      <c r="EN145">
        <v>1.974667142857143</v>
      </c>
      <c r="EO145">
        <v>1.939035</v>
      </c>
      <c r="EP145">
        <v>17.24265357142857</v>
      </c>
      <c r="EQ145">
        <v>16.95510714285714</v>
      </c>
      <c r="ER145">
        <v>1999.997857142858</v>
      </c>
      <c r="ES145">
        <v>0.9799983571428571</v>
      </c>
      <c r="ET145">
        <v>0.02000177142857143</v>
      </c>
      <c r="EU145">
        <v>0</v>
      </c>
      <c r="EV145">
        <v>28.37223214285714</v>
      </c>
      <c r="EW145">
        <v>5.00078</v>
      </c>
      <c r="EX145">
        <v>4343.100357142856</v>
      </c>
      <c r="EY145">
        <v>16379.58928571428</v>
      </c>
      <c r="EZ145">
        <v>46.28567857142856</v>
      </c>
      <c r="FA145">
        <v>48.18489285714283</v>
      </c>
      <c r="FB145">
        <v>46.78096428571428</v>
      </c>
      <c r="FC145">
        <v>47.26775</v>
      </c>
      <c r="FD145">
        <v>46.74749999999999</v>
      </c>
      <c r="FE145">
        <v>1955.097857142857</v>
      </c>
      <c r="FF145">
        <v>39.9</v>
      </c>
      <c r="FG145">
        <v>0</v>
      </c>
      <c r="FH145">
        <v>1688138571.6</v>
      </c>
      <c r="FI145">
        <v>0</v>
      </c>
      <c r="FJ145">
        <v>28.41438076923077</v>
      </c>
      <c r="FK145">
        <v>2.577425636329251</v>
      </c>
      <c r="FL145">
        <v>148.3456409420414</v>
      </c>
      <c r="FM145">
        <v>4343.663461538461</v>
      </c>
      <c r="FN145">
        <v>15</v>
      </c>
      <c r="FO145">
        <v>1688135591</v>
      </c>
      <c r="FP145" t="s">
        <v>631</v>
      </c>
      <c r="FQ145">
        <v>1688135585</v>
      </c>
      <c r="FR145">
        <v>1688135591</v>
      </c>
      <c r="FS145">
        <v>4</v>
      </c>
      <c r="FT145">
        <v>-0.023</v>
      </c>
      <c r="FU145">
        <v>-0.017</v>
      </c>
      <c r="FV145">
        <v>-22.153</v>
      </c>
      <c r="FW145">
        <v>-3.41</v>
      </c>
      <c r="FX145">
        <v>420</v>
      </c>
      <c r="FY145">
        <v>19</v>
      </c>
      <c r="FZ145">
        <v>0.44</v>
      </c>
      <c r="GA145">
        <v>0.19</v>
      </c>
      <c r="GB145">
        <v>-22.96324146341463</v>
      </c>
      <c r="GC145">
        <v>-45.85973101045298</v>
      </c>
      <c r="GD145">
        <v>4.706795336530801</v>
      </c>
      <c r="GE145">
        <v>0</v>
      </c>
      <c r="GF145">
        <v>0.3560346341463415</v>
      </c>
      <c r="GG145">
        <v>-0.1013071358885006</v>
      </c>
      <c r="GH145">
        <v>0.01032383251004293</v>
      </c>
      <c r="GI145">
        <v>1</v>
      </c>
      <c r="GJ145">
        <v>1</v>
      </c>
      <c r="GK145">
        <v>2</v>
      </c>
      <c r="GL145" t="s">
        <v>432</v>
      </c>
      <c r="GM145">
        <v>3.09918</v>
      </c>
      <c r="GN145">
        <v>2.7581</v>
      </c>
      <c r="GO145">
        <v>0.108832</v>
      </c>
      <c r="GP145">
        <v>0.109753</v>
      </c>
      <c r="GQ145">
        <v>0.115243</v>
      </c>
      <c r="GR145">
        <v>0.101925</v>
      </c>
      <c r="GS145">
        <v>22607.1</v>
      </c>
      <c r="GT145">
        <v>21472.1</v>
      </c>
      <c r="GU145">
        <v>25938.7</v>
      </c>
      <c r="GV145">
        <v>24478.9</v>
      </c>
      <c r="GW145">
        <v>36854.3</v>
      </c>
      <c r="GX145">
        <v>31948</v>
      </c>
      <c r="GY145">
        <v>45360.5</v>
      </c>
      <c r="GZ145">
        <v>38481.4</v>
      </c>
      <c r="HA145">
        <v>1.75637</v>
      </c>
      <c r="HB145">
        <v>1.76333</v>
      </c>
      <c r="HC145">
        <v>-0.0731945</v>
      </c>
      <c r="HD145">
        <v>0</v>
      </c>
      <c r="HE145">
        <v>31.2019</v>
      </c>
      <c r="HF145">
        <v>999.9</v>
      </c>
      <c r="HG145">
        <v>43.1</v>
      </c>
      <c r="HH145">
        <v>45.2</v>
      </c>
      <c r="HI145">
        <v>41.3149</v>
      </c>
      <c r="HJ145">
        <v>62.6289</v>
      </c>
      <c r="HK145">
        <v>25.7131</v>
      </c>
      <c r="HL145">
        <v>1</v>
      </c>
      <c r="HM145">
        <v>0.969916</v>
      </c>
      <c r="HN145">
        <v>7.40517</v>
      </c>
      <c r="HO145">
        <v>20.1416</v>
      </c>
      <c r="HP145">
        <v>5.2098</v>
      </c>
      <c r="HQ145">
        <v>11.986</v>
      </c>
      <c r="HR145">
        <v>4.9617</v>
      </c>
      <c r="HS145">
        <v>3.2745</v>
      </c>
      <c r="HT145">
        <v>9999</v>
      </c>
      <c r="HU145">
        <v>9999</v>
      </c>
      <c r="HV145">
        <v>9999</v>
      </c>
      <c r="HW145">
        <v>111.4</v>
      </c>
      <c r="HX145">
        <v>1.86392</v>
      </c>
      <c r="HY145">
        <v>1.86031</v>
      </c>
      <c r="HZ145">
        <v>1.85867</v>
      </c>
      <c r="IA145">
        <v>1.85989</v>
      </c>
      <c r="IB145">
        <v>1.85989</v>
      </c>
      <c r="IC145">
        <v>1.85854</v>
      </c>
      <c r="ID145">
        <v>1.85767</v>
      </c>
      <c r="IE145">
        <v>1.85245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-22.969</v>
      </c>
      <c r="IT145">
        <v>-3.4272</v>
      </c>
      <c r="IU145">
        <v>-14.13086957178853</v>
      </c>
      <c r="IV145">
        <v>-0.02083019699242301</v>
      </c>
      <c r="IW145">
        <v>6.53372239223948E-06</v>
      </c>
      <c r="IX145">
        <v>-1.0545266758139E-09</v>
      </c>
      <c r="IY145">
        <v>-1.707570419092904</v>
      </c>
      <c r="IZ145">
        <v>-0.1424232617567872</v>
      </c>
      <c r="JA145">
        <v>0.004060056505534989</v>
      </c>
      <c r="JB145">
        <v>-4.899104825809564E-05</v>
      </c>
      <c r="JC145">
        <v>3</v>
      </c>
      <c r="JD145">
        <v>1949</v>
      </c>
      <c r="JE145">
        <v>1</v>
      </c>
      <c r="JF145">
        <v>31</v>
      </c>
      <c r="JG145">
        <v>49.9</v>
      </c>
      <c r="JH145">
        <v>49.8</v>
      </c>
      <c r="JI145">
        <v>1.37573</v>
      </c>
      <c r="JJ145">
        <v>2.70508</v>
      </c>
      <c r="JK145">
        <v>1.49658</v>
      </c>
      <c r="JL145">
        <v>2.31812</v>
      </c>
      <c r="JM145">
        <v>1.54785</v>
      </c>
      <c r="JN145">
        <v>2.47314</v>
      </c>
      <c r="JO145">
        <v>48.9503</v>
      </c>
      <c r="JP145">
        <v>13.3352</v>
      </c>
      <c r="JQ145">
        <v>18</v>
      </c>
      <c r="JR145">
        <v>477.784</v>
      </c>
      <c r="JS145">
        <v>494.893</v>
      </c>
      <c r="JT145">
        <v>23.1401</v>
      </c>
      <c r="JU145">
        <v>38.3587</v>
      </c>
      <c r="JV145">
        <v>30.0002</v>
      </c>
      <c r="JW145">
        <v>38.2127</v>
      </c>
      <c r="JX145">
        <v>38.0949</v>
      </c>
      <c r="JY145">
        <v>27.7789</v>
      </c>
      <c r="JZ145">
        <v>44.2827</v>
      </c>
      <c r="KA145">
        <v>0</v>
      </c>
      <c r="KB145">
        <v>23.1448</v>
      </c>
      <c r="KC145">
        <v>526.909</v>
      </c>
      <c r="KD145">
        <v>19.0231</v>
      </c>
      <c r="KE145">
        <v>99.1246</v>
      </c>
      <c r="KF145">
        <v>93.0333</v>
      </c>
    </row>
    <row r="146" spans="1:292">
      <c r="A146">
        <v>128</v>
      </c>
      <c r="B146">
        <v>1688138582.5</v>
      </c>
      <c r="C146">
        <v>4166.5</v>
      </c>
      <c r="D146" t="s">
        <v>692</v>
      </c>
      <c r="E146" t="s">
        <v>693</v>
      </c>
      <c r="F146">
        <v>5</v>
      </c>
      <c r="G146" t="s">
        <v>630</v>
      </c>
      <c r="H146">
        <v>1688138575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516.3923010838022</v>
      </c>
      <c r="AJ146">
        <v>496.3077636363633</v>
      </c>
      <c r="AK146">
        <v>3.312877809278366</v>
      </c>
      <c r="AL146">
        <v>66.51055622618527</v>
      </c>
      <c r="AM146">
        <f>(AO146 - AN146 + DX146*1E3/(8.314*(DZ146+273.15)) * AQ146/DW146 * AP146) * DW146/(100*DK146) * 1000/(1000 - AO146)</f>
        <v>0</v>
      </c>
      <c r="AN146">
        <v>19.10130648371505</v>
      </c>
      <c r="AO146">
        <v>19.44497454545455</v>
      </c>
      <c r="AP146">
        <v>2.279493006295494E-05</v>
      </c>
      <c r="AQ146">
        <v>111.0783735854107</v>
      </c>
      <c r="AR146">
        <v>4</v>
      </c>
      <c r="AS146">
        <v>1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1.65</v>
      </c>
      <c r="DL146">
        <v>0.5</v>
      </c>
      <c r="DM146" t="s">
        <v>430</v>
      </c>
      <c r="DN146">
        <v>2</v>
      </c>
      <c r="DO146" t="b">
        <v>1</v>
      </c>
      <c r="DP146">
        <v>1688138575</v>
      </c>
      <c r="DQ146">
        <v>464.4603703703704</v>
      </c>
      <c r="DR146">
        <v>492.0204444444445</v>
      </c>
      <c r="DS146">
        <v>19.43888148148148</v>
      </c>
      <c r="DT146">
        <v>19.09332592592592</v>
      </c>
      <c r="DU146">
        <v>487.3115185185185</v>
      </c>
      <c r="DV146">
        <v>22.866</v>
      </c>
      <c r="DW146">
        <v>500.0205925925926</v>
      </c>
      <c r="DX146">
        <v>101.5914814814815</v>
      </c>
      <c r="DY146">
        <v>0.09998092592592592</v>
      </c>
      <c r="DZ146">
        <v>28.71842962962963</v>
      </c>
      <c r="EA146">
        <v>30.01164814814815</v>
      </c>
      <c r="EB146">
        <v>999.9000000000001</v>
      </c>
      <c r="EC146">
        <v>0</v>
      </c>
      <c r="ED146">
        <v>0</v>
      </c>
      <c r="EE146">
        <v>9998.612592592592</v>
      </c>
      <c r="EF146">
        <v>0</v>
      </c>
      <c r="EG146">
        <v>1425.942962962963</v>
      </c>
      <c r="EH146">
        <v>-27.56004444444445</v>
      </c>
      <c r="EI146">
        <v>473.668074074074</v>
      </c>
      <c r="EJ146">
        <v>501.5977407407408</v>
      </c>
      <c r="EK146">
        <v>0.3455485555555555</v>
      </c>
      <c r="EL146">
        <v>492.0204444444445</v>
      </c>
      <c r="EM146">
        <v>19.09332592592592</v>
      </c>
      <c r="EN146">
        <v>1.974823333333333</v>
      </c>
      <c r="EO146">
        <v>1.939719259259259</v>
      </c>
      <c r="EP146">
        <v>17.24390740740741</v>
      </c>
      <c r="EQ146">
        <v>16.96066666666666</v>
      </c>
      <c r="ER146">
        <v>2000.011111111111</v>
      </c>
      <c r="ES146">
        <v>0.9799985555555556</v>
      </c>
      <c r="ET146">
        <v>0.02000156666666666</v>
      </c>
      <c r="EU146">
        <v>0</v>
      </c>
      <c r="EV146">
        <v>28.54976666666667</v>
      </c>
      <c r="EW146">
        <v>5.00078</v>
      </c>
      <c r="EX146">
        <v>4359.795925925926</v>
      </c>
      <c r="EY146">
        <v>16379.70370370371</v>
      </c>
      <c r="EZ146">
        <v>46.29159259259259</v>
      </c>
      <c r="FA146">
        <v>48.19633333333331</v>
      </c>
      <c r="FB146">
        <v>46.81918518518518</v>
      </c>
      <c r="FC146">
        <v>47.26374074074074</v>
      </c>
      <c r="FD146">
        <v>46.7474074074074</v>
      </c>
      <c r="FE146">
        <v>1955.111111111111</v>
      </c>
      <c r="FF146">
        <v>39.9</v>
      </c>
      <c r="FG146">
        <v>0</v>
      </c>
      <c r="FH146">
        <v>1688138576.4</v>
      </c>
      <c r="FI146">
        <v>0</v>
      </c>
      <c r="FJ146">
        <v>28.56691923076923</v>
      </c>
      <c r="FK146">
        <v>2.152017089137086</v>
      </c>
      <c r="FL146">
        <v>235.7189744235623</v>
      </c>
      <c r="FM146">
        <v>4358.732307692308</v>
      </c>
      <c r="FN146">
        <v>15</v>
      </c>
      <c r="FO146">
        <v>1688135591</v>
      </c>
      <c r="FP146" t="s">
        <v>631</v>
      </c>
      <c r="FQ146">
        <v>1688135585</v>
      </c>
      <c r="FR146">
        <v>1688135591</v>
      </c>
      <c r="FS146">
        <v>4</v>
      </c>
      <c r="FT146">
        <v>-0.023</v>
      </c>
      <c r="FU146">
        <v>-0.017</v>
      </c>
      <c r="FV146">
        <v>-22.153</v>
      </c>
      <c r="FW146">
        <v>-3.41</v>
      </c>
      <c r="FX146">
        <v>420</v>
      </c>
      <c r="FY146">
        <v>19</v>
      </c>
      <c r="FZ146">
        <v>0.44</v>
      </c>
      <c r="GA146">
        <v>0.19</v>
      </c>
      <c r="GB146">
        <v>-25.60188292682927</v>
      </c>
      <c r="GC146">
        <v>-28.93749616724741</v>
      </c>
      <c r="GD146">
        <v>2.993947260472201</v>
      </c>
      <c r="GE146">
        <v>0</v>
      </c>
      <c r="GF146">
        <v>0.3499942195121951</v>
      </c>
      <c r="GG146">
        <v>-0.06780334494773432</v>
      </c>
      <c r="GH146">
        <v>0.006872593239081094</v>
      </c>
      <c r="GI146">
        <v>1</v>
      </c>
      <c r="GJ146">
        <v>1</v>
      </c>
      <c r="GK146">
        <v>2</v>
      </c>
      <c r="GL146" t="s">
        <v>432</v>
      </c>
      <c r="GM146">
        <v>3.09919</v>
      </c>
      <c r="GN146">
        <v>2.75817</v>
      </c>
      <c r="GO146">
        <v>0.111479</v>
      </c>
      <c r="GP146">
        <v>0.112434</v>
      </c>
      <c r="GQ146">
        <v>0.115261</v>
      </c>
      <c r="GR146">
        <v>0.101949</v>
      </c>
      <c r="GS146">
        <v>22540</v>
      </c>
      <c r="GT146">
        <v>21407.4</v>
      </c>
      <c r="GU146">
        <v>25938.7</v>
      </c>
      <c r="GV146">
        <v>24478.8</v>
      </c>
      <c r="GW146">
        <v>36854</v>
      </c>
      <c r="GX146">
        <v>31947.2</v>
      </c>
      <c r="GY146">
        <v>45360.7</v>
      </c>
      <c r="GZ146">
        <v>38481.1</v>
      </c>
      <c r="HA146">
        <v>1.75685</v>
      </c>
      <c r="HB146">
        <v>1.76327</v>
      </c>
      <c r="HC146">
        <v>-0.074055</v>
      </c>
      <c r="HD146">
        <v>0</v>
      </c>
      <c r="HE146">
        <v>31.2095</v>
      </c>
      <c r="HF146">
        <v>999.9</v>
      </c>
      <c r="HG146">
        <v>43.1</v>
      </c>
      <c r="HH146">
        <v>45.2</v>
      </c>
      <c r="HI146">
        <v>41.3153</v>
      </c>
      <c r="HJ146">
        <v>62.6989</v>
      </c>
      <c r="HK146">
        <v>25.5729</v>
      </c>
      <c r="HL146">
        <v>1</v>
      </c>
      <c r="HM146">
        <v>0.969931</v>
      </c>
      <c r="HN146">
        <v>7.39211</v>
      </c>
      <c r="HO146">
        <v>20.1423</v>
      </c>
      <c r="HP146">
        <v>5.20965</v>
      </c>
      <c r="HQ146">
        <v>11.986</v>
      </c>
      <c r="HR146">
        <v>4.96155</v>
      </c>
      <c r="HS146">
        <v>3.27438</v>
      </c>
      <c r="HT146">
        <v>9999</v>
      </c>
      <c r="HU146">
        <v>9999</v>
      </c>
      <c r="HV146">
        <v>9999</v>
      </c>
      <c r="HW146">
        <v>111.4</v>
      </c>
      <c r="HX146">
        <v>1.86389</v>
      </c>
      <c r="HY146">
        <v>1.86028</v>
      </c>
      <c r="HZ146">
        <v>1.85867</v>
      </c>
      <c r="IA146">
        <v>1.85989</v>
      </c>
      <c r="IB146">
        <v>1.85989</v>
      </c>
      <c r="IC146">
        <v>1.85854</v>
      </c>
      <c r="ID146">
        <v>1.8577</v>
      </c>
      <c r="IE146">
        <v>1.85244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-23.218</v>
      </c>
      <c r="IT146">
        <v>-3.4273</v>
      </c>
      <c r="IU146">
        <v>-14.13086957178853</v>
      </c>
      <c r="IV146">
        <v>-0.02083019699242301</v>
      </c>
      <c r="IW146">
        <v>6.53372239223948E-06</v>
      </c>
      <c r="IX146">
        <v>-1.0545266758139E-09</v>
      </c>
      <c r="IY146">
        <v>-1.707570419092904</v>
      </c>
      <c r="IZ146">
        <v>-0.1424232617567872</v>
      </c>
      <c r="JA146">
        <v>0.004060056505534989</v>
      </c>
      <c r="JB146">
        <v>-4.899104825809564E-05</v>
      </c>
      <c r="JC146">
        <v>3</v>
      </c>
      <c r="JD146">
        <v>1949</v>
      </c>
      <c r="JE146">
        <v>1</v>
      </c>
      <c r="JF146">
        <v>31</v>
      </c>
      <c r="JG146">
        <v>50</v>
      </c>
      <c r="JH146">
        <v>49.9</v>
      </c>
      <c r="JI146">
        <v>1.41479</v>
      </c>
      <c r="JJ146">
        <v>2.69897</v>
      </c>
      <c r="JK146">
        <v>1.49658</v>
      </c>
      <c r="JL146">
        <v>2.31812</v>
      </c>
      <c r="JM146">
        <v>1.54785</v>
      </c>
      <c r="JN146">
        <v>2.49512</v>
      </c>
      <c r="JO146">
        <v>48.9503</v>
      </c>
      <c r="JP146">
        <v>13.3177</v>
      </c>
      <c r="JQ146">
        <v>18</v>
      </c>
      <c r="JR146">
        <v>478.095</v>
      </c>
      <c r="JS146">
        <v>494.891</v>
      </c>
      <c r="JT146">
        <v>23.1323</v>
      </c>
      <c r="JU146">
        <v>38.3634</v>
      </c>
      <c r="JV146">
        <v>30.0002</v>
      </c>
      <c r="JW146">
        <v>38.216</v>
      </c>
      <c r="JX146">
        <v>38.0995</v>
      </c>
      <c r="JY146">
        <v>28.4641</v>
      </c>
      <c r="JZ146">
        <v>44.2827</v>
      </c>
      <c r="KA146">
        <v>0</v>
      </c>
      <c r="KB146">
        <v>23.1337</v>
      </c>
      <c r="KC146">
        <v>540.27</v>
      </c>
      <c r="KD146">
        <v>19.0231</v>
      </c>
      <c r="KE146">
        <v>99.125</v>
      </c>
      <c r="KF146">
        <v>93.03279999999999</v>
      </c>
    </row>
    <row r="147" spans="1:292">
      <c r="A147">
        <v>129</v>
      </c>
      <c r="B147">
        <v>1688138587.5</v>
      </c>
      <c r="C147">
        <v>4171.5</v>
      </c>
      <c r="D147" t="s">
        <v>694</v>
      </c>
      <c r="E147" t="s">
        <v>695</v>
      </c>
      <c r="F147">
        <v>5</v>
      </c>
      <c r="G147" t="s">
        <v>630</v>
      </c>
      <c r="H147">
        <v>1688138579.714286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533.5459978403725</v>
      </c>
      <c r="AJ147">
        <v>513.1340545454544</v>
      </c>
      <c r="AK147">
        <v>3.363706093211746</v>
      </c>
      <c r="AL147">
        <v>66.51055622618527</v>
      </c>
      <c r="AM147">
        <f>(AO147 - AN147 + DX147*1E3/(8.314*(DZ147+273.15)) * AQ147/DW147 * AP147) * DW147/(100*DK147) * 1000/(1000 - AO147)</f>
        <v>0</v>
      </c>
      <c r="AN147">
        <v>19.10862934213812</v>
      </c>
      <c r="AO147">
        <v>19.45085515151515</v>
      </c>
      <c r="AP147">
        <v>1.785390120012288E-05</v>
      </c>
      <c r="AQ147">
        <v>111.0783735854107</v>
      </c>
      <c r="AR147">
        <v>4</v>
      </c>
      <c r="AS147">
        <v>1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1.65</v>
      </c>
      <c r="DL147">
        <v>0.5</v>
      </c>
      <c r="DM147" t="s">
        <v>430</v>
      </c>
      <c r="DN147">
        <v>2</v>
      </c>
      <c r="DO147" t="b">
        <v>1</v>
      </c>
      <c r="DP147">
        <v>1688138579.714286</v>
      </c>
      <c r="DQ147">
        <v>479.3743214285715</v>
      </c>
      <c r="DR147">
        <v>507.9169642857142</v>
      </c>
      <c r="DS147">
        <v>19.44265</v>
      </c>
      <c r="DT147">
        <v>19.09988928571428</v>
      </c>
      <c r="DU147">
        <v>502.4545357142857</v>
      </c>
      <c r="DV147">
        <v>22.86989642857143</v>
      </c>
      <c r="DW147">
        <v>500.0355714285714</v>
      </c>
      <c r="DX147">
        <v>101.5905714285715</v>
      </c>
      <c r="DY147">
        <v>0.1000341357142857</v>
      </c>
      <c r="DZ147">
        <v>28.71460714285714</v>
      </c>
      <c r="EA147">
        <v>30.00761428571428</v>
      </c>
      <c r="EB147">
        <v>999.9000000000002</v>
      </c>
      <c r="EC147">
        <v>0</v>
      </c>
      <c r="ED147">
        <v>0</v>
      </c>
      <c r="EE147">
        <v>9995.156071428572</v>
      </c>
      <c r="EF147">
        <v>0</v>
      </c>
      <c r="EG147">
        <v>1433.433571428571</v>
      </c>
      <c r="EH147">
        <v>-28.54268928571429</v>
      </c>
      <c r="EI147">
        <v>488.8795</v>
      </c>
      <c r="EJ147">
        <v>517.8071428571428</v>
      </c>
      <c r="EK147">
        <v>0.342759</v>
      </c>
      <c r="EL147">
        <v>507.9169642857142</v>
      </c>
      <c r="EM147">
        <v>19.09988928571428</v>
      </c>
      <c r="EN147">
        <v>1.97519</v>
      </c>
      <c r="EO147">
        <v>1.940369642857143</v>
      </c>
      <c r="EP147">
        <v>17.24683928571428</v>
      </c>
      <c r="EQ147">
        <v>16.96595</v>
      </c>
      <c r="ER147">
        <v>2000.007142857143</v>
      </c>
      <c r="ES147">
        <v>0.9799984642857142</v>
      </c>
      <c r="ET147">
        <v>0.02000165357142858</v>
      </c>
      <c r="EU147">
        <v>0</v>
      </c>
      <c r="EV147">
        <v>28.71080357142857</v>
      </c>
      <c r="EW147">
        <v>5.00078</v>
      </c>
      <c r="EX147">
        <v>4376.081071428571</v>
      </c>
      <c r="EY147">
        <v>16379.68214285714</v>
      </c>
      <c r="EZ147">
        <v>46.30121428571429</v>
      </c>
      <c r="FA147">
        <v>48.19824999999998</v>
      </c>
      <c r="FB147">
        <v>46.82567857142858</v>
      </c>
      <c r="FC147">
        <v>47.26771428571429</v>
      </c>
      <c r="FD147">
        <v>46.76974999999998</v>
      </c>
      <c r="FE147">
        <v>1955.107142857143</v>
      </c>
      <c r="FF147">
        <v>39.9</v>
      </c>
      <c r="FG147">
        <v>0</v>
      </c>
      <c r="FH147">
        <v>1688138581.8</v>
      </c>
      <c r="FI147">
        <v>0</v>
      </c>
      <c r="FJ147">
        <v>28.71084</v>
      </c>
      <c r="FK147">
        <v>1.578600012915521</v>
      </c>
      <c r="FL147">
        <v>198.7869234749797</v>
      </c>
      <c r="FM147">
        <v>4378.2724</v>
      </c>
      <c r="FN147">
        <v>15</v>
      </c>
      <c r="FO147">
        <v>1688135591</v>
      </c>
      <c r="FP147" t="s">
        <v>631</v>
      </c>
      <c r="FQ147">
        <v>1688135585</v>
      </c>
      <c r="FR147">
        <v>1688135591</v>
      </c>
      <c r="FS147">
        <v>4</v>
      </c>
      <c r="FT147">
        <v>-0.023</v>
      </c>
      <c r="FU147">
        <v>-0.017</v>
      </c>
      <c r="FV147">
        <v>-22.153</v>
      </c>
      <c r="FW147">
        <v>-3.41</v>
      </c>
      <c r="FX147">
        <v>420</v>
      </c>
      <c r="FY147">
        <v>19</v>
      </c>
      <c r="FZ147">
        <v>0.44</v>
      </c>
      <c r="GA147">
        <v>0.19</v>
      </c>
      <c r="GB147">
        <v>-27.81585609756097</v>
      </c>
      <c r="GC147">
        <v>-13.30019790940766</v>
      </c>
      <c r="GD147">
        <v>1.394324787731442</v>
      </c>
      <c r="GE147">
        <v>0</v>
      </c>
      <c r="GF147">
        <v>0.3449556097560976</v>
      </c>
      <c r="GG147">
        <v>-0.03817185365853621</v>
      </c>
      <c r="GH147">
        <v>0.004422910899319529</v>
      </c>
      <c r="GI147">
        <v>1</v>
      </c>
      <c r="GJ147">
        <v>1</v>
      </c>
      <c r="GK147">
        <v>2</v>
      </c>
      <c r="GL147" t="s">
        <v>432</v>
      </c>
      <c r="GM147">
        <v>3.09921</v>
      </c>
      <c r="GN147">
        <v>2.75782</v>
      </c>
      <c r="GO147">
        <v>0.114127</v>
      </c>
      <c r="GP147">
        <v>0.115079</v>
      </c>
      <c r="GQ147">
        <v>0.115286</v>
      </c>
      <c r="GR147">
        <v>0.101899</v>
      </c>
      <c r="GS147">
        <v>22472.7</v>
      </c>
      <c r="GT147">
        <v>21343.4</v>
      </c>
      <c r="GU147">
        <v>25938.6</v>
      </c>
      <c r="GV147">
        <v>24478.6</v>
      </c>
      <c r="GW147">
        <v>36853.1</v>
      </c>
      <c r="GX147">
        <v>31948.9</v>
      </c>
      <c r="GY147">
        <v>45360.4</v>
      </c>
      <c r="GZ147">
        <v>38480.7</v>
      </c>
      <c r="HA147">
        <v>1.75642</v>
      </c>
      <c r="HB147">
        <v>1.76285</v>
      </c>
      <c r="HC147">
        <v>-0.0753105</v>
      </c>
      <c r="HD147">
        <v>0</v>
      </c>
      <c r="HE147">
        <v>31.2176</v>
      </c>
      <c r="HF147">
        <v>999.9</v>
      </c>
      <c r="HG147">
        <v>43.1</v>
      </c>
      <c r="HH147">
        <v>45.2</v>
      </c>
      <c r="HI147">
        <v>41.3183</v>
      </c>
      <c r="HJ147">
        <v>62.4989</v>
      </c>
      <c r="HK147">
        <v>25.3205</v>
      </c>
      <c r="HL147">
        <v>1</v>
      </c>
      <c r="HM147">
        <v>0.970315</v>
      </c>
      <c r="HN147">
        <v>7.39539</v>
      </c>
      <c r="HO147">
        <v>20.1423</v>
      </c>
      <c r="HP147">
        <v>5.20995</v>
      </c>
      <c r="HQ147">
        <v>11.986</v>
      </c>
      <c r="HR147">
        <v>4.9616</v>
      </c>
      <c r="HS147">
        <v>3.2745</v>
      </c>
      <c r="HT147">
        <v>9999</v>
      </c>
      <c r="HU147">
        <v>9999</v>
      </c>
      <c r="HV147">
        <v>9999</v>
      </c>
      <c r="HW147">
        <v>111.4</v>
      </c>
      <c r="HX147">
        <v>1.86391</v>
      </c>
      <c r="HY147">
        <v>1.86026</v>
      </c>
      <c r="HZ147">
        <v>1.85867</v>
      </c>
      <c r="IA147">
        <v>1.85989</v>
      </c>
      <c r="IB147">
        <v>1.85989</v>
      </c>
      <c r="IC147">
        <v>1.85853</v>
      </c>
      <c r="ID147">
        <v>1.85767</v>
      </c>
      <c r="IE147">
        <v>1.85243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-23.467</v>
      </c>
      <c r="IT147">
        <v>-3.4276</v>
      </c>
      <c r="IU147">
        <v>-14.13086957178853</v>
      </c>
      <c r="IV147">
        <v>-0.02083019699242301</v>
      </c>
      <c r="IW147">
        <v>6.53372239223948E-06</v>
      </c>
      <c r="IX147">
        <v>-1.0545266758139E-09</v>
      </c>
      <c r="IY147">
        <v>-1.707570419092904</v>
      </c>
      <c r="IZ147">
        <v>-0.1424232617567872</v>
      </c>
      <c r="JA147">
        <v>0.004060056505534989</v>
      </c>
      <c r="JB147">
        <v>-4.899104825809564E-05</v>
      </c>
      <c r="JC147">
        <v>3</v>
      </c>
      <c r="JD147">
        <v>1949</v>
      </c>
      <c r="JE147">
        <v>1</v>
      </c>
      <c r="JF147">
        <v>31</v>
      </c>
      <c r="JG147">
        <v>50</v>
      </c>
      <c r="JH147">
        <v>49.9</v>
      </c>
      <c r="JI147">
        <v>1.44775</v>
      </c>
      <c r="JJ147">
        <v>2.70142</v>
      </c>
      <c r="JK147">
        <v>1.49658</v>
      </c>
      <c r="JL147">
        <v>2.31812</v>
      </c>
      <c r="JM147">
        <v>1.54785</v>
      </c>
      <c r="JN147">
        <v>2.49634</v>
      </c>
      <c r="JO147">
        <v>48.9503</v>
      </c>
      <c r="JP147">
        <v>13.3265</v>
      </c>
      <c r="JQ147">
        <v>18</v>
      </c>
      <c r="JR147">
        <v>477.861</v>
      </c>
      <c r="JS147">
        <v>494.621</v>
      </c>
      <c r="JT147">
        <v>23.1248</v>
      </c>
      <c r="JU147">
        <v>38.367</v>
      </c>
      <c r="JV147">
        <v>30.0001</v>
      </c>
      <c r="JW147">
        <v>38.22</v>
      </c>
      <c r="JX147">
        <v>38.103</v>
      </c>
      <c r="JY147">
        <v>29.2065</v>
      </c>
      <c r="JZ147">
        <v>44.5527</v>
      </c>
      <c r="KA147">
        <v>0</v>
      </c>
      <c r="KB147">
        <v>23.1234</v>
      </c>
      <c r="KC147">
        <v>560.307</v>
      </c>
      <c r="KD147">
        <v>19.0178</v>
      </c>
      <c r="KE147">
        <v>99.12439999999999</v>
      </c>
      <c r="KF147">
        <v>93.0317</v>
      </c>
    </row>
    <row r="148" spans="1:292">
      <c r="A148">
        <v>130</v>
      </c>
      <c r="B148">
        <v>1688138592.5</v>
      </c>
      <c r="C148">
        <v>4176.5</v>
      </c>
      <c r="D148" t="s">
        <v>696</v>
      </c>
      <c r="E148" t="s">
        <v>697</v>
      </c>
      <c r="F148">
        <v>5</v>
      </c>
      <c r="G148" t="s">
        <v>630</v>
      </c>
      <c r="H148">
        <v>1688138585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550.73913894142</v>
      </c>
      <c r="AJ148">
        <v>530.1345818181816</v>
      </c>
      <c r="AK148">
        <v>3.39238151110762</v>
      </c>
      <c r="AL148">
        <v>66.51055622618527</v>
      </c>
      <c r="AM148">
        <f>(AO148 - AN148 + DX148*1E3/(8.314*(DZ148+273.15)) * AQ148/DW148 * AP148) * DW148/(100*DK148) * 1000/(1000 - AO148)</f>
        <v>0</v>
      </c>
      <c r="AN148">
        <v>18.99914438598887</v>
      </c>
      <c r="AO148">
        <v>19.43774484848484</v>
      </c>
      <c r="AP148">
        <v>-4.938753924292385E-05</v>
      </c>
      <c r="AQ148">
        <v>111.0783735854107</v>
      </c>
      <c r="AR148">
        <v>4</v>
      </c>
      <c r="AS148">
        <v>1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1.65</v>
      </c>
      <c r="DL148">
        <v>0.5</v>
      </c>
      <c r="DM148" t="s">
        <v>430</v>
      </c>
      <c r="DN148">
        <v>2</v>
      </c>
      <c r="DO148" t="b">
        <v>1</v>
      </c>
      <c r="DP148">
        <v>1688138585</v>
      </c>
      <c r="DQ148">
        <v>496.6202962962964</v>
      </c>
      <c r="DR148">
        <v>525.7275555555555</v>
      </c>
      <c r="DS148">
        <v>19.44620740740741</v>
      </c>
      <c r="DT148">
        <v>19.07267037037037</v>
      </c>
      <c r="DU148">
        <v>519.962851851852</v>
      </c>
      <c r="DV148">
        <v>22.87357037037037</v>
      </c>
      <c r="DW148">
        <v>500.0168518518519</v>
      </c>
      <c r="DX148">
        <v>101.5901111111111</v>
      </c>
      <c r="DY148">
        <v>0.09998321111111112</v>
      </c>
      <c r="DZ148">
        <v>28.70848518518518</v>
      </c>
      <c r="EA148">
        <v>30.00387407407407</v>
      </c>
      <c r="EB148">
        <v>999.9000000000001</v>
      </c>
      <c r="EC148">
        <v>0</v>
      </c>
      <c r="ED148">
        <v>0</v>
      </c>
      <c r="EE148">
        <v>9991.806296296298</v>
      </c>
      <c r="EF148">
        <v>0</v>
      </c>
      <c r="EG148">
        <v>1440.625555555556</v>
      </c>
      <c r="EH148">
        <v>-29.10723333333333</v>
      </c>
      <c r="EI148">
        <v>506.4692592592592</v>
      </c>
      <c r="EJ148">
        <v>535.948962962963</v>
      </c>
      <c r="EK148">
        <v>0.3735285185185186</v>
      </c>
      <c r="EL148">
        <v>525.7275555555555</v>
      </c>
      <c r="EM148">
        <v>19.07267037037037</v>
      </c>
      <c r="EN148">
        <v>1.975543333333333</v>
      </c>
      <c r="EO148">
        <v>1.937596666666667</v>
      </c>
      <c r="EP148">
        <v>17.24967037037037</v>
      </c>
      <c r="EQ148">
        <v>16.94335185185185</v>
      </c>
      <c r="ER148">
        <v>1999.991851851852</v>
      </c>
      <c r="ES148">
        <v>0.9799983333333334</v>
      </c>
      <c r="ET148">
        <v>0.02000178518518519</v>
      </c>
      <c r="EU148">
        <v>0</v>
      </c>
      <c r="EV148">
        <v>28.89066296296297</v>
      </c>
      <c r="EW148">
        <v>5.00078</v>
      </c>
      <c r="EX148">
        <v>4388.163333333332</v>
      </c>
      <c r="EY148">
        <v>16379.55185185185</v>
      </c>
      <c r="EZ148">
        <v>46.29848148148149</v>
      </c>
      <c r="FA148">
        <v>48.20099999999999</v>
      </c>
      <c r="FB148">
        <v>46.84470370370371</v>
      </c>
      <c r="FC148">
        <v>47.27070370370371</v>
      </c>
      <c r="FD148">
        <v>46.77503703703702</v>
      </c>
      <c r="FE148">
        <v>1955.091851851852</v>
      </c>
      <c r="FF148">
        <v>39.9</v>
      </c>
      <c r="FG148">
        <v>0</v>
      </c>
      <c r="FH148">
        <v>1688138586.6</v>
      </c>
      <c r="FI148">
        <v>0</v>
      </c>
      <c r="FJ148">
        <v>28.896076</v>
      </c>
      <c r="FK148">
        <v>2.581615391930656</v>
      </c>
      <c r="FL148">
        <v>52.8323078196395</v>
      </c>
      <c r="FM148">
        <v>4388.212</v>
      </c>
      <c r="FN148">
        <v>15</v>
      </c>
      <c r="FO148">
        <v>1688135591</v>
      </c>
      <c r="FP148" t="s">
        <v>631</v>
      </c>
      <c r="FQ148">
        <v>1688135585</v>
      </c>
      <c r="FR148">
        <v>1688135591</v>
      </c>
      <c r="FS148">
        <v>4</v>
      </c>
      <c r="FT148">
        <v>-0.023</v>
      </c>
      <c r="FU148">
        <v>-0.017</v>
      </c>
      <c r="FV148">
        <v>-22.153</v>
      </c>
      <c r="FW148">
        <v>-3.41</v>
      </c>
      <c r="FX148">
        <v>420</v>
      </c>
      <c r="FY148">
        <v>19</v>
      </c>
      <c r="FZ148">
        <v>0.44</v>
      </c>
      <c r="GA148">
        <v>0.19</v>
      </c>
      <c r="GB148">
        <v>-28.72483414634146</v>
      </c>
      <c r="GC148">
        <v>-6.533717770034882</v>
      </c>
      <c r="GD148">
        <v>0.6862291943124469</v>
      </c>
      <c r="GE148">
        <v>0</v>
      </c>
      <c r="GF148">
        <v>0.3640622195121951</v>
      </c>
      <c r="GG148">
        <v>0.2957346271777</v>
      </c>
      <c r="GH148">
        <v>0.0422033548143505</v>
      </c>
      <c r="GI148">
        <v>1</v>
      </c>
      <c r="GJ148">
        <v>1</v>
      </c>
      <c r="GK148">
        <v>2</v>
      </c>
      <c r="GL148" t="s">
        <v>432</v>
      </c>
      <c r="GM148">
        <v>3.09914</v>
      </c>
      <c r="GN148">
        <v>2.75798</v>
      </c>
      <c r="GO148">
        <v>0.116752</v>
      </c>
      <c r="GP148">
        <v>0.117661</v>
      </c>
      <c r="GQ148">
        <v>0.115219</v>
      </c>
      <c r="GR148">
        <v>0.101402</v>
      </c>
      <c r="GS148">
        <v>22406.1</v>
      </c>
      <c r="GT148">
        <v>21281.2</v>
      </c>
      <c r="GU148">
        <v>25938.6</v>
      </c>
      <c r="GV148">
        <v>24478.7</v>
      </c>
      <c r="GW148">
        <v>36856.2</v>
      </c>
      <c r="GX148">
        <v>31966.9</v>
      </c>
      <c r="GY148">
        <v>45360.4</v>
      </c>
      <c r="GZ148">
        <v>38480.9</v>
      </c>
      <c r="HA148">
        <v>1.7566</v>
      </c>
      <c r="HB148">
        <v>1.76295</v>
      </c>
      <c r="HC148">
        <v>-0.0754036</v>
      </c>
      <c r="HD148">
        <v>0</v>
      </c>
      <c r="HE148">
        <v>31.2266</v>
      </c>
      <c r="HF148">
        <v>999.9</v>
      </c>
      <c r="HG148">
        <v>43.1</v>
      </c>
      <c r="HH148">
        <v>45.2</v>
      </c>
      <c r="HI148">
        <v>41.3161</v>
      </c>
      <c r="HJ148">
        <v>62.4789</v>
      </c>
      <c r="HK148">
        <v>25.5008</v>
      </c>
      <c r="HL148">
        <v>1</v>
      </c>
      <c r="HM148">
        <v>0.969929</v>
      </c>
      <c r="HN148">
        <v>7.16384</v>
      </c>
      <c r="HO148">
        <v>20.1529</v>
      </c>
      <c r="HP148">
        <v>5.20935</v>
      </c>
      <c r="HQ148">
        <v>11.986</v>
      </c>
      <c r="HR148">
        <v>4.9616</v>
      </c>
      <c r="HS148">
        <v>3.2744</v>
      </c>
      <c r="HT148">
        <v>9999</v>
      </c>
      <c r="HU148">
        <v>9999</v>
      </c>
      <c r="HV148">
        <v>9999</v>
      </c>
      <c r="HW148">
        <v>111.4</v>
      </c>
      <c r="HX148">
        <v>1.86392</v>
      </c>
      <c r="HY148">
        <v>1.86031</v>
      </c>
      <c r="HZ148">
        <v>1.85867</v>
      </c>
      <c r="IA148">
        <v>1.85989</v>
      </c>
      <c r="IB148">
        <v>1.85989</v>
      </c>
      <c r="IC148">
        <v>1.85855</v>
      </c>
      <c r="ID148">
        <v>1.85763</v>
      </c>
      <c r="IE148">
        <v>1.85243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-23.716</v>
      </c>
      <c r="IT148">
        <v>-3.427</v>
      </c>
      <c r="IU148">
        <v>-14.13086957178853</v>
      </c>
      <c r="IV148">
        <v>-0.02083019699242301</v>
      </c>
      <c r="IW148">
        <v>6.53372239223948E-06</v>
      </c>
      <c r="IX148">
        <v>-1.0545266758139E-09</v>
      </c>
      <c r="IY148">
        <v>-1.707570419092904</v>
      </c>
      <c r="IZ148">
        <v>-0.1424232617567872</v>
      </c>
      <c r="JA148">
        <v>0.004060056505534989</v>
      </c>
      <c r="JB148">
        <v>-4.899104825809564E-05</v>
      </c>
      <c r="JC148">
        <v>3</v>
      </c>
      <c r="JD148">
        <v>1949</v>
      </c>
      <c r="JE148">
        <v>1</v>
      </c>
      <c r="JF148">
        <v>31</v>
      </c>
      <c r="JG148">
        <v>50.1</v>
      </c>
      <c r="JH148">
        <v>50</v>
      </c>
      <c r="JI148">
        <v>1.4856</v>
      </c>
      <c r="JJ148">
        <v>2.70142</v>
      </c>
      <c r="JK148">
        <v>1.49658</v>
      </c>
      <c r="JL148">
        <v>2.31812</v>
      </c>
      <c r="JM148">
        <v>1.54785</v>
      </c>
      <c r="JN148">
        <v>2.49634</v>
      </c>
      <c r="JO148">
        <v>48.9815</v>
      </c>
      <c r="JP148">
        <v>13.3265</v>
      </c>
      <c r="JQ148">
        <v>18</v>
      </c>
      <c r="JR148">
        <v>477.989</v>
      </c>
      <c r="JS148">
        <v>494.716</v>
      </c>
      <c r="JT148">
        <v>23.1311</v>
      </c>
      <c r="JU148">
        <v>38.3708</v>
      </c>
      <c r="JV148">
        <v>29.9998</v>
      </c>
      <c r="JW148">
        <v>38.2233</v>
      </c>
      <c r="JX148">
        <v>38.1067</v>
      </c>
      <c r="JY148">
        <v>29.8882</v>
      </c>
      <c r="JZ148">
        <v>44.5527</v>
      </c>
      <c r="KA148">
        <v>0</v>
      </c>
      <c r="KB148">
        <v>23.1716</v>
      </c>
      <c r="KC148">
        <v>573.673</v>
      </c>
      <c r="KD148">
        <v>19.0225</v>
      </c>
      <c r="KE148">
        <v>99.12439999999999</v>
      </c>
      <c r="KF148">
        <v>93.03230000000001</v>
      </c>
    </row>
    <row r="149" spans="1:292">
      <c r="A149">
        <v>131</v>
      </c>
      <c r="B149">
        <v>1688138597.5</v>
      </c>
      <c r="C149">
        <v>4181.5</v>
      </c>
      <c r="D149" t="s">
        <v>698</v>
      </c>
      <c r="E149" t="s">
        <v>699</v>
      </c>
      <c r="F149">
        <v>5</v>
      </c>
      <c r="G149" t="s">
        <v>630</v>
      </c>
      <c r="H149">
        <v>1688138589.714286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567.6279042115492</v>
      </c>
      <c r="AJ149">
        <v>547.0709030303029</v>
      </c>
      <c r="AK149">
        <v>3.388015578078995</v>
      </c>
      <c r="AL149">
        <v>66.51055622618527</v>
      </c>
      <c r="AM149">
        <f>(AO149 - AN149 + DX149*1E3/(8.314*(DZ149+273.15)) * AQ149/DW149 * AP149) * DW149/(100*DK149) * 1000/(1000 - AO149)</f>
        <v>0</v>
      </c>
      <c r="AN149">
        <v>18.95605963444724</v>
      </c>
      <c r="AO149">
        <v>19.4038696969697</v>
      </c>
      <c r="AP149">
        <v>-0.00673800451152554</v>
      </c>
      <c r="AQ149">
        <v>111.0783735854107</v>
      </c>
      <c r="AR149">
        <v>4</v>
      </c>
      <c r="AS149">
        <v>1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1.65</v>
      </c>
      <c r="DL149">
        <v>0.5</v>
      </c>
      <c r="DM149" t="s">
        <v>430</v>
      </c>
      <c r="DN149">
        <v>2</v>
      </c>
      <c r="DO149" t="b">
        <v>1</v>
      </c>
      <c r="DP149">
        <v>1688138589.714286</v>
      </c>
      <c r="DQ149">
        <v>512.2364285714285</v>
      </c>
      <c r="DR149">
        <v>541.5575714285715</v>
      </c>
      <c r="DS149">
        <v>19.43750357142857</v>
      </c>
      <c r="DT149">
        <v>19.02749285714286</v>
      </c>
      <c r="DU149">
        <v>535.8136785714286</v>
      </c>
      <c r="DV149">
        <v>22.86456785714285</v>
      </c>
      <c r="DW149">
        <v>500.0039642857144</v>
      </c>
      <c r="DX149">
        <v>101.5902142857143</v>
      </c>
      <c r="DY149">
        <v>0.1000396178571429</v>
      </c>
      <c r="DZ149">
        <v>28.70328571428572</v>
      </c>
      <c r="EA149">
        <v>30.00274285714286</v>
      </c>
      <c r="EB149">
        <v>999.9000000000002</v>
      </c>
      <c r="EC149">
        <v>0</v>
      </c>
      <c r="ED149">
        <v>0</v>
      </c>
      <c r="EE149">
        <v>9991.092142857144</v>
      </c>
      <c r="EF149">
        <v>0</v>
      </c>
      <c r="EG149">
        <v>1444.612142857143</v>
      </c>
      <c r="EH149">
        <v>-29.32130357142858</v>
      </c>
      <c r="EI149">
        <v>522.3901428571428</v>
      </c>
      <c r="EJ149">
        <v>552.0610714285714</v>
      </c>
      <c r="EK149">
        <v>0.4100040357142857</v>
      </c>
      <c r="EL149">
        <v>541.5575714285715</v>
      </c>
      <c r="EM149">
        <v>19.02749285714286</v>
      </c>
      <c r="EN149">
        <v>1.974661428571428</v>
      </c>
      <c r="EO149">
        <v>1.933008928571428</v>
      </c>
      <c r="EP149">
        <v>17.2426</v>
      </c>
      <c r="EQ149">
        <v>16.90592857142857</v>
      </c>
      <c r="ER149">
        <v>1999.984642857143</v>
      </c>
      <c r="ES149">
        <v>0.9799984642857141</v>
      </c>
      <c r="ET149">
        <v>0.02000165</v>
      </c>
      <c r="EU149">
        <v>0</v>
      </c>
      <c r="EV149">
        <v>29.02486071428572</v>
      </c>
      <c r="EW149">
        <v>5.00078</v>
      </c>
      <c r="EX149">
        <v>4391.080357142857</v>
      </c>
      <c r="EY149">
        <v>16379.48928571428</v>
      </c>
      <c r="EZ149">
        <v>46.30332142857142</v>
      </c>
      <c r="FA149">
        <v>48.21175</v>
      </c>
      <c r="FB149">
        <v>46.94174999999999</v>
      </c>
      <c r="FC149">
        <v>47.2900357142857</v>
      </c>
      <c r="FD149">
        <v>46.7785357142857</v>
      </c>
      <c r="FE149">
        <v>1955.084642857142</v>
      </c>
      <c r="FF149">
        <v>39.9</v>
      </c>
      <c r="FG149">
        <v>0</v>
      </c>
      <c r="FH149">
        <v>1688138592</v>
      </c>
      <c r="FI149">
        <v>0</v>
      </c>
      <c r="FJ149">
        <v>29.05579615384615</v>
      </c>
      <c r="FK149">
        <v>2.164010254042172</v>
      </c>
      <c r="FL149">
        <v>10.21880351222101</v>
      </c>
      <c r="FM149">
        <v>4391.832307692308</v>
      </c>
      <c r="FN149">
        <v>15</v>
      </c>
      <c r="FO149">
        <v>1688135591</v>
      </c>
      <c r="FP149" t="s">
        <v>631</v>
      </c>
      <c r="FQ149">
        <v>1688135585</v>
      </c>
      <c r="FR149">
        <v>1688135591</v>
      </c>
      <c r="FS149">
        <v>4</v>
      </c>
      <c r="FT149">
        <v>-0.023</v>
      </c>
      <c r="FU149">
        <v>-0.017</v>
      </c>
      <c r="FV149">
        <v>-22.153</v>
      </c>
      <c r="FW149">
        <v>-3.41</v>
      </c>
      <c r="FX149">
        <v>420</v>
      </c>
      <c r="FY149">
        <v>19</v>
      </c>
      <c r="FZ149">
        <v>0.44</v>
      </c>
      <c r="GA149">
        <v>0.19</v>
      </c>
      <c r="GB149">
        <v>-29.1431725</v>
      </c>
      <c r="GC149">
        <v>-3.084527954971808</v>
      </c>
      <c r="GD149">
        <v>0.3205497574382954</v>
      </c>
      <c r="GE149">
        <v>0</v>
      </c>
      <c r="GF149">
        <v>0.3908579</v>
      </c>
      <c r="GG149">
        <v>0.5164261013133208</v>
      </c>
      <c r="GH149">
        <v>0.0565162715320995</v>
      </c>
      <c r="GI149">
        <v>0</v>
      </c>
      <c r="GJ149">
        <v>0</v>
      </c>
      <c r="GK149">
        <v>2</v>
      </c>
      <c r="GL149" t="s">
        <v>595</v>
      </c>
      <c r="GM149">
        <v>3.09906</v>
      </c>
      <c r="GN149">
        <v>2.75821</v>
      </c>
      <c r="GO149">
        <v>0.119334</v>
      </c>
      <c r="GP149">
        <v>0.120232</v>
      </c>
      <c r="GQ149">
        <v>0.115098</v>
      </c>
      <c r="GR149">
        <v>0.101394</v>
      </c>
      <c r="GS149">
        <v>22340.6</v>
      </c>
      <c r="GT149">
        <v>21219.3</v>
      </c>
      <c r="GU149">
        <v>25938.6</v>
      </c>
      <c r="GV149">
        <v>24478.8</v>
      </c>
      <c r="GW149">
        <v>36861.6</v>
      </c>
      <c r="GX149">
        <v>31967.6</v>
      </c>
      <c r="GY149">
        <v>45360.5</v>
      </c>
      <c r="GZ149">
        <v>38481</v>
      </c>
      <c r="HA149">
        <v>1.75643</v>
      </c>
      <c r="HB149">
        <v>1.76285</v>
      </c>
      <c r="HC149">
        <v>-0.0747517</v>
      </c>
      <c r="HD149">
        <v>0</v>
      </c>
      <c r="HE149">
        <v>31.2357</v>
      </c>
      <c r="HF149">
        <v>999.9</v>
      </c>
      <c r="HG149">
        <v>43.1</v>
      </c>
      <c r="HH149">
        <v>45.2</v>
      </c>
      <c r="HI149">
        <v>41.3137</v>
      </c>
      <c r="HJ149">
        <v>62.6989</v>
      </c>
      <c r="HK149">
        <v>25.7452</v>
      </c>
      <c r="HL149">
        <v>1</v>
      </c>
      <c r="HM149">
        <v>0.969322</v>
      </c>
      <c r="HN149">
        <v>7.1841</v>
      </c>
      <c r="HO149">
        <v>20.1516</v>
      </c>
      <c r="HP149">
        <v>5.21025</v>
      </c>
      <c r="HQ149">
        <v>11.986</v>
      </c>
      <c r="HR149">
        <v>4.96185</v>
      </c>
      <c r="HS149">
        <v>3.27443</v>
      </c>
      <c r="HT149">
        <v>9999</v>
      </c>
      <c r="HU149">
        <v>9999</v>
      </c>
      <c r="HV149">
        <v>9999</v>
      </c>
      <c r="HW149">
        <v>111.4</v>
      </c>
      <c r="HX149">
        <v>1.86388</v>
      </c>
      <c r="HY149">
        <v>1.86027</v>
      </c>
      <c r="HZ149">
        <v>1.85867</v>
      </c>
      <c r="IA149">
        <v>1.85989</v>
      </c>
      <c r="IB149">
        <v>1.85989</v>
      </c>
      <c r="IC149">
        <v>1.85853</v>
      </c>
      <c r="ID149">
        <v>1.85766</v>
      </c>
      <c r="IE149">
        <v>1.85243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-23.962</v>
      </c>
      <c r="IT149">
        <v>-3.4258</v>
      </c>
      <c r="IU149">
        <v>-14.13086957178853</v>
      </c>
      <c r="IV149">
        <v>-0.02083019699242301</v>
      </c>
      <c r="IW149">
        <v>6.53372239223948E-06</v>
      </c>
      <c r="IX149">
        <v>-1.0545266758139E-09</v>
      </c>
      <c r="IY149">
        <v>-1.707570419092904</v>
      </c>
      <c r="IZ149">
        <v>-0.1424232617567872</v>
      </c>
      <c r="JA149">
        <v>0.004060056505534989</v>
      </c>
      <c r="JB149">
        <v>-4.899104825809564E-05</v>
      </c>
      <c r="JC149">
        <v>3</v>
      </c>
      <c r="JD149">
        <v>1949</v>
      </c>
      <c r="JE149">
        <v>1</v>
      </c>
      <c r="JF149">
        <v>31</v>
      </c>
      <c r="JG149">
        <v>50.2</v>
      </c>
      <c r="JH149">
        <v>50.1</v>
      </c>
      <c r="JI149">
        <v>1.51855</v>
      </c>
      <c r="JJ149">
        <v>2.7002</v>
      </c>
      <c r="JK149">
        <v>1.49658</v>
      </c>
      <c r="JL149">
        <v>2.31812</v>
      </c>
      <c r="JM149">
        <v>1.54785</v>
      </c>
      <c r="JN149">
        <v>2.46582</v>
      </c>
      <c r="JO149">
        <v>48.9815</v>
      </c>
      <c r="JP149">
        <v>13.3265</v>
      </c>
      <c r="JQ149">
        <v>18</v>
      </c>
      <c r="JR149">
        <v>477.904</v>
      </c>
      <c r="JS149">
        <v>494.678</v>
      </c>
      <c r="JT149">
        <v>23.1641</v>
      </c>
      <c r="JU149">
        <v>38.3744</v>
      </c>
      <c r="JV149">
        <v>29.9997</v>
      </c>
      <c r="JW149">
        <v>38.2269</v>
      </c>
      <c r="JX149">
        <v>38.1112</v>
      </c>
      <c r="JY149">
        <v>30.6234</v>
      </c>
      <c r="JZ149">
        <v>44.5527</v>
      </c>
      <c r="KA149">
        <v>0</v>
      </c>
      <c r="KB149">
        <v>23.1728</v>
      </c>
      <c r="KC149">
        <v>593.721</v>
      </c>
      <c r="KD149">
        <v>19.0225</v>
      </c>
      <c r="KE149">
        <v>99.1246</v>
      </c>
      <c r="KF149">
        <v>93.03270000000001</v>
      </c>
    </row>
    <row r="150" spans="1:292">
      <c r="A150">
        <v>132</v>
      </c>
      <c r="B150">
        <v>1688138602.5</v>
      </c>
      <c r="C150">
        <v>4186.5</v>
      </c>
      <c r="D150" t="s">
        <v>700</v>
      </c>
      <c r="E150" t="s">
        <v>701</v>
      </c>
      <c r="F150">
        <v>5</v>
      </c>
      <c r="G150" t="s">
        <v>630</v>
      </c>
      <c r="H150">
        <v>1688138595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584.8232442839496</v>
      </c>
      <c r="AJ150">
        <v>564.0270787878787</v>
      </c>
      <c r="AK150">
        <v>3.395080079945107</v>
      </c>
      <c r="AL150">
        <v>66.51055622618527</v>
      </c>
      <c r="AM150">
        <f>(AO150 - AN150 + DX150*1E3/(8.314*(DZ150+273.15)) * AQ150/DW150 * AP150) * DW150/(100*DK150) * 1000/(1000 - AO150)</f>
        <v>0</v>
      </c>
      <c r="AN150">
        <v>18.96062463823388</v>
      </c>
      <c r="AO150">
        <v>19.39108303030303</v>
      </c>
      <c r="AP150">
        <v>-0.0008095441309761341</v>
      </c>
      <c r="AQ150">
        <v>111.0783735854107</v>
      </c>
      <c r="AR150">
        <v>4</v>
      </c>
      <c r="AS150">
        <v>1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1.65</v>
      </c>
      <c r="DL150">
        <v>0.5</v>
      </c>
      <c r="DM150" t="s">
        <v>430</v>
      </c>
      <c r="DN150">
        <v>2</v>
      </c>
      <c r="DO150" t="b">
        <v>1</v>
      </c>
      <c r="DP150">
        <v>1688138595</v>
      </c>
      <c r="DQ150">
        <v>529.8043333333334</v>
      </c>
      <c r="DR150">
        <v>559.3064074074074</v>
      </c>
      <c r="DS150">
        <v>19.41958888888889</v>
      </c>
      <c r="DT150">
        <v>18.97610370370371</v>
      </c>
      <c r="DU150">
        <v>553.6428888888888</v>
      </c>
      <c r="DV150">
        <v>22.84602962962963</v>
      </c>
      <c r="DW150">
        <v>500.0022592592592</v>
      </c>
      <c r="DX150">
        <v>101.5904444444444</v>
      </c>
      <c r="DY150">
        <v>0.09999222962962963</v>
      </c>
      <c r="DZ150">
        <v>28.70098888888889</v>
      </c>
      <c r="EA150">
        <v>30.00872962962963</v>
      </c>
      <c r="EB150">
        <v>999.9000000000001</v>
      </c>
      <c r="EC150">
        <v>0</v>
      </c>
      <c r="ED150">
        <v>0</v>
      </c>
      <c r="EE150">
        <v>9993.607407407406</v>
      </c>
      <c r="EF150">
        <v>0</v>
      </c>
      <c r="EG150">
        <v>1448.05037037037</v>
      </c>
      <c r="EH150">
        <v>-29.50216666666667</v>
      </c>
      <c r="EI150">
        <v>540.2962592592593</v>
      </c>
      <c r="EJ150">
        <v>570.1248888888889</v>
      </c>
      <c r="EK150">
        <v>0.4434693703703704</v>
      </c>
      <c r="EL150">
        <v>559.3064074074074</v>
      </c>
      <c r="EM150">
        <v>18.97610370370371</v>
      </c>
      <c r="EN150">
        <v>1.972844814814815</v>
      </c>
      <c r="EO150">
        <v>1.927792222222222</v>
      </c>
      <c r="EP150">
        <v>17.22804444444444</v>
      </c>
      <c r="EQ150">
        <v>16.8634</v>
      </c>
      <c r="ER150">
        <v>1999.978888888889</v>
      </c>
      <c r="ES150">
        <v>0.9799987777777778</v>
      </c>
      <c r="ET150">
        <v>0.02000132962962963</v>
      </c>
      <c r="EU150">
        <v>0</v>
      </c>
      <c r="EV150">
        <v>29.22707037037037</v>
      </c>
      <c r="EW150">
        <v>5.00078</v>
      </c>
      <c r="EX150">
        <v>4396.056296296296</v>
      </c>
      <c r="EY150">
        <v>16379.45555555555</v>
      </c>
      <c r="EZ150">
        <v>46.30066666666666</v>
      </c>
      <c r="FA150">
        <v>48.22896296296296</v>
      </c>
      <c r="FB150">
        <v>47.02514814814814</v>
      </c>
      <c r="FC150">
        <v>47.30307407407407</v>
      </c>
      <c r="FD150">
        <v>46.77729629629629</v>
      </c>
      <c r="FE150">
        <v>1955.078888888889</v>
      </c>
      <c r="FF150">
        <v>39.9</v>
      </c>
      <c r="FG150">
        <v>0</v>
      </c>
      <c r="FH150">
        <v>1688138596.8</v>
      </c>
      <c r="FI150">
        <v>0</v>
      </c>
      <c r="FJ150">
        <v>29.22507307692308</v>
      </c>
      <c r="FK150">
        <v>1.48187693127271</v>
      </c>
      <c r="FL150">
        <v>94.22974375749408</v>
      </c>
      <c r="FM150">
        <v>4396.344615384615</v>
      </c>
      <c r="FN150">
        <v>15</v>
      </c>
      <c r="FO150">
        <v>1688135591</v>
      </c>
      <c r="FP150" t="s">
        <v>631</v>
      </c>
      <c r="FQ150">
        <v>1688135585</v>
      </c>
      <c r="FR150">
        <v>1688135591</v>
      </c>
      <c r="FS150">
        <v>4</v>
      </c>
      <c r="FT150">
        <v>-0.023</v>
      </c>
      <c r="FU150">
        <v>-0.017</v>
      </c>
      <c r="FV150">
        <v>-22.153</v>
      </c>
      <c r="FW150">
        <v>-3.41</v>
      </c>
      <c r="FX150">
        <v>420</v>
      </c>
      <c r="FY150">
        <v>19</v>
      </c>
      <c r="FZ150">
        <v>0.44</v>
      </c>
      <c r="GA150">
        <v>0.19</v>
      </c>
      <c r="GB150">
        <v>-29.387955</v>
      </c>
      <c r="GC150">
        <v>-1.999994746716645</v>
      </c>
      <c r="GD150">
        <v>0.2039777928476527</v>
      </c>
      <c r="GE150">
        <v>0</v>
      </c>
      <c r="GF150">
        <v>0.41446815</v>
      </c>
      <c r="GG150">
        <v>0.39515130956848</v>
      </c>
      <c r="GH150">
        <v>0.05078877124205211</v>
      </c>
      <c r="GI150">
        <v>1</v>
      </c>
      <c r="GJ150">
        <v>1</v>
      </c>
      <c r="GK150">
        <v>2</v>
      </c>
      <c r="GL150" t="s">
        <v>432</v>
      </c>
      <c r="GM150">
        <v>3.09932</v>
      </c>
      <c r="GN150">
        <v>2.75808</v>
      </c>
      <c r="GO150">
        <v>0.121888</v>
      </c>
      <c r="GP150">
        <v>0.122748</v>
      </c>
      <c r="GQ150">
        <v>0.115053</v>
      </c>
      <c r="GR150">
        <v>0.101408</v>
      </c>
      <c r="GS150">
        <v>22276</v>
      </c>
      <c r="GT150">
        <v>21158.7</v>
      </c>
      <c r="GU150">
        <v>25938.8</v>
      </c>
      <c r="GV150">
        <v>24479</v>
      </c>
      <c r="GW150">
        <v>36864.1</v>
      </c>
      <c r="GX150">
        <v>31967.7</v>
      </c>
      <c r="GY150">
        <v>45360.9</v>
      </c>
      <c r="GZ150">
        <v>38481.4</v>
      </c>
      <c r="HA150">
        <v>1.75703</v>
      </c>
      <c r="HB150">
        <v>1.76252</v>
      </c>
      <c r="HC150">
        <v>-0.0752956</v>
      </c>
      <c r="HD150">
        <v>0</v>
      </c>
      <c r="HE150">
        <v>31.2468</v>
      </c>
      <c r="HF150">
        <v>999.9</v>
      </c>
      <c r="HG150">
        <v>43.1</v>
      </c>
      <c r="HH150">
        <v>45.2</v>
      </c>
      <c r="HI150">
        <v>41.3154</v>
      </c>
      <c r="HJ150">
        <v>62.6789</v>
      </c>
      <c r="HK150">
        <v>25.3766</v>
      </c>
      <c r="HL150">
        <v>1</v>
      </c>
      <c r="HM150">
        <v>0.969276</v>
      </c>
      <c r="HN150">
        <v>7.25134</v>
      </c>
      <c r="HO150">
        <v>20.1486</v>
      </c>
      <c r="HP150">
        <v>5.2101</v>
      </c>
      <c r="HQ150">
        <v>11.986</v>
      </c>
      <c r="HR150">
        <v>4.9618</v>
      </c>
      <c r="HS150">
        <v>3.27453</v>
      </c>
      <c r="HT150">
        <v>9999</v>
      </c>
      <c r="HU150">
        <v>9999</v>
      </c>
      <c r="HV150">
        <v>9999</v>
      </c>
      <c r="HW150">
        <v>111.4</v>
      </c>
      <c r="HX150">
        <v>1.86392</v>
      </c>
      <c r="HY150">
        <v>1.86029</v>
      </c>
      <c r="HZ150">
        <v>1.85867</v>
      </c>
      <c r="IA150">
        <v>1.85989</v>
      </c>
      <c r="IB150">
        <v>1.85989</v>
      </c>
      <c r="IC150">
        <v>1.85855</v>
      </c>
      <c r="ID150">
        <v>1.85767</v>
      </c>
      <c r="IE150">
        <v>1.85243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-24.206</v>
      </c>
      <c r="IT150">
        <v>-3.4254</v>
      </c>
      <c r="IU150">
        <v>-14.13086957178853</v>
      </c>
      <c r="IV150">
        <v>-0.02083019699242301</v>
      </c>
      <c r="IW150">
        <v>6.53372239223948E-06</v>
      </c>
      <c r="IX150">
        <v>-1.0545266758139E-09</v>
      </c>
      <c r="IY150">
        <v>-1.707570419092904</v>
      </c>
      <c r="IZ150">
        <v>-0.1424232617567872</v>
      </c>
      <c r="JA150">
        <v>0.004060056505534989</v>
      </c>
      <c r="JB150">
        <v>-4.899104825809564E-05</v>
      </c>
      <c r="JC150">
        <v>3</v>
      </c>
      <c r="JD150">
        <v>1949</v>
      </c>
      <c r="JE150">
        <v>1</v>
      </c>
      <c r="JF150">
        <v>31</v>
      </c>
      <c r="JG150">
        <v>50.3</v>
      </c>
      <c r="JH150">
        <v>50.2</v>
      </c>
      <c r="JI150">
        <v>1.55518</v>
      </c>
      <c r="JJ150">
        <v>2.70142</v>
      </c>
      <c r="JK150">
        <v>1.49658</v>
      </c>
      <c r="JL150">
        <v>2.31812</v>
      </c>
      <c r="JM150">
        <v>1.54785</v>
      </c>
      <c r="JN150">
        <v>2.46216</v>
      </c>
      <c r="JO150">
        <v>48.9815</v>
      </c>
      <c r="JP150">
        <v>13.3177</v>
      </c>
      <c r="JQ150">
        <v>18</v>
      </c>
      <c r="JR150">
        <v>478.302</v>
      </c>
      <c r="JS150">
        <v>494.489</v>
      </c>
      <c r="JT150">
        <v>23.1769</v>
      </c>
      <c r="JU150">
        <v>38.3797</v>
      </c>
      <c r="JV150">
        <v>30.0001</v>
      </c>
      <c r="JW150">
        <v>38.2315</v>
      </c>
      <c r="JX150">
        <v>38.1163</v>
      </c>
      <c r="JY150">
        <v>31.297</v>
      </c>
      <c r="JZ150">
        <v>44.5527</v>
      </c>
      <c r="KA150">
        <v>0</v>
      </c>
      <c r="KB150">
        <v>23.1706</v>
      </c>
      <c r="KC150">
        <v>607.135</v>
      </c>
      <c r="KD150">
        <v>19.0284</v>
      </c>
      <c r="KE150">
        <v>99.1255</v>
      </c>
      <c r="KF150">
        <v>93.0334</v>
      </c>
    </row>
    <row r="151" spans="1:292">
      <c r="A151">
        <v>133</v>
      </c>
      <c r="B151">
        <v>1688138607.5</v>
      </c>
      <c r="C151">
        <v>4191.5</v>
      </c>
      <c r="D151" t="s">
        <v>702</v>
      </c>
      <c r="E151" t="s">
        <v>703</v>
      </c>
      <c r="F151">
        <v>5</v>
      </c>
      <c r="G151" t="s">
        <v>630</v>
      </c>
      <c r="H151">
        <v>1688138599.714286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601.9625776066136</v>
      </c>
      <c r="AJ151">
        <v>581.1140848484846</v>
      </c>
      <c r="AK151">
        <v>3.413512809245378</v>
      </c>
      <c r="AL151">
        <v>66.51055622618527</v>
      </c>
      <c r="AM151">
        <f>(AO151 - AN151 + DX151*1E3/(8.314*(DZ151+273.15)) * AQ151/DW151 * AP151) * DW151/(100*DK151) * 1000/(1000 - AO151)</f>
        <v>0</v>
      </c>
      <c r="AN151">
        <v>18.96792905998122</v>
      </c>
      <c r="AO151">
        <v>19.38300303030303</v>
      </c>
      <c r="AP151">
        <v>-0.0002933233300417937</v>
      </c>
      <c r="AQ151">
        <v>111.0783735854107</v>
      </c>
      <c r="AR151">
        <v>4</v>
      </c>
      <c r="AS151">
        <v>1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1.65</v>
      </c>
      <c r="DL151">
        <v>0.5</v>
      </c>
      <c r="DM151" t="s">
        <v>430</v>
      </c>
      <c r="DN151">
        <v>2</v>
      </c>
      <c r="DO151" t="b">
        <v>1</v>
      </c>
      <c r="DP151">
        <v>1688138599.714286</v>
      </c>
      <c r="DQ151">
        <v>545.5195</v>
      </c>
      <c r="DR151">
        <v>575.1128928571428</v>
      </c>
      <c r="DS151">
        <v>19.40027142857143</v>
      </c>
      <c r="DT151">
        <v>18.96163928571428</v>
      </c>
      <c r="DU151">
        <v>569.5889642857143</v>
      </c>
      <c r="DV151">
        <v>22.82604642857143</v>
      </c>
      <c r="DW151">
        <v>500.0217857142857</v>
      </c>
      <c r="DX151">
        <v>101.5901071428571</v>
      </c>
      <c r="DY151">
        <v>0.1000621607142857</v>
      </c>
      <c r="DZ151">
        <v>28.70662857142856</v>
      </c>
      <c r="EA151">
        <v>30.01943928571429</v>
      </c>
      <c r="EB151">
        <v>999.9000000000002</v>
      </c>
      <c r="EC151">
        <v>0</v>
      </c>
      <c r="ED151">
        <v>0</v>
      </c>
      <c r="EE151">
        <v>9995.398214285715</v>
      </c>
      <c r="EF151">
        <v>0</v>
      </c>
      <c r="EG151">
        <v>1450.905714285714</v>
      </c>
      <c r="EH151">
        <v>-29.59354642857143</v>
      </c>
      <c r="EI151">
        <v>556.31175</v>
      </c>
      <c r="EJ151">
        <v>586.2289642857143</v>
      </c>
      <c r="EK151">
        <v>0.4386231428571428</v>
      </c>
      <c r="EL151">
        <v>575.1128928571428</v>
      </c>
      <c r="EM151">
        <v>18.96163928571428</v>
      </c>
      <c r="EN151">
        <v>1.970874285714286</v>
      </c>
      <c r="EO151">
        <v>1.926315</v>
      </c>
      <c r="EP151">
        <v>17.21225357142857</v>
      </c>
      <c r="EQ151">
        <v>16.85133928571429</v>
      </c>
      <c r="ER151">
        <v>1999.980714285714</v>
      </c>
      <c r="ES151">
        <v>0.979999107142857</v>
      </c>
      <c r="ET151">
        <v>0.020001</v>
      </c>
      <c r="EU151">
        <v>0</v>
      </c>
      <c r="EV151">
        <v>29.34216785714285</v>
      </c>
      <c r="EW151">
        <v>5.00078</v>
      </c>
      <c r="EX151">
        <v>4402.304285714285</v>
      </c>
      <c r="EY151">
        <v>16379.47857142857</v>
      </c>
      <c r="EZ151">
        <v>46.3277857142857</v>
      </c>
      <c r="FA151">
        <v>48.24985714285715</v>
      </c>
      <c r="FB151">
        <v>47.05110714285714</v>
      </c>
      <c r="FC151">
        <v>47.31671428571428</v>
      </c>
      <c r="FD151">
        <v>46.79417857142855</v>
      </c>
      <c r="FE151">
        <v>1955.080714285714</v>
      </c>
      <c r="FF151">
        <v>39.9</v>
      </c>
      <c r="FG151">
        <v>0</v>
      </c>
      <c r="FH151">
        <v>1688138602.2</v>
      </c>
      <c r="FI151">
        <v>0</v>
      </c>
      <c r="FJ151">
        <v>29.341324</v>
      </c>
      <c r="FK151">
        <v>1.792215398947378</v>
      </c>
      <c r="FL151">
        <v>119.8176923797798</v>
      </c>
      <c r="FM151">
        <v>4404.5336</v>
      </c>
      <c r="FN151">
        <v>15</v>
      </c>
      <c r="FO151">
        <v>1688135591</v>
      </c>
      <c r="FP151" t="s">
        <v>631</v>
      </c>
      <c r="FQ151">
        <v>1688135585</v>
      </c>
      <c r="FR151">
        <v>1688135591</v>
      </c>
      <c r="FS151">
        <v>4</v>
      </c>
      <c r="FT151">
        <v>-0.023</v>
      </c>
      <c r="FU151">
        <v>-0.017</v>
      </c>
      <c r="FV151">
        <v>-22.153</v>
      </c>
      <c r="FW151">
        <v>-3.41</v>
      </c>
      <c r="FX151">
        <v>420</v>
      </c>
      <c r="FY151">
        <v>19</v>
      </c>
      <c r="FZ151">
        <v>0.44</v>
      </c>
      <c r="GA151">
        <v>0.19</v>
      </c>
      <c r="GB151">
        <v>-29.54003658536585</v>
      </c>
      <c r="GC151">
        <v>-1.372333797909399</v>
      </c>
      <c r="GD151">
        <v>0.146892583545036</v>
      </c>
      <c r="GE151">
        <v>0</v>
      </c>
      <c r="GF151">
        <v>0.4340690243902439</v>
      </c>
      <c r="GG151">
        <v>-0.008986515679441528</v>
      </c>
      <c r="GH151">
        <v>0.02862593105567543</v>
      </c>
      <c r="GI151">
        <v>1</v>
      </c>
      <c r="GJ151">
        <v>1</v>
      </c>
      <c r="GK151">
        <v>2</v>
      </c>
      <c r="GL151" t="s">
        <v>432</v>
      </c>
      <c r="GM151">
        <v>3.09913</v>
      </c>
      <c r="GN151">
        <v>2.7582</v>
      </c>
      <c r="GO151">
        <v>0.124413</v>
      </c>
      <c r="GP151">
        <v>0.12522</v>
      </c>
      <c r="GQ151">
        <v>0.115025</v>
      </c>
      <c r="GR151">
        <v>0.101431</v>
      </c>
      <c r="GS151">
        <v>22211.6</v>
      </c>
      <c r="GT151">
        <v>21098.9</v>
      </c>
      <c r="GU151">
        <v>25938.5</v>
      </c>
      <c r="GV151">
        <v>24478.8</v>
      </c>
      <c r="GW151">
        <v>36865.2</v>
      </c>
      <c r="GX151">
        <v>31967.2</v>
      </c>
      <c r="GY151">
        <v>45360.5</v>
      </c>
      <c r="GZ151">
        <v>38481.4</v>
      </c>
      <c r="HA151">
        <v>1.75627</v>
      </c>
      <c r="HB151">
        <v>1.76255</v>
      </c>
      <c r="HC151">
        <v>-0.0756159</v>
      </c>
      <c r="HD151">
        <v>0</v>
      </c>
      <c r="HE151">
        <v>31.2595</v>
      </c>
      <c r="HF151">
        <v>999.9</v>
      </c>
      <c r="HG151">
        <v>43.1</v>
      </c>
      <c r="HH151">
        <v>45.3</v>
      </c>
      <c r="HI151">
        <v>41.5278</v>
      </c>
      <c r="HJ151">
        <v>62.7489</v>
      </c>
      <c r="HK151">
        <v>25.4367</v>
      </c>
      <c r="HL151">
        <v>1</v>
      </c>
      <c r="HM151">
        <v>0.970595</v>
      </c>
      <c r="HN151">
        <v>7.40564</v>
      </c>
      <c r="HO151">
        <v>20.142</v>
      </c>
      <c r="HP151">
        <v>5.20965</v>
      </c>
      <c r="HQ151">
        <v>11.986</v>
      </c>
      <c r="HR151">
        <v>4.96165</v>
      </c>
      <c r="HS151">
        <v>3.27448</v>
      </c>
      <c r="HT151">
        <v>9999</v>
      </c>
      <c r="HU151">
        <v>9999</v>
      </c>
      <c r="HV151">
        <v>9999</v>
      </c>
      <c r="HW151">
        <v>111.4</v>
      </c>
      <c r="HX151">
        <v>1.86393</v>
      </c>
      <c r="HY151">
        <v>1.86028</v>
      </c>
      <c r="HZ151">
        <v>1.85867</v>
      </c>
      <c r="IA151">
        <v>1.8599</v>
      </c>
      <c r="IB151">
        <v>1.85989</v>
      </c>
      <c r="IC151">
        <v>1.85855</v>
      </c>
      <c r="ID151">
        <v>1.85766</v>
      </c>
      <c r="IE151">
        <v>1.85243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-24.448</v>
      </c>
      <c r="IT151">
        <v>-3.4252</v>
      </c>
      <c r="IU151">
        <v>-14.13086957178853</v>
      </c>
      <c r="IV151">
        <v>-0.02083019699242301</v>
      </c>
      <c r="IW151">
        <v>6.53372239223948E-06</v>
      </c>
      <c r="IX151">
        <v>-1.0545266758139E-09</v>
      </c>
      <c r="IY151">
        <v>-1.707570419092904</v>
      </c>
      <c r="IZ151">
        <v>-0.1424232617567872</v>
      </c>
      <c r="JA151">
        <v>0.004060056505534989</v>
      </c>
      <c r="JB151">
        <v>-4.899104825809564E-05</v>
      </c>
      <c r="JC151">
        <v>3</v>
      </c>
      <c r="JD151">
        <v>1949</v>
      </c>
      <c r="JE151">
        <v>1</v>
      </c>
      <c r="JF151">
        <v>31</v>
      </c>
      <c r="JG151">
        <v>50.4</v>
      </c>
      <c r="JH151">
        <v>50.3</v>
      </c>
      <c r="JI151">
        <v>1.58813</v>
      </c>
      <c r="JJ151">
        <v>2.69409</v>
      </c>
      <c r="JK151">
        <v>1.49658</v>
      </c>
      <c r="JL151">
        <v>2.31812</v>
      </c>
      <c r="JM151">
        <v>1.54785</v>
      </c>
      <c r="JN151">
        <v>2.42676</v>
      </c>
      <c r="JO151">
        <v>48.9815</v>
      </c>
      <c r="JP151">
        <v>13.3002</v>
      </c>
      <c r="JQ151">
        <v>18</v>
      </c>
      <c r="JR151">
        <v>477.876</v>
      </c>
      <c r="JS151">
        <v>494.55</v>
      </c>
      <c r="JT151">
        <v>23.1757</v>
      </c>
      <c r="JU151">
        <v>38.3854</v>
      </c>
      <c r="JV151">
        <v>30.0009</v>
      </c>
      <c r="JW151">
        <v>38.2369</v>
      </c>
      <c r="JX151">
        <v>38.1224</v>
      </c>
      <c r="JY151">
        <v>32.0354</v>
      </c>
      <c r="JZ151">
        <v>44.5527</v>
      </c>
      <c r="KA151">
        <v>0</v>
      </c>
      <c r="KB151">
        <v>23.1483</v>
      </c>
      <c r="KC151">
        <v>627.169</v>
      </c>
      <c r="KD151">
        <v>19.0314</v>
      </c>
      <c r="KE151">
        <v>99.12439999999999</v>
      </c>
      <c r="KF151">
        <v>93.03319999999999</v>
      </c>
    </row>
    <row r="152" spans="1:292">
      <c r="A152">
        <v>134</v>
      </c>
      <c r="B152">
        <v>1688138612.5</v>
      </c>
      <c r="C152">
        <v>4196.5</v>
      </c>
      <c r="D152" t="s">
        <v>704</v>
      </c>
      <c r="E152" t="s">
        <v>705</v>
      </c>
      <c r="F152">
        <v>5</v>
      </c>
      <c r="G152" t="s">
        <v>630</v>
      </c>
      <c r="H152">
        <v>1688138605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618.978420665108</v>
      </c>
      <c r="AJ152">
        <v>598.2142</v>
      </c>
      <c r="AK152">
        <v>3.425625108959837</v>
      </c>
      <c r="AL152">
        <v>66.51055622618527</v>
      </c>
      <c r="AM152">
        <f>(AO152 - AN152 + DX152*1E3/(8.314*(DZ152+273.15)) * AQ152/DW152 * AP152) * DW152/(100*DK152) * 1000/(1000 - AO152)</f>
        <v>0</v>
      </c>
      <c r="AN152">
        <v>18.97133735912572</v>
      </c>
      <c r="AO152">
        <v>19.37896363636364</v>
      </c>
      <c r="AP152">
        <v>-9.435947308025296E-05</v>
      </c>
      <c r="AQ152">
        <v>111.0783735854107</v>
      </c>
      <c r="AR152">
        <v>4</v>
      </c>
      <c r="AS152">
        <v>1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1.65</v>
      </c>
      <c r="DL152">
        <v>0.5</v>
      </c>
      <c r="DM152" t="s">
        <v>430</v>
      </c>
      <c r="DN152">
        <v>2</v>
      </c>
      <c r="DO152" t="b">
        <v>1</v>
      </c>
      <c r="DP152">
        <v>1688138605</v>
      </c>
      <c r="DQ152">
        <v>563.1606666666665</v>
      </c>
      <c r="DR152">
        <v>592.8589999999999</v>
      </c>
      <c r="DS152">
        <v>19.38696296296296</v>
      </c>
      <c r="DT152">
        <v>18.96643703703704</v>
      </c>
      <c r="DU152">
        <v>587.4867777777778</v>
      </c>
      <c r="DV152">
        <v>22.81228148148148</v>
      </c>
      <c r="DW152">
        <v>500.020962962963</v>
      </c>
      <c r="DX152">
        <v>101.5897407407408</v>
      </c>
      <c r="DY152">
        <v>0.1000070222222222</v>
      </c>
      <c r="DZ152">
        <v>28.721</v>
      </c>
      <c r="EA152">
        <v>30.03136296296296</v>
      </c>
      <c r="EB152">
        <v>999.9000000000001</v>
      </c>
      <c r="EC152">
        <v>0</v>
      </c>
      <c r="ED152">
        <v>0</v>
      </c>
      <c r="EE152">
        <v>9999.439629629629</v>
      </c>
      <c r="EF152">
        <v>0</v>
      </c>
      <c r="EG152">
        <v>1455.064814814815</v>
      </c>
      <c r="EH152">
        <v>-29.69837037037037</v>
      </c>
      <c r="EI152">
        <v>574.2943333333334</v>
      </c>
      <c r="EJ152">
        <v>604.3209999999999</v>
      </c>
      <c r="EK152">
        <v>0.4205201851851851</v>
      </c>
      <c r="EL152">
        <v>592.8589999999999</v>
      </c>
      <c r="EM152">
        <v>18.96643703703704</v>
      </c>
      <c r="EN152">
        <v>1.969518148148148</v>
      </c>
      <c r="EO152">
        <v>1.926797037037037</v>
      </c>
      <c r="EP152">
        <v>17.20138148148148</v>
      </c>
      <c r="EQ152">
        <v>16.85528888888889</v>
      </c>
      <c r="ER152">
        <v>1999.97962962963</v>
      </c>
      <c r="ES152">
        <v>0.9799993333333332</v>
      </c>
      <c r="ET152">
        <v>0.02000077037037037</v>
      </c>
      <c r="EU152">
        <v>0</v>
      </c>
      <c r="EV152">
        <v>29.51386666666667</v>
      </c>
      <c r="EW152">
        <v>5.00078</v>
      </c>
      <c r="EX152">
        <v>4414.184074074074</v>
      </c>
      <c r="EY152">
        <v>16379.47037037037</v>
      </c>
      <c r="EZ152">
        <v>46.34922222222221</v>
      </c>
      <c r="FA152">
        <v>48.27066666666666</v>
      </c>
      <c r="FB152">
        <v>47.05996296296296</v>
      </c>
      <c r="FC152">
        <v>47.33299999999999</v>
      </c>
      <c r="FD152">
        <v>46.8028148148148</v>
      </c>
      <c r="FE152">
        <v>1955.079629629629</v>
      </c>
      <c r="FF152">
        <v>39.9</v>
      </c>
      <c r="FG152">
        <v>0</v>
      </c>
      <c r="FH152">
        <v>1688138606.4</v>
      </c>
      <c r="FI152">
        <v>0</v>
      </c>
      <c r="FJ152">
        <v>29.46421538461538</v>
      </c>
      <c r="FK152">
        <v>1.823323096703297</v>
      </c>
      <c r="FL152">
        <v>104.1237607656601</v>
      </c>
      <c r="FM152">
        <v>4413.473846153845</v>
      </c>
      <c r="FN152">
        <v>15</v>
      </c>
      <c r="FO152">
        <v>1688135591</v>
      </c>
      <c r="FP152" t="s">
        <v>631</v>
      </c>
      <c r="FQ152">
        <v>1688135585</v>
      </c>
      <c r="FR152">
        <v>1688135591</v>
      </c>
      <c r="FS152">
        <v>4</v>
      </c>
      <c r="FT152">
        <v>-0.023</v>
      </c>
      <c r="FU152">
        <v>-0.017</v>
      </c>
      <c r="FV152">
        <v>-22.153</v>
      </c>
      <c r="FW152">
        <v>-3.41</v>
      </c>
      <c r="FX152">
        <v>420</v>
      </c>
      <c r="FY152">
        <v>19</v>
      </c>
      <c r="FZ152">
        <v>0.44</v>
      </c>
      <c r="GA152">
        <v>0.19</v>
      </c>
      <c r="GB152">
        <v>-29.62313170731707</v>
      </c>
      <c r="GC152">
        <v>-1.134192334494732</v>
      </c>
      <c r="GD152">
        <v>0.1294966887965875</v>
      </c>
      <c r="GE152">
        <v>0</v>
      </c>
      <c r="GF152">
        <v>0.4321292439024391</v>
      </c>
      <c r="GG152">
        <v>-0.2073536655052272</v>
      </c>
      <c r="GH152">
        <v>0.02096451417454404</v>
      </c>
      <c r="GI152">
        <v>1</v>
      </c>
      <c r="GJ152">
        <v>1</v>
      </c>
      <c r="GK152">
        <v>2</v>
      </c>
      <c r="GL152" t="s">
        <v>432</v>
      </c>
      <c r="GM152">
        <v>3.09911</v>
      </c>
      <c r="GN152">
        <v>2.75796</v>
      </c>
      <c r="GO152">
        <v>0.12691</v>
      </c>
      <c r="GP152">
        <v>0.127689</v>
      </c>
      <c r="GQ152">
        <v>0.115009</v>
      </c>
      <c r="GR152">
        <v>0.101449</v>
      </c>
      <c r="GS152">
        <v>22147.9</v>
      </c>
      <c r="GT152">
        <v>21039.2</v>
      </c>
      <c r="GU152">
        <v>25938.2</v>
      </c>
      <c r="GV152">
        <v>24478.7</v>
      </c>
      <c r="GW152">
        <v>36865.9</v>
      </c>
      <c r="GX152">
        <v>31966.2</v>
      </c>
      <c r="GY152">
        <v>45360</v>
      </c>
      <c r="GZ152">
        <v>38480.7</v>
      </c>
      <c r="HA152">
        <v>1.75622</v>
      </c>
      <c r="HB152">
        <v>1.76255</v>
      </c>
      <c r="HC152">
        <v>-0.0752993</v>
      </c>
      <c r="HD152">
        <v>0</v>
      </c>
      <c r="HE152">
        <v>31.2759</v>
      </c>
      <c r="HF152">
        <v>999.9</v>
      </c>
      <c r="HG152">
        <v>43.1</v>
      </c>
      <c r="HH152">
        <v>45.3</v>
      </c>
      <c r="HI152">
        <v>41.5283</v>
      </c>
      <c r="HJ152">
        <v>62.6689</v>
      </c>
      <c r="HK152">
        <v>25.3486</v>
      </c>
      <c r="HL152">
        <v>1</v>
      </c>
      <c r="HM152">
        <v>0.972132</v>
      </c>
      <c r="HN152">
        <v>7.57072</v>
      </c>
      <c r="HO152">
        <v>20.1346</v>
      </c>
      <c r="HP152">
        <v>5.2098</v>
      </c>
      <c r="HQ152">
        <v>11.986</v>
      </c>
      <c r="HR152">
        <v>4.96185</v>
      </c>
      <c r="HS152">
        <v>3.27448</v>
      </c>
      <c r="HT152">
        <v>9999</v>
      </c>
      <c r="HU152">
        <v>9999</v>
      </c>
      <c r="HV152">
        <v>9999</v>
      </c>
      <c r="HW152">
        <v>111.4</v>
      </c>
      <c r="HX152">
        <v>1.8639</v>
      </c>
      <c r="HY152">
        <v>1.86024</v>
      </c>
      <c r="HZ152">
        <v>1.85867</v>
      </c>
      <c r="IA152">
        <v>1.85989</v>
      </c>
      <c r="IB152">
        <v>1.85989</v>
      </c>
      <c r="IC152">
        <v>1.85854</v>
      </c>
      <c r="ID152">
        <v>1.85763</v>
      </c>
      <c r="IE152">
        <v>1.85243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-24.687</v>
      </c>
      <c r="IT152">
        <v>-3.425</v>
      </c>
      <c r="IU152">
        <v>-14.13086957178853</v>
      </c>
      <c r="IV152">
        <v>-0.02083019699242301</v>
      </c>
      <c r="IW152">
        <v>6.53372239223948E-06</v>
      </c>
      <c r="IX152">
        <v>-1.0545266758139E-09</v>
      </c>
      <c r="IY152">
        <v>-1.707570419092904</v>
      </c>
      <c r="IZ152">
        <v>-0.1424232617567872</v>
      </c>
      <c r="JA152">
        <v>0.004060056505534989</v>
      </c>
      <c r="JB152">
        <v>-4.899104825809564E-05</v>
      </c>
      <c r="JC152">
        <v>3</v>
      </c>
      <c r="JD152">
        <v>1949</v>
      </c>
      <c r="JE152">
        <v>1</v>
      </c>
      <c r="JF152">
        <v>31</v>
      </c>
      <c r="JG152">
        <v>50.5</v>
      </c>
      <c r="JH152">
        <v>50.4</v>
      </c>
      <c r="JI152">
        <v>1.62598</v>
      </c>
      <c r="JJ152">
        <v>2.7002</v>
      </c>
      <c r="JK152">
        <v>1.49658</v>
      </c>
      <c r="JL152">
        <v>2.31812</v>
      </c>
      <c r="JM152">
        <v>1.54785</v>
      </c>
      <c r="JN152">
        <v>2.41089</v>
      </c>
      <c r="JO152">
        <v>48.9815</v>
      </c>
      <c r="JP152">
        <v>13.2915</v>
      </c>
      <c r="JQ152">
        <v>18</v>
      </c>
      <c r="JR152">
        <v>477.878</v>
      </c>
      <c r="JS152">
        <v>494.6</v>
      </c>
      <c r="JT152">
        <v>23.1524</v>
      </c>
      <c r="JU152">
        <v>38.3917</v>
      </c>
      <c r="JV152">
        <v>30.0013</v>
      </c>
      <c r="JW152">
        <v>38.2422</v>
      </c>
      <c r="JX152">
        <v>38.1294</v>
      </c>
      <c r="JY152">
        <v>32.7036</v>
      </c>
      <c r="JZ152">
        <v>44.5527</v>
      </c>
      <c r="KA152">
        <v>0</v>
      </c>
      <c r="KB152">
        <v>23.1161</v>
      </c>
      <c r="KC152">
        <v>640.582</v>
      </c>
      <c r="KD152">
        <v>19.0401</v>
      </c>
      <c r="KE152">
        <v>99.1233</v>
      </c>
      <c r="KF152">
        <v>93.0321</v>
      </c>
    </row>
    <row r="153" spans="1:292">
      <c r="A153">
        <v>135</v>
      </c>
      <c r="B153">
        <v>1688138617.5</v>
      </c>
      <c r="C153">
        <v>4201.5</v>
      </c>
      <c r="D153" t="s">
        <v>706</v>
      </c>
      <c r="E153" t="s">
        <v>707</v>
      </c>
      <c r="F153">
        <v>5</v>
      </c>
      <c r="G153" t="s">
        <v>630</v>
      </c>
      <c r="H153">
        <v>1688138609.714286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636.1486000085681</v>
      </c>
      <c r="AJ153">
        <v>615.317921212121</v>
      </c>
      <c r="AK153">
        <v>3.420207346280538</v>
      </c>
      <c r="AL153">
        <v>66.51055622618527</v>
      </c>
      <c r="AM153">
        <f>(AO153 - AN153 + DX153*1E3/(8.314*(DZ153+273.15)) * AQ153/DW153 * AP153) * DW153/(100*DK153) * 1000/(1000 - AO153)</f>
        <v>0</v>
      </c>
      <c r="AN153">
        <v>18.97876300584237</v>
      </c>
      <c r="AO153">
        <v>19.37583454545454</v>
      </c>
      <c r="AP153">
        <v>-6.161447987044973E-05</v>
      </c>
      <c r="AQ153">
        <v>111.0783735854107</v>
      </c>
      <c r="AR153">
        <v>4</v>
      </c>
      <c r="AS153">
        <v>1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1.65</v>
      </c>
      <c r="DL153">
        <v>0.5</v>
      </c>
      <c r="DM153" t="s">
        <v>430</v>
      </c>
      <c r="DN153">
        <v>2</v>
      </c>
      <c r="DO153" t="b">
        <v>1</v>
      </c>
      <c r="DP153">
        <v>1688138609.714286</v>
      </c>
      <c r="DQ153">
        <v>578.9673928571427</v>
      </c>
      <c r="DR153">
        <v>608.6924642857142</v>
      </c>
      <c r="DS153">
        <v>19.38133214285714</v>
      </c>
      <c r="DT153">
        <v>18.971875</v>
      </c>
      <c r="DU153">
        <v>603.5206785714284</v>
      </c>
      <c r="DV153">
        <v>22.80645357142857</v>
      </c>
      <c r="DW153">
        <v>500.0071071428571</v>
      </c>
      <c r="DX153">
        <v>101.5901071428571</v>
      </c>
      <c r="DY153">
        <v>0.09997895357142858</v>
      </c>
      <c r="DZ153">
        <v>28.73449642857143</v>
      </c>
      <c r="EA153">
        <v>30.04358214285714</v>
      </c>
      <c r="EB153">
        <v>999.9000000000002</v>
      </c>
      <c r="EC153">
        <v>0</v>
      </c>
      <c r="ED153">
        <v>0</v>
      </c>
      <c r="EE153">
        <v>10001.25178571429</v>
      </c>
      <c r="EF153">
        <v>0</v>
      </c>
      <c r="EG153">
        <v>1459.308214285714</v>
      </c>
      <c r="EH153">
        <v>-29.72513571428572</v>
      </c>
      <c r="EI153">
        <v>590.4102857142858</v>
      </c>
      <c r="EJ153">
        <v>620.4640714285715</v>
      </c>
      <c r="EK153">
        <v>0.4094567857142857</v>
      </c>
      <c r="EL153">
        <v>608.6924642857142</v>
      </c>
      <c r="EM153">
        <v>18.971875</v>
      </c>
      <c r="EN153">
        <v>1.968952857142857</v>
      </c>
      <c r="EO153">
        <v>1.927355</v>
      </c>
      <c r="EP153">
        <v>17.19684285714286</v>
      </c>
      <c r="EQ153">
        <v>16.85984642857143</v>
      </c>
      <c r="ER153">
        <v>1999.998214285715</v>
      </c>
      <c r="ES153">
        <v>0.9799996428571427</v>
      </c>
      <c r="ET153">
        <v>0.02000046071428572</v>
      </c>
      <c r="EU153">
        <v>0</v>
      </c>
      <c r="EV153">
        <v>29.52953928571429</v>
      </c>
      <c r="EW153">
        <v>5.00078</v>
      </c>
      <c r="EX153">
        <v>4422.773928571428</v>
      </c>
      <c r="EY153">
        <v>16379.62142857143</v>
      </c>
      <c r="EZ153">
        <v>46.37017857142856</v>
      </c>
      <c r="FA153">
        <v>48.28099999999998</v>
      </c>
      <c r="FB153">
        <v>47.05560714285713</v>
      </c>
      <c r="FC153">
        <v>47.35903571428571</v>
      </c>
      <c r="FD153">
        <v>46.83003571428571</v>
      </c>
      <c r="FE153">
        <v>1955.098214285714</v>
      </c>
      <c r="FF153">
        <v>39.9</v>
      </c>
      <c r="FG153">
        <v>0</v>
      </c>
      <c r="FH153">
        <v>1688138611.8</v>
      </c>
      <c r="FI153">
        <v>0</v>
      </c>
      <c r="FJ153">
        <v>29.529632</v>
      </c>
      <c r="FK153">
        <v>0.5468076931439989</v>
      </c>
      <c r="FL153">
        <v>139.2507694286921</v>
      </c>
      <c r="FM153">
        <v>4424.0136</v>
      </c>
      <c r="FN153">
        <v>15</v>
      </c>
      <c r="FO153">
        <v>1688135591</v>
      </c>
      <c r="FP153" t="s">
        <v>631</v>
      </c>
      <c r="FQ153">
        <v>1688135585</v>
      </c>
      <c r="FR153">
        <v>1688135591</v>
      </c>
      <c r="FS153">
        <v>4</v>
      </c>
      <c r="FT153">
        <v>-0.023</v>
      </c>
      <c r="FU153">
        <v>-0.017</v>
      </c>
      <c r="FV153">
        <v>-22.153</v>
      </c>
      <c r="FW153">
        <v>-3.41</v>
      </c>
      <c r="FX153">
        <v>420</v>
      </c>
      <c r="FY153">
        <v>19</v>
      </c>
      <c r="FZ153">
        <v>0.44</v>
      </c>
      <c r="GA153">
        <v>0.19</v>
      </c>
      <c r="GB153">
        <v>-29.7019575</v>
      </c>
      <c r="GC153">
        <v>-0.3806690431519006</v>
      </c>
      <c r="GD153">
        <v>0.0497739183081865</v>
      </c>
      <c r="GE153">
        <v>0</v>
      </c>
      <c r="GF153">
        <v>0.4170271250000001</v>
      </c>
      <c r="GG153">
        <v>-0.1454966341463425</v>
      </c>
      <c r="GH153">
        <v>0.01412840113775706</v>
      </c>
      <c r="GI153">
        <v>1</v>
      </c>
      <c r="GJ153">
        <v>1</v>
      </c>
      <c r="GK153">
        <v>2</v>
      </c>
      <c r="GL153" t="s">
        <v>432</v>
      </c>
      <c r="GM153">
        <v>3.09905</v>
      </c>
      <c r="GN153">
        <v>2.75792</v>
      </c>
      <c r="GO153">
        <v>0.129372</v>
      </c>
      <c r="GP153">
        <v>0.130112</v>
      </c>
      <c r="GQ153">
        <v>0.114998</v>
      </c>
      <c r="GR153">
        <v>0.10147</v>
      </c>
      <c r="GS153">
        <v>22085</v>
      </c>
      <c r="GT153">
        <v>20980.3</v>
      </c>
      <c r="GU153">
        <v>25937.7</v>
      </c>
      <c r="GV153">
        <v>24478.3</v>
      </c>
      <c r="GW153">
        <v>36866.1</v>
      </c>
      <c r="GX153">
        <v>31965.2</v>
      </c>
      <c r="GY153">
        <v>45359.4</v>
      </c>
      <c r="GZ153">
        <v>38480.1</v>
      </c>
      <c r="HA153">
        <v>1.75605</v>
      </c>
      <c r="HB153">
        <v>1.76257</v>
      </c>
      <c r="HC153">
        <v>-0.0753403</v>
      </c>
      <c r="HD153">
        <v>0</v>
      </c>
      <c r="HE153">
        <v>31.2899</v>
      </c>
      <c r="HF153">
        <v>999.9</v>
      </c>
      <c r="HG153">
        <v>43.1</v>
      </c>
      <c r="HH153">
        <v>45.3</v>
      </c>
      <c r="HI153">
        <v>41.527</v>
      </c>
      <c r="HJ153">
        <v>62.4389</v>
      </c>
      <c r="HK153">
        <v>25.3526</v>
      </c>
      <c r="HL153">
        <v>1</v>
      </c>
      <c r="HM153">
        <v>0.974009</v>
      </c>
      <c r="HN153">
        <v>7.77</v>
      </c>
      <c r="HO153">
        <v>20.1253</v>
      </c>
      <c r="HP153">
        <v>5.20965</v>
      </c>
      <c r="HQ153">
        <v>11.986</v>
      </c>
      <c r="HR153">
        <v>4.9618</v>
      </c>
      <c r="HS153">
        <v>3.27445</v>
      </c>
      <c r="HT153">
        <v>9999</v>
      </c>
      <c r="HU153">
        <v>9999</v>
      </c>
      <c r="HV153">
        <v>9999</v>
      </c>
      <c r="HW153">
        <v>111.4</v>
      </c>
      <c r="HX153">
        <v>1.8639</v>
      </c>
      <c r="HY153">
        <v>1.86026</v>
      </c>
      <c r="HZ153">
        <v>1.85867</v>
      </c>
      <c r="IA153">
        <v>1.85989</v>
      </c>
      <c r="IB153">
        <v>1.85989</v>
      </c>
      <c r="IC153">
        <v>1.85853</v>
      </c>
      <c r="ID153">
        <v>1.85762</v>
      </c>
      <c r="IE153">
        <v>1.85242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-24.924</v>
      </c>
      <c r="IT153">
        <v>-3.4249</v>
      </c>
      <c r="IU153">
        <v>-14.13086957178853</v>
      </c>
      <c r="IV153">
        <v>-0.02083019699242301</v>
      </c>
      <c r="IW153">
        <v>6.53372239223948E-06</v>
      </c>
      <c r="IX153">
        <v>-1.0545266758139E-09</v>
      </c>
      <c r="IY153">
        <v>-1.707570419092904</v>
      </c>
      <c r="IZ153">
        <v>-0.1424232617567872</v>
      </c>
      <c r="JA153">
        <v>0.004060056505534989</v>
      </c>
      <c r="JB153">
        <v>-4.899104825809564E-05</v>
      </c>
      <c r="JC153">
        <v>3</v>
      </c>
      <c r="JD153">
        <v>1949</v>
      </c>
      <c r="JE153">
        <v>1</v>
      </c>
      <c r="JF153">
        <v>31</v>
      </c>
      <c r="JG153">
        <v>50.5</v>
      </c>
      <c r="JH153">
        <v>50.4</v>
      </c>
      <c r="JI153">
        <v>1.65771</v>
      </c>
      <c r="JJ153">
        <v>2.69897</v>
      </c>
      <c r="JK153">
        <v>1.49658</v>
      </c>
      <c r="JL153">
        <v>2.31812</v>
      </c>
      <c r="JM153">
        <v>1.54785</v>
      </c>
      <c r="JN153">
        <v>2.51343</v>
      </c>
      <c r="JO153">
        <v>49.0127</v>
      </c>
      <c r="JP153">
        <v>13.3002</v>
      </c>
      <c r="JQ153">
        <v>18</v>
      </c>
      <c r="JR153">
        <v>477.808</v>
      </c>
      <c r="JS153">
        <v>494.663</v>
      </c>
      <c r="JT153">
        <v>23.113</v>
      </c>
      <c r="JU153">
        <v>38.3981</v>
      </c>
      <c r="JV153">
        <v>30.0017</v>
      </c>
      <c r="JW153">
        <v>38.248</v>
      </c>
      <c r="JX153">
        <v>38.1357</v>
      </c>
      <c r="JY153">
        <v>33.4288</v>
      </c>
      <c r="JZ153">
        <v>44.5527</v>
      </c>
      <c r="KA153">
        <v>0</v>
      </c>
      <c r="KB153">
        <v>23.0657</v>
      </c>
      <c r="KC153">
        <v>660.617</v>
      </c>
      <c r="KD153">
        <v>19.0464</v>
      </c>
      <c r="KE153">
        <v>99.12179999999999</v>
      </c>
      <c r="KF153">
        <v>93.0305</v>
      </c>
    </row>
    <row r="154" spans="1:292">
      <c r="A154">
        <v>136</v>
      </c>
      <c r="B154">
        <v>1688138622.5</v>
      </c>
      <c r="C154">
        <v>4206.5</v>
      </c>
      <c r="D154" t="s">
        <v>708</v>
      </c>
      <c r="E154" t="s">
        <v>709</v>
      </c>
      <c r="F154">
        <v>5</v>
      </c>
      <c r="G154" t="s">
        <v>630</v>
      </c>
      <c r="H154">
        <v>1688138615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653.3443860372759</v>
      </c>
      <c r="AJ154">
        <v>632.4797333333332</v>
      </c>
      <c r="AK154">
        <v>3.436809146004912</v>
      </c>
      <c r="AL154">
        <v>66.51055622618527</v>
      </c>
      <c r="AM154">
        <f>(AO154 - AN154 + DX154*1E3/(8.314*(DZ154+273.15)) * AQ154/DW154 * AP154) * DW154/(100*DK154) * 1000/(1000 - AO154)</f>
        <v>0</v>
      </c>
      <c r="AN154">
        <v>18.98172137906119</v>
      </c>
      <c r="AO154">
        <v>19.36964969696969</v>
      </c>
      <c r="AP154">
        <v>-0.0001051268458442146</v>
      </c>
      <c r="AQ154">
        <v>111.0783735854107</v>
      </c>
      <c r="AR154">
        <v>4</v>
      </c>
      <c r="AS154">
        <v>1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1.65</v>
      </c>
      <c r="DL154">
        <v>0.5</v>
      </c>
      <c r="DM154" t="s">
        <v>430</v>
      </c>
      <c r="DN154">
        <v>2</v>
      </c>
      <c r="DO154" t="b">
        <v>1</v>
      </c>
      <c r="DP154">
        <v>1688138615</v>
      </c>
      <c r="DQ154">
        <v>596.6858148148149</v>
      </c>
      <c r="DR154">
        <v>626.4576296296297</v>
      </c>
      <c r="DS154">
        <v>19.37628518518519</v>
      </c>
      <c r="DT154">
        <v>18.97699629629629</v>
      </c>
      <c r="DU154">
        <v>621.4911111111112</v>
      </c>
      <c r="DV154">
        <v>22.80122962962963</v>
      </c>
      <c r="DW154">
        <v>499.9924814814814</v>
      </c>
      <c r="DX154">
        <v>101.591</v>
      </c>
      <c r="DY154">
        <v>0.09994072962962965</v>
      </c>
      <c r="DZ154">
        <v>28.74812592592593</v>
      </c>
      <c r="EA154">
        <v>30.05371481481481</v>
      </c>
      <c r="EB154">
        <v>999.9000000000001</v>
      </c>
      <c r="EC154">
        <v>0</v>
      </c>
      <c r="ED154">
        <v>0</v>
      </c>
      <c r="EE154">
        <v>10005.9262962963</v>
      </c>
      <c r="EF154">
        <v>0</v>
      </c>
      <c r="EG154">
        <v>1463.296666666667</v>
      </c>
      <c r="EH154">
        <v>-29.77182962962963</v>
      </c>
      <c r="EI154">
        <v>608.4758518518519</v>
      </c>
      <c r="EJ154">
        <v>638.5759629629631</v>
      </c>
      <c r="EK154">
        <v>0.3992887777777778</v>
      </c>
      <c r="EL154">
        <v>626.4576296296297</v>
      </c>
      <c r="EM154">
        <v>18.97699629629629</v>
      </c>
      <c r="EN154">
        <v>1.968458148148148</v>
      </c>
      <c r="EO154">
        <v>1.927893333333333</v>
      </c>
      <c r="EP154">
        <v>17.19287777777778</v>
      </c>
      <c r="EQ154">
        <v>16.86423333333333</v>
      </c>
      <c r="ER154">
        <v>1999.991481481482</v>
      </c>
      <c r="ES154">
        <v>0.9799996666666665</v>
      </c>
      <c r="ET154">
        <v>0.02000043333333333</v>
      </c>
      <c r="EU154">
        <v>0</v>
      </c>
      <c r="EV154">
        <v>29.5726</v>
      </c>
      <c r="EW154">
        <v>5.00078</v>
      </c>
      <c r="EX154">
        <v>4429.085555555556</v>
      </c>
      <c r="EY154">
        <v>16379.55925925926</v>
      </c>
      <c r="EZ154">
        <v>46.37233333333332</v>
      </c>
      <c r="FA154">
        <v>48.29825925925925</v>
      </c>
      <c r="FB154">
        <v>47.12937037037037</v>
      </c>
      <c r="FC154">
        <v>47.37229629629628</v>
      </c>
      <c r="FD154">
        <v>46.84229629629629</v>
      </c>
      <c r="FE154">
        <v>1955.091481481481</v>
      </c>
      <c r="FF154">
        <v>39.9</v>
      </c>
      <c r="FG154">
        <v>0</v>
      </c>
      <c r="FH154">
        <v>1688138616.6</v>
      </c>
      <c r="FI154">
        <v>0</v>
      </c>
      <c r="FJ154">
        <v>29.614496</v>
      </c>
      <c r="FK154">
        <v>0.19725384225557</v>
      </c>
      <c r="FL154">
        <v>16.08384620979062</v>
      </c>
      <c r="FM154">
        <v>4429.2248</v>
      </c>
      <c r="FN154">
        <v>15</v>
      </c>
      <c r="FO154">
        <v>1688135591</v>
      </c>
      <c r="FP154" t="s">
        <v>631</v>
      </c>
      <c r="FQ154">
        <v>1688135585</v>
      </c>
      <c r="FR154">
        <v>1688135591</v>
      </c>
      <c r="FS154">
        <v>4</v>
      </c>
      <c r="FT154">
        <v>-0.023</v>
      </c>
      <c r="FU154">
        <v>-0.017</v>
      </c>
      <c r="FV154">
        <v>-22.153</v>
      </c>
      <c r="FW154">
        <v>-3.41</v>
      </c>
      <c r="FX154">
        <v>420</v>
      </c>
      <c r="FY154">
        <v>19</v>
      </c>
      <c r="FZ154">
        <v>0.44</v>
      </c>
      <c r="GA154">
        <v>0.19</v>
      </c>
      <c r="GB154">
        <v>-29.750645</v>
      </c>
      <c r="GC154">
        <v>-0.5187174484052414</v>
      </c>
      <c r="GD154">
        <v>0.06474267120686325</v>
      </c>
      <c r="GE154">
        <v>0</v>
      </c>
      <c r="GF154">
        <v>0.405851075</v>
      </c>
      <c r="GG154">
        <v>-0.1179847992495325</v>
      </c>
      <c r="GH154">
        <v>0.01142595280356851</v>
      </c>
      <c r="GI154">
        <v>1</v>
      </c>
      <c r="GJ154">
        <v>1</v>
      </c>
      <c r="GK154">
        <v>2</v>
      </c>
      <c r="GL154" t="s">
        <v>432</v>
      </c>
      <c r="GM154">
        <v>3.09923</v>
      </c>
      <c r="GN154">
        <v>2.75827</v>
      </c>
      <c r="GO154">
        <v>0.131806</v>
      </c>
      <c r="GP154">
        <v>0.132485</v>
      </c>
      <c r="GQ154">
        <v>0.11497</v>
      </c>
      <c r="GR154">
        <v>0.101488</v>
      </c>
      <c r="GS154">
        <v>22022.8</v>
      </c>
      <c r="GT154">
        <v>20922.8</v>
      </c>
      <c r="GU154">
        <v>25937.2</v>
      </c>
      <c r="GV154">
        <v>24477.9</v>
      </c>
      <c r="GW154">
        <v>36866.7</v>
      </c>
      <c r="GX154">
        <v>31964.3</v>
      </c>
      <c r="GY154">
        <v>45358.3</v>
      </c>
      <c r="GZ154">
        <v>38479.5</v>
      </c>
      <c r="HA154">
        <v>1.7566</v>
      </c>
      <c r="HB154">
        <v>1.76227</v>
      </c>
      <c r="HC154">
        <v>-0.07674839999999999</v>
      </c>
      <c r="HD154">
        <v>0</v>
      </c>
      <c r="HE154">
        <v>31.306</v>
      </c>
      <c r="HF154">
        <v>999.9</v>
      </c>
      <c r="HG154">
        <v>43.1</v>
      </c>
      <c r="HH154">
        <v>45.3</v>
      </c>
      <c r="HI154">
        <v>41.5262</v>
      </c>
      <c r="HJ154">
        <v>62.7189</v>
      </c>
      <c r="HK154">
        <v>25.3726</v>
      </c>
      <c r="HL154">
        <v>1</v>
      </c>
      <c r="HM154">
        <v>0.976367</v>
      </c>
      <c r="HN154">
        <v>7.96869</v>
      </c>
      <c r="HO154">
        <v>20.1159</v>
      </c>
      <c r="HP154">
        <v>5.2104</v>
      </c>
      <c r="HQ154">
        <v>11.986</v>
      </c>
      <c r="HR154">
        <v>4.962</v>
      </c>
      <c r="HS154">
        <v>3.27455</v>
      </c>
      <c r="HT154">
        <v>9999</v>
      </c>
      <c r="HU154">
        <v>9999</v>
      </c>
      <c r="HV154">
        <v>9999</v>
      </c>
      <c r="HW154">
        <v>111.4</v>
      </c>
      <c r="HX154">
        <v>1.8639</v>
      </c>
      <c r="HY154">
        <v>1.86023</v>
      </c>
      <c r="HZ154">
        <v>1.85867</v>
      </c>
      <c r="IA154">
        <v>1.85989</v>
      </c>
      <c r="IB154">
        <v>1.85989</v>
      </c>
      <c r="IC154">
        <v>1.85853</v>
      </c>
      <c r="ID154">
        <v>1.85762</v>
      </c>
      <c r="IE154">
        <v>1.85242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-25.16</v>
      </c>
      <c r="IT154">
        <v>-3.4246</v>
      </c>
      <c r="IU154">
        <v>-14.13086957178853</v>
      </c>
      <c r="IV154">
        <v>-0.02083019699242301</v>
      </c>
      <c r="IW154">
        <v>6.53372239223948E-06</v>
      </c>
      <c r="IX154">
        <v>-1.0545266758139E-09</v>
      </c>
      <c r="IY154">
        <v>-1.707570419092904</v>
      </c>
      <c r="IZ154">
        <v>-0.1424232617567872</v>
      </c>
      <c r="JA154">
        <v>0.004060056505534989</v>
      </c>
      <c r="JB154">
        <v>-4.899104825809564E-05</v>
      </c>
      <c r="JC154">
        <v>3</v>
      </c>
      <c r="JD154">
        <v>1949</v>
      </c>
      <c r="JE154">
        <v>1</v>
      </c>
      <c r="JF154">
        <v>31</v>
      </c>
      <c r="JG154">
        <v>50.6</v>
      </c>
      <c r="JH154">
        <v>50.5</v>
      </c>
      <c r="JI154">
        <v>1.69189</v>
      </c>
      <c r="JJ154">
        <v>2.70142</v>
      </c>
      <c r="JK154">
        <v>1.49658</v>
      </c>
      <c r="JL154">
        <v>2.31812</v>
      </c>
      <c r="JM154">
        <v>1.54785</v>
      </c>
      <c r="JN154">
        <v>2.40112</v>
      </c>
      <c r="JO154">
        <v>49.0127</v>
      </c>
      <c r="JP154">
        <v>13.2652</v>
      </c>
      <c r="JQ154">
        <v>18</v>
      </c>
      <c r="JR154">
        <v>478.186</v>
      </c>
      <c r="JS154">
        <v>494.495</v>
      </c>
      <c r="JT154">
        <v>23.0552</v>
      </c>
      <c r="JU154">
        <v>38.4046</v>
      </c>
      <c r="JV154">
        <v>30.0021</v>
      </c>
      <c r="JW154">
        <v>38.2543</v>
      </c>
      <c r="JX154">
        <v>38.1415</v>
      </c>
      <c r="JY154">
        <v>34.0445</v>
      </c>
      <c r="JZ154">
        <v>44.5527</v>
      </c>
      <c r="KA154">
        <v>0</v>
      </c>
      <c r="KB154">
        <v>23.0028</v>
      </c>
      <c r="KC154">
        <v>674.003</v>
      </c>
      <c r="KD154">
        <v>19.0608</v>
      </c>
      <c r="KE154">
        <v>99.11960000000001</v>
      </c>
      <c r="KF154">
        <v>93.0291</v>
      </c>
    </row>
    <row r="155" spans="1:292">
      <c r="A155">
        <v>137</v>
      </c>
      <c r="B155">
        <v>1688138627.5</v>
      </c>
      <c r="C155">
        <v>4211.5</v>
      </c>
      <c r="D155" t="s">
        <v>710</v>
      </c>
      <c r="E155" t="s">
        <v>711</v>
      </c>
      <c r="F155">
        <v>5</v>
      </c>
      <c r="G155" t="s">
        <v>630</v>
      </c>
      <c r="H155">
        <v>1688138619.714286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669.9102307858575</v>
      </c>
      <c r="AJ155">
        <v>649.3893696969694</v>
      </c>
      <c r="AK155">
        <v>3.36837660368732</v>
      </c>
      <c r="AL155">
        <v>66.51055622618527</v>
      </c>
      <c r="AM155">
        <f>(AO155 - AN155 + DX155*1E3/(8.314*(DZ155+273.15)) * AQ155/DW155 * AP155) * DW155/(100*DK155) * 1000/(1000 - AO155)</f>
        <v>0</v>
      </c>
      <c r="AN155">
        <v>18.98685522847648</v>
      </c>
      <c r="AO155">
        <v>19.36015999999999</v>
      </c>
      <c r="AP155">
        <v>-0.0001387857555453352</v>
      </c>
      <c r="AQ155">
        <v>111.0783735854107</v>
      </c>
      <c r="AR155">
        <v>4</v>
      </c>
      <c r="AS155">
        <v>1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1.65</v>
      </c>
      <c r="DL155">
        <v>0.5</v>
      </c>
      <c r="DM155" t="s">
        <v>430</v>
      </c>
      <c r="DN155">
        <v>2</v>
      </c>
      <c r="DO155" t="b">
        <v>1</v>
      </c>
      <c r="DP155">
        <v>1688138619.714286</v>
      </c>
      <c r="DQ155">
        <v>612.5104642857142</v>
      </c>
      <c r="DR155">
        <v>642.0891071428571</v>
      </c>
      <c r="DS155">
        <v>19.37122857142858</v>
      </c>
      <c r="DT155">
        <v>18.98233928571429</v>
      </c>
      <c r="DU155">
        <v>637.5380357142859</v>
      </c>
      <c r="DV155">
        <v>22.79598571428571</v>
      </c>
      <c r="DW155">
        <v>499.9816785714285</v>
      </c>
      <c r="DX155">
        <v>101.59125</v>
      </c>
      <c r="DY155">
        <v>0.0999106</v>
      </c>
      <c r="DZ155">
        <v>28.75376785714286</v>
      </c>
      <c r="EA155">
        <v>30.05846428571429</v>
      </c>
      <c r="EB155">
        <v>999.9000000000002</v>
      </c>
      <c r="EC155">
        <v>0</v>
      </c>
      <c r="ED155">
        <v>0</v>
      </c>
      <c r="EE155">
        <v>10004.64321428571</v>
      </c>
      <c r="EF155">
        <v>0</v>
      </c>
      <c r="EG155">
        <v>1463.321071428572</v>
      </c>
      <c r="EH155">
        <v>-29.57866071428571</v>
      </c>
      <c r="EI155">
        <v>624.6098928571429</v>
      </c>
      <c r="EJ155">
        <v>654.5132857142859</v>
      </c>
      <c r="EK155">
        <v>0.3888854642857143</v>
      </c>
      <c r="EL155">
        <v>642.0891071428571</v>
      </c>
      <c r="EM155">
        <v>18.98233928571429</v>
      </c>
      <c r="EN155">
        <v>1.967948571428572</v>
      </c>
      <c r="EO155">
        <v>1.928440357142857</v>
      </c>
      <c r="EP155">
        <v>17.18877857142857</v>
      </c>
      <c r="EQ155">
        <v>16.8687</v>
      </c>
      <c r="ER155">
        <v>2000.010357142857</v>
      </c>
      <c r="ES155">
        <v>0.9799998571428571</v>
      </c>
      <c r="ET155">
        <v>0.02000024642857143</v>
      </c>
      <c r="EU155">
        <v>0</v>
      </c>
      <c r="EV155">
        <v>29.60726785714286</v>
      </c>
      <c r="EW155">
        <v>5.00078</v>
      </c>
      <c r="EX155">
        <v>4427.095357142857</v>
      </c>
      <c r="EY155">
        <v>16379.72142857143</v>
      </c>
      <c r="EZ155">
        <v>46.38139285714284</v>
      </c>
      <c r="FA155">
        <v>48.31435714285713</v>
      </c>
      <c r="FB155">
        <v>47.09567857142856</v>
      </c>
      <c r="FC155">
        <v>47.37914285714285</v>
      </c>
      <c r="FD155">
        <v>46.86360714285713</v>
      </c>
      <c r="FE155">
        <v>1955.110357142857</v>
      </c>
      <c r="FF155">
        <v>39.9</v>
      </c>
      <c r="FG155">
        <v>0</v>
      </c>
      <c r="FH155">
        <v>1688138622</v>
      </c>
      <c r="FI155">
        <v>0</v>
      </c>
      <c r="FJ155">
        <v>29.65521153846154</v>
      </c>
      <c r="FK155">
        <v>1.650198277975592</v>
      </c>
      <c r="FL155">
        <v>-108.6779484795486</v>
      </c>
      <c r="FM155">
        <v>4426.333461538461</v>
      </c>
      <c r="FN155">
        <v>15</v>
      </c>
      <c r="FO155">
        <v>1688135591</v>
      </c>
      <c r="FP155" t="s">
        <v>631</v>
      </c>
      <c r="FQ155">
        <v>1688135585</v>
      </c>
      <c r="FR155">
        <v>1688135591</v>
      </c>
      <c r="FS155">
        <v>4</v>
      </c>
      <c r="FT155">
        <v>-0.023</v>
      </c>
      <c r="FU155">
        <v>-0.017</v>
      </c>
      <c r="FV155">
        <v>-22.153</v>
      </c>
      <c r="FW155">
        <v>-3.41</v>
      </c>
      <c r="FX155">
        <v>420</v>
      </c>
      <c r="FY155">
        <v>19</v>
      </c>
      <c r="FZ155">
        <v>0.44</v>
      </c>
      <c r="GA155">
        <v>0.19</v>
      </c>
      <c r="GB155">
        <v>-29.6465325</v>
      </c>
      <c r="GC155">
        <v>1.513543339587327</v>
      </c>
      <c r="GD155">
        <v>0.267442561485172</v>
      </c>
      <c r="GE155">
        <v>0</v>
      </c>
      <c r="GF155">
        <v>0.3952668500000001</v>
      </c>
      <c r="GG155">
        <v>-0.1238881801125707</v>
      </c>
      <c r="GH155">
        <v>0.01203273123515605</v>
      </c>
      <c r="GI155">
        <v>1</v>
      </c>
      <c r="GJ155">
        <v>1</v>
      </c>
      <c r="GK155">
        <v>2</v>
      </c>
      <c r="GL155" t="s">
        <v>432</v>
      </c>
      <c r="GM155">
        <v>3.09924</v>
      </c>
      <c r="GN155">
        <v>2.75838</v>
      </c>
      <c r="GO155">
        <v>0.134171</v>
      </c>
      <c r="GP155">
        <v>0.134683</v>
      </c>
      <c r="GQ155">
        <v>0.114938</v>
      </c>
      <c r="GR155">
        <v>0.10156</v>
      </c>
      <c r="GS155">
        <v>21962.3</v>
      </c>
      <c r="GT155">
        <v>20869.1</v>
      </c>
      <c r="GU155">
        <v>25936.7</v>
      </c>
      <c r="GV155">
        <v>24477.2</v>
      </c>
      <c r="GW155">
        <v>36867.4</v>
      </c>
      <c r="GX155">
        <v>31961.1</v>
      </c>
      <c r="GY155">
        <v>45357.1</v>
      </c>
      <c r="GZ155">
        <v>38478.4</v>
      </c>
      <c r="HA155">
        <v>1.7561</v>
      </c>
      <c r="HB155">
        <v>1.76222</v>
      </c>
      <c r="HC155">
        <v>-0.07706880000000001</v>
      </c>
      <c r="HD155">
        <v>0</v>
      </c>
      <c r="HE155">
        <v>31.3198</v>
      </c>
      <c r="HF155">
        <v>999.9</v>
      </c>
      <c r="HG155">
        <v>43.1</v>
      </c>
      <c r="HH155">
        <v>45.3</v>
      </c>
      <c r="HI155">
        <v>41.529</v>
      </c>
      <c r="HJ155">
        <v>62.6089</v>
      </c>
      <c r="HK155">
        <v>25.3446</v>
      </c>
      <c r="HL155">
        <v>1</v>
      </c>
      <c r="HM155">
        <v>0.9784119999999999</v>
      </c>
      <c r="HN155">
        <v>8.09005</v>
      </c>
      <c r="HO155">
        <v>20.1099</v>
      </c>
      <c r="HP155">
        <v>5.2104</v>
      </c>
      <c r="HQ155">
        <v>11.986</v>
      </c>
      <c r="HR155">
        <v>4.96225</v>
      </c>
      <c r="HS155">
        <v>3.2744</v>
      </c>
      <c r="HT155">
        <v>9999</v>
      </c>
      <c r="HU155">
        <v>9999</v>
      </c>
      <c r="HV155">
        <v>9999</v>
      </c>
      <c r="HW155">
        <v>111.4</v>
      </c>
      <c r="HX155">
        <v>1.86388</v>
      </c>
      <c r="HY155">
        <v>1.86024</v>
      </c>
      <c r="HZ155">
        <v>1.85867</v>
      </c>
      <c r="IA155">
        <v>1.85989</v>
      </c>
      <c r="IB155">
        <v>1.85989</v>
      </c>
      <c r="IC155">
        <v>1.85852</v>
      </c>
      <c r="ID155">
        <v>1.85763</v>
      </c>
      <c r="IE155">
        <v>1.85242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-25.387</v>
      </c>
      <c r="IT155">
        <v>-3.4244</v>
      </c>
      <c r="IU155">
        <v>-14.13086957178853</v>
      </c>
      <c r="IV155">
        <v>-0.02083019699242301</v>
      </c>
      <c r="IW155">
        <v>6.53372239223948E-06</v>
      </c>
      <c r="IX155">
        <v>-1.0545266758139E-09</v>
      </c>
      <c r="IY155">
        <v>-1.707570419092904</v>
      </c>
      <c r="IZ155">
        <v>-0.1424232617567872</v>
      </c>
      <c r="JA155">
        <v>0.004060056505534989</v>
      </c>
      <c r="JB155">
        <v>-4.899104825809564E-05</v>
      </c>
      <c r="JC155">
        <v>3</v>
      </c>
      <c r="JD155">
        <v>1949</v>
      </c>
      <c r="JE155">
        <v>1</v>
      </c>
      <c r="JF155">
        <v>31</v>
      </c>
      <c r="JG155">
        <v>50.7</v>
      </c>
      <c r="JH155">
        <v>50.6</v>
      </c>
      <c r="JI155">
        <v>1.72485</v>
      </c>
      <c r="JJ155">
        <v>2.70142</v>
      </c>
      <c r="JK155">
        <v>1.49658</v>
      </c>
      <c r="JL155">
        <v>2.31812</v>
      </c>
      <c r="JM155">
        <v>1.54785</v>
      </c>
      <c r="JN155">
        <v>2.39868</v>
      </c>
      <c r="JO155">
        <v>49.0127</v>
      </c>
      <c r="JP155">
        <v>13.2652</v>
      </c>
      <c r="JQ155">
        <v>18</v>
      </c>
      <c r="JR155">
        <v>477.917</v>
      </c>
      <c r="JS155">
        <v>494.503</v>
      </c>
      <c r="JT155">
        <v>22.9878</v>
      </c>
      <c r="JU155">
        <v>38.4114</v>
      </c>
      <c r="JV155">
        <v>30.002</v>
      </c>
      <c r="JW155">
        <v>38.2604</v>
      </c>
      <c r="JX155">
        <v>38.1474</v>
      </c>
      <c r="JY155">
        <v>34.6794</v>
      </c>
      <c r="JZ155">
        <v>44.2722</v>
      </c>
      <c r="KA155">
        <v>0</v>
      </c>
      <c r="KB155">
        <v>22.9454</v>
      </c>
      <c r="KC155">
        <v>687.36</v>
      </c>
      <c r="KD155">
        <v>19.0739</v>
      </c>
      <c r="KE155">
        <v>99.1172</v>
      </c>
      <c r="KF155">
        <v>93.0265</v>
      </c>
    </row>
    <row r="156" spans="1:292">
      <c r="A156">
        <v>138</v>
      </c>
      <c r="B156">
        <v>1688138632.5</v>
      </c>
      <c r="C156">
        <v>4216.5</v>
      </c>
      <c r="D156" t="s">
        <v>712</v>
      </c>
      <c r="E156" t="s">
        <v>713</v>
      </c>
      <c r="F156">
        <v>5</v>
      </c>
      <c r="G156" t="s">
        <v>630</v>
      </c>
      <c r="H156">
        <v>1688138625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686.1445061490139</v>
      </c>
      <c r="AJ156">
        <v>665.8104787878787</v>
      </c>
      <c r="AK156">
        <v>3.276778672521727</v>
      </c>
      <c r="AL156">
        <v>66.51055622618527</v>
      </c>
      <c r="AM156">
        <f>(AO156 - AN156 + DX156*1E3/(8.314*(DZ156+273.15)) * AQ156/DW156 * AP156) * DW156/(100*DK156) * 1000/(1000 - AO156)</f>
        <v>0</v>
      </c>
      <c r="AN156">
        <v>19.04760685040771</v>
      </c>
      <c r="AO156">
        <v>19.36369272727272</v>
      </c>
      <c r="AP156">
        <v>4.770251766972445E-05</v>
      </c>
      <c r="AQ156">
        <v>111.0783735854107</v>
      </c>
      <c r="AR156">
        <v>4</v>
      </c>
      <c r="AS156">
        <v>1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1.65</v>
      </c>
      <c r="DL156">
        <v>0.5</v>
      </c>
      <c r="DM156" t="s">
        <v>430</v>
      </c>
      <c r="DN156">
        <v>2</v>
      </c>
      <c r="DO156" t="b">
        <v>1</v>
      </c>
      <c r="DP156">
        <v>1688138625</v>
      </c>
      <c r="DQ156">
        <v>630.0675925925926</v>
      </c>
      <c r="DR156">
        <v>659.3535185185186</v>
      </c>
      <c r="DS156">
        <v>19.36564074074074</v>
      </c>
      <c r="DT156">
        <v>19.00378888888889</v>
      </c>
      <c r="DU156">
        <v>655.3391481481483</v>
      </c>
      <c r="DV156">
        <v>22.79020740740741</v>
      </c>
      <c r="DW156">
        <v>500.0162222222222</v>
      </c>
      <c r="DX156">
        <v>101.5911851851852</v>
      </c>
      <c r="DY156">
        <v>0.100034637037037</v>
      </c>
      <c r="DZ156">
        <v>28.75714074074074</v>
      </c>
      <c r="EA156">
        <v>30.06068888888889</v>
      </c>
      <c r="EB156">
        <v>999.9000000000001</v>
      </c>
      <c r="EC156">
        <v>0</v>
      </c>
      <c r="ED156">
        <v>0</v>
      </c>
      <c r="EE156">
        <v>10001.17740740741</v>
      </c>
      <c r="EF156">
        <v>0</v>
      </c>
      <c r="EG156">
        <v>1460.232962962963</v>
      </c>
      <c r="EH156">
        <v>-29.28593703703703</v>
      </c>
      <c r="EI156">
        <v>642.510111111111</v>
      </c>
      <c r="EJ156">
        <v>672.1267037037038</v>
      </c>
      <c r="EK156">
        <v>0.3618444814814815</v>
      </c>
      <c r="EL156">
        <v>659.3535185185186</v>
      </c>
      <c r="EM156">
        <v>19.00378888888889</v>
      </c>
      <c r="EN156">
        <v>1.967379259259259</v>
      </c>
      <c r="EO156">
        <v>1.930619259259259</v>
      </c>
      <c r="EP156">
        <v>17.18421481481482</v>
      </c>
      <c r="EQ156">
        <v>16.88648518518518</v>
      </c>
      <c r="ER156">
        <v>2000.024444444444</v>
      </c>
      <c r="ES156">
        <v>0.9799997777777777</v>
      </c>
      <c r="ET156">
        <v>0.02000032962962963</v>
      </c>
      <c r="EU156">
        <v>0</v>
      </c>
      <c r="EV156">
        <v>29.71211851851852</v>
      </c>
      <c r="EW156">
        <v>5.00078</v>
      </c>
      <c r="EX156">
        <v>4420.865555555555</v>
      </c>
      <c r="EY156">
        <v>16379.83703703704</v>
      </c>
      <c r="EZ156">
        <v>46.40255555555555</v>
      </c>
      <c r="FA156">
        <v>48.32833333333333</v>
      </c>
      <c r="FB156">
        <v>47.09466666666667</v>
      </c>
      <c r="FC156">
        <v>47.39092592592592</v>
      </c>
      <c r="FD156">
        <v>46.88166666666666</v>
      </c>
      <c r="FE156">
        <v>1955.124444444444</v>
      </c>
      <c r="FF156">
        <v>39.9</v>
      </c>
      <c r="FG156">
        <v>0</v>
      </c>
      <c r="FH156">
        <v>1688138626.8</v>
      </c>
      <c r="FI156">
        <v>0</v>
      </c>
      <c r="FJ156">
        <v>29.73818076923077</v>
      </c>
      <c r="FK156">
        <v>0.5580410186842034</v>
      </c>
      <c r="FL156">
        <v>-74.95555556271715</v>
      </c>
      <c r="FM156">
        <v>4420.955</v>
      </c>
      <c r="FN156">
        <v>15</v>
      </c>
      <c r="FO156">
        <v>1688135591</v>
      </c>
      <c r="FP156" t="s">
        <v>631</v>
      </c>
      <c r="FQ156">
        <v>1688135585</v>
      </c>
      <c r="FR156">
        <v>1688135591</v>
      </c>
      <c r="FS156">
        <v>4</v>
      </c>
      <c r="FT156">
        <v>-0.023</v>
      </c>
      <c r="FU156">
        <v>-0.017</v>
      </c>
      <c r="FV156">
        <v>-22.153</v>
      </c>
      <c r="FW156">
        <v>-3.41</v>
      </c>
      <c r="FX156">
        <v>420</v>
      </c>
      <c r="FY156">
        <v>19</v>
      </c>
      <c r="FZ156">
        <v>0.44</v>
      </c>
      <c r="GA156">
        <v>0.19</v>
      </c>
      <c r="GB156">
        <v>-29.42073170731707</v>
      </c>
      <c r="GC156">
        <v>3.703471777003396</v>
      </c>
      <c r="GD156">
        <v>0.4277031871657251</v>
      </c>
      <c r="GE156">
        <v>0</v>
      </c>
      <c r="GF156">
        <v>0.3732700731707317</v>
      </c>
      <c r="GG156">
        <v>-0.285590571428571</v>
      </c>
      <c r="GH156">
        <v>0.03125220523995866</v>
      </c>
      <c r="GI156">
        <v>1</v>
      </c>
      <c r="GJ156">
        <v>1</v>
      </c>
      <c r="GK156">
        <v>2</v>
      </c>
      <c r="GL156" t="s">
        <v>432</v>
      </c>
      <c r="GM156">
        <v>3.09915</v>
      </c>
      <c r="GN156">
        <v>2.75782</v>
      </c>
      <c r="GO156">
        <v>0.136443</v>
      </c>
      <c r="GP156">
        <v>0.136966</v>
      </c>
      <c r="GQ156">
        <v>0.114952</v>
      </c>
      <c r="GR156">
        <v>0.101779</v>
      </c>
      <c r="GS156">
        <v>21904</v>
      </c>
      <c r="GT156">
        <v>20813.2</v>
      </c>
      <c r="GU156">
        <v>25936</v>
      </c>
      <c r="GV156">
        <v>24476.4</v>
      </c>
      <c r="GW156">
        <v>36866.2</v>
      </c>
      <c r="GX156">
        <v>31952.6</v>
      </c>
      <c r="GY156">
        <v>45356</v>
      </c>
      <c r="GZ156">
        <v>38477.2</v>
      </c>
      <c r="HA156">
        <v>1.75602</v>
      </c>
      <c r="HB156">
        <v>1.76227</v>
      </c>
      <c r="HC156">
        <v>-0.07802249999999999</v>
      </c>
      <c r="HD156">
        <v>0</v>
      </c>
      <c r="HE156">
        <v>31.3318</v>
      </c>
      <c r="HF156">
        <v>999.9</v>
      </c>
      <c r="HG156">
        <v>43.1</v>
      </c>
      <c r="HH156">
        <v>45.3</v>
      </c>
      <c r="HI156">
        <v>41.5227</v>
      </c>
      <c r="HJ156">
        <v>62.6189</v>
      </c>
      <c r="HK156">
        <v>25.3846</v>
      </c>
      <c r="HL156">
        <v>1</v>
      </c>
      <c r="HM156">
        <v>0.980155</v>
      </c>
      <c r="HN156">
        <v>8.2033</v>
      </c>
      <c r="HO156">
        <v>20.1049</v>
      </c>
      <c r="HP156">
        <v>5.21085</v>
      </c>
      <c r="HQ156">
        <v>11.986</v>
      </c>
      <c r="HR156">
        <v>4.9623</v>
      </c>
      <c r="HS156">
        <v>3.27448</v>
      </c>
      <c r="HT156">
        <v>9999</v>
      </c>
      <c r="HU156">
        <v>9999</v>
      </c>
      <c r="HV156">
        <v>9999</v>
      </c>
      <c r="HW156">
        <v>111.4</v>
      </c>
      <c r="HX156">
        <v>1.86388</v>
      </c>
      <c r="HY156">
        <v>1.86023</v>
      </c>
      <c r="HZ156">
        <v>1.85867</v>
      </c>
      <c r="IA156">
        <v>1.85989</v>
      </c>
      <c r="IB156">
        <v>1.85989</v>
      </c>
      <c r="IC156">
        <v>1.85852</v>
      </c>
      <c r="ID156">
        <v>1.85762</v>
      </c>
      <c r="IE156">
        <v>1.85243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-25.608</v>
      </c>
      <c r="IT156">
        <v>-3.4245</v>
      </c>
      <c r="IU156">
        <v>-14.13086957178853</v>
      </c>
      <c r="IV156">
        <v>-0.02083019699242301</v>
      </c>
      <c r="IW156">
        <v>6.53372239223948E-06</v>
      </c>
      <c r="IX156">
        <v>-1.0545266758139E-09</v>
      </c>
      <c r="IY156">
        <v>-1.707570419092904</v>
      </c>
      <c r="IZ156">
        <v>-0.1424232617567872</v>
      </c>
      <c r="JA156">
        <v>0.004060056505534989</v>
      </c>
      <c r="JB156">
        <v>-4.899104825809564E-05</v>
      </c>
      <c r="JC156">
        <v>3</v>
      </c>
      <c r="JD156">
        <v>1949</v>
      </c>
      <c r="JE156">
        <v>1</v>
      </c>
      <c r="JF156">
        <v>31</v>
      </c>
      <c r="JG156">
        <v>50.8</v>
      </c>
      <c r="JH156">
        <v>50.7</v>
      </c>
      <c r="JI156">
        <v>1.76025</v>
      </c>
      <c r="JJ156">
        <v>2.70386</v>
      </c>
      <c r="JK156">
        <v>1.49658</v>
      </c>
      <c r="JL156">
        <v>2.31812</v>
      </c>
      <c r="JM156">
        <v>1.54785</v>
      </c>
      <c r="JN156">
        <v>2.39258</v>
      </c>
      <c r="JO156">
        <v>49.0127</v>
      </c>
      <c r="JP156">
        <v>13.2564</v>
      </c>
      <c r="JQ156">
        <v>18</v>
      </c>
      <c r="JR156">
        <v>477.903</v>
      </c>
      <c r="JS156">
        <v>494.583</v>
      </c>
      <c r="JT156">
        <v>22.9218</v>
      </c>
      <c r="JU156">
        <v>38.4187</v>
      </c>
      <c r="JV156">
        <v>30.0019</v>
      </c>
      <c r="JW156">
        <v>38.2653</v>
      </c>
      <c r="JX156">
        <v>38.1538</v>
      </c>
      <c r="JY156">
        <v>35.4014</v>
      </c>
      <c r="JZ156">
        <v>44.2722</v>
      </c>
      <c r="KA156">
        <v>0</v>
      </c>
      <c r="KB156">
        <v>22.8829</v>
      </c>
      <c r="KC156">
        <v>707.405</v>
      </c>
      <c r="KD156">
        <v>19.0793</v>
      </c>
      <c r="KE156">
        <v>99.1147</v>
      </c>
      <c r="KF156">
        <v>93.0234</v>
      </c>
    </row>
    <row r="157" spans="1:292">
      <c r="A157">
        <v>139</v>
      </c>
      <c r="B157">
        <v>1688138637.5</v>
      </c>
      <c r="C157">
        <v>4221.5</v>
      </c>
      <c r="D157" t="s">
        <v>714</v>
      </c>
      <c r="E157" t="s">
        <v>715</v>
      </c>
      <c r="F157">
        <v>5</v>
      </c>
      <c r="G157" t="s">
        <v>630</v>
      </c>
      <c r="H157">
        <v>1688138629.714286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703.1220264478856</v>
      </c>
      <c r="AJ157">
        <v>682.5453878787877</v>
      </c>
      <c r="AK157">
        <v>3.360502422546278</v>
      </c>
      <c r="AL157">
        <v>66.51055622618527</v>
      </c>
      <c r="AM157">
        <f>(AO157 - AN157 + DX157*1E3/(8.314*(DZ157+273.15)) * AQ157/DW157 * AP157) * DW157/(100*DK157) * 1000/(1000 - AO157)</f>
        <v>0</v>
      </c>
      <c r="AN157">
        <v>19.06561713661779</v>
      </c>
      <c r="AO157">
        <v>19.37566181818182</v>
      </c>
      <c r="AP157">
        <v>0.0001225028339853394</v>
      </c>
      <c r="AQ157">
        <v>111.0783735854107</v>
      </c>
      <c r="AR157">
        <v>4</v>
      </c>
      <c r="AS157">
        <v>1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1.65</v>
      </c>
      <c r="DL157">
        <v>0.5</v>
      </c>
      <c r="DM157" t="s">
        <v>430</v>
      </c>
      <c r="DN157">
        <v>2</v>
      </c>
      <c r="DO157" t="b">
        <v>1</v>
      </c>
      <c r="DP157">
        <v>1688138629.714286</v>
      </c>
      <c r="DQ157">
        <v>645.5457857142858</v>
      </c>
      <c r="DR157">
        <v>674.7085000000001</v>
      </c>
      <c r="DS157">
        <v>19.36539285714286</v>
      </c>
      <c r="DT157">
        <v>19.02994642857143</v>
      </c>
      <c r="DU157">
        <v>671.0299285714287</v>
      </c>
      <c r="DV157">
        <v>22.78994642857143</v>
      </c>
      <c r="DW157">
        <v>499.9880000000001</v>
      </c>
      <c r="DX157">
        <v>101.5914285714286</v>
      </c>
      <c r="DY157">
        <v>0.0999423285714286</v>
      </c>
      <c r="DZ157">
        <v>28.7548</v>
      </c>
      <c r="EA157">
        <v>30.06032142857143</v>
      </c>
      <c r="EB157">
        <v>999.9000000000002</v>
      </c>
      <c r="EC157">
        <v>0</v>
      </c>
      <c r="ED157">
        <v>0</v>
      </c>
      <c r="EE157">
        <v>9998.48</v>
      </c>
      <c r="EF157">
        <v>0</v>
      </c>
      <c r="EG157">
        <v>1458.250357142857</v>
      </c>
      <c r="EH157">
        <v>-29.16279285714285</v>
      </c>
      <c r="EI157">
        <v>658.293857142857</v>
      </c>
      <c r="EJ157">
        <v>687.7976428571429</v>
      </c>
      <c r="EK157">
        <v>0.3354388571428571</v>
      </c>
      <c r="EL157">
        <v>674.7085000000001</v>
      </c>
      <c r="EM157">
        <v>19.02994642857143</v>
      </c>
      <c r="EN157">
        <v>1.967358928571429</v>
      </c>
      <c r="EO157">
        <v>1.933280357142857</v>
      </c>
      <c r="EP157">
        <v>17.18405</v>
      </c>
      <c r="EQ157">
        <v>16.90821071428571</v>
      </c>
      <c r="ER157">
        <v>2000.023571428571</v>
      </c>
      <c r="ES157">
        <v>0.9799995357142856</v>
      </c>
      <c r="ET157">
        <v>0.02000057142857143</v>
      </c>
      <c r="EU157">
        <v>0</v>
      </c>
      <c r="EV157">
        <v>29.78193214285714</v>
      </c>
      <c r="EW157">
        <v>5.00078</v>
      </c>
      <c r="EX157">
        <v>4418.471428571428</v>
      </c>
      <c r="EY157">
        <v>16379.82857142857</v>
      </c>
      <c r="EZ157">
        <v>46.42396428571429</v>
      </c>
      <c r="FA157">
        <v>48.34125</v>
      </c>
      <c r="FB157">
        <v>47.07121428571429</v>
      </c>
      <c r="FC157">
        <v>47.41282142857143</v>
      </c>
      <c r="FD157">
        <v>46.92610714285713</v>
      </c>
      <c r="FE157">
        <v>1955.123571428571</v>
      </c>
      <c r="FF157">
        <v>39.9</v>
      </c>
      <c r="FG157">
        <v>0</v>
      </c>
      <c r="FH157">
        <v>1688138631.6</v>
      </c>
      <c r="FI157">
        <v>0</v>
      </c>
      <c r="FJ157">
        <v>29.78670384615384</v>
      </c>
      <c r="FK157">
        <v>0.2112512792022636</v>
      </c>
      <c r="FL157">
        <v>14.07760679614939</v>
      </c>
      <c r="FM157">
        <v>4418.461153846153</v>
      </c>
      <c r="FN157">
        <v>15</v>
      </c>
      <c r="FO157">
        <v>1688135591</v>
      </c>
      <c r="FP157" t="s">
        <v>631</v>
      </c>
      <c r="FQ157">
        <v>1688135585</v>
      </c>
      <c r="FR157">
        <v>1688135591</v>
      </c>
      <c r="FS157">
        <v>4</v>
      </c>
      <c r="FT157">
        <v>-0.023</v>
      </c>
      <c r="FU157">
        <v>-0.017</v>
      </c>
      <c r="FV157">
        <v>-22.153</v>
      </c>
      <c r="FW157">
        <v>-3.41</v>
      </c>
      <c r="FX157">
        <v>420</v>
      </c>
      <c r="FY157">
        <v>19</v>
      </c>
      <c r="FZ157">
        <v>0.44</v>
      </c>
      <c r="GA157">
        <v>0.19</v>
      </c>
      <c r="GB157">
        <v>-29.34049024390244</v>
      </c>
      <c r="GC157">
        <v>2.641053658536569</v>
      </c>
      <c r="GD157">
        <v>0.4031976836490266</v>
      </c>
      <c r="GE157">
        <v>0</v>
      </c>
      <c r="GF157">
        <v>0.354485268292683</v>
      </c>
      <c r="GG157">
        <v>-0.3593308222996511</v>
      </c>
      <c r="GH157">
        <v>0.03724242766577139</v>
      </c>
      <c r="GI157">
        <v>1</v>
      </c>
      <c r="GJ157">
        <v>1</v>
      </c>
      <c r="GK157">
        <v>2</v>
      </c>
      <c r="GL157" t="s">
        <v>432</v>
      </c>
      <c r="GM157">
        <v>3.09927</v>
      </c>
      <c r="GN157">
        <v>2.75831</v>
      </c>
      <c r="GO157">
        <v>0.138731</v>
      </c>
      <c r="GP157">
        <v>0.139286</v>
      </c>
      <c r="GQ157">
        <v>0.114997</v>
      </c>
      <c r="GR157">
        <v>0.101806</v>
      </c>
      <c r="GS157">
        <v>21845.3</v>
      </c>
      <c r="GT157">
        <v>20756.7</v>
      </c>
      <c r="GU157">
        <v>25935.3</v>
      </c>
      <c r="GV157">
        <v>24475.8</v>
      </c>
      <c r="GW157">
        <v>36863.5</v>
      </c>
      <c r="GX157">
        <v>31951.3</v>
      </c>
      <c r="GY157">
        <v>45354.6</v>
      </c>
      <c r="GZ157">
        <v>38476.5</v>
      </c>
      <c r="HA157">
        <v>1.75633</v>
      </c>
      <c r="HB157">
        <v>1.76192</v>
      </c>
      <c r="HC157">
        <v>-0.0792369</v>
      </c>
      <c r="HD157">
        <v>0</v>
      </c>
      <c r="HE157">
        <v>31.338</v>
      </c>
      <c r="HF157">
        <v>999.9</v>
      </c>
      <c r="HG157">
        <v>43.1</v>
      </c>
      <c r="HH157">
        <v>45.3</v>
      </c>
      <c r="HI157">
        <v>41.5305</v>
      </c>
      <c r="HJ157">
        <v>62.5389</v>
      </c>
      <c r="HK157">
        <v>25.3686</v>
      </c>
      <c r="HL157">
        <v>1</v>
      </c>
      <c r="HM157">
        <v>0.981621</v>
      </c>
      <c r="HN157">
        <v>8.294090000000001</v>
      </c>
      <c r="HO157">
        <v>20.1006</v>
      </c>
      <c r="HP157">
        <v>5.2101</v>
      </c>
      <c r="HQ157">
        <v>11.986</v>
      </c>
      <c r="HR157">
        <v>4.9621</v>
      </c>
      <c r="HS157">
        <v>3.27433</v>
      </c>
      <c r="HT157">
        <v>9999</v>
      </c>
      <c r="HU157">
        <v>9999</v>
      </c>
      <c r="HV157">
        <v>9999</v>
      </c>
      <c r="HW157">
        <v>111.4</v>
      </c>
      <c r="HX157">
        <v>1.86388</v>
      </c>
      <c r="HY157">
        <v>1.86024</v>
      </c>
      <c r="HZ157">
        <v>1.85867</v>
      </c>
      <c r="IA157">
        <v>1.85989</v>
      </c>
      <c r="IB157">
        <v>1.85989</v>
      </c>
      <c r="IC157">
        <v>1.85853</v>
      </c>
      <c r="ID157">
        <v>1.85763</v>
      </c>
      <c r="IE157">
        <v>1.85242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-25.83</v>
      </c>
      <c r="IT157">
        <v>-3.4249</v>
      </c>
      <c r="IU157">
        <v>-14.13086957178853</v>
      </c>
      <c r="IV157">
        <v>-0.02083019699242301</v>
      </c>
      <c r="IW157">
        <v>6.53372239223948E-06</v>
      </c>
      <c r="IX157">
        <v>-1.0545266758139E-09</v>
      </c>
      <c r="IY157">
        <v>-1.707570419092904</v>
      </c>
      <c r="IZ157">
        <v>-0.1424232617567872</v>
      </c>
      <c r="JA157">
        <v>0.004060056505534989</v>
      </c>
      <c r="JB157">
        <v>-4.899104825809564E-05</v>
      </c>
      <c r="JC157">
        <v>3</v>
      </c>
      <c r="JD157">
        <v>1949</v>
      </c>
      <c r="JE157">
        <v>1</v>
      </c>
      <c r="JF157">
        <v>31</v>
      </c>
      <c r="JG157">
        <v>50.9</v>
      </c>
      <c r="JH157">
        <v>50.8</v>
      </c>
      <c r="JI157">
        <v>1.79199</v>
      </c>
      <c r="JJ157">
        <v>2.70142</v>
      </c>
      <c r="JK157">
        <v>1.49658</v>
      </c>
      <c r="JL157">
        <v>2.31812</v>
      </c>
      <c r="JM157">
        <v>1.54785</v>
      </c>
      <c r="JN157">
        <v>2.37183</v>
      </c>
      <c r="JO157">
        <v>49.044</v>
      </c>
      <c r="JP157">
        <v>13.2477</v>
      </c>
      <c r="JQ157">
        <v>18</v>
      </c>
      <c r="JR157">
        <v>478.125</v>
      </c>
      <c r="JS157">
        <v>494.372</v>
      </c>
      <c r="JT157">
        <v>22.8535</v>
      </c>
      <c r="JU157">
        <v>38.4261</v>
      </c>
      <c r="JV157">
        <v>30.0016</v>
      </c>
      <c r="JW157">
        <v>38.2714</v>
      </c>
      <c r="JX157">
        <v>38.1583</v>
      </c>
      <c r="JY157">
        <v>36.0363</v>
      </c>
      <c r="JZ157">
        <v>44.2722</v>
      </c>
      <c r="KA157">
        <v>0</v>
      </c>
      <c r="KB157">
        <v>22.8188</v>
      </c>
      <c r="KC157">
        <v>720.7809999999999</v>
      </c>
      <c r="KD157">
        <v>19.0735</v>
      </c>
      <c r="KE157">
        <v>99.1118</v>
      </c>
      <c r="KF157">
        <v>93.02160000000001</v>
      </c>
    </row>
    <row r="158" spans="1:292">
      <c r="A158">
        <v>140</v>
      </c>
      <c r="B158">
        <v>1688138642.5</v>
      </c>
      <c r="C158">
        <v>4226.5</v>
      </c>
      <c r="D158" t="s">
        <v>716</v>
      </c>
      <c r="E158" t="s">
        <v>717</v>
      </c>
      <c r="F158">
        <v>5</v>
      </c>
      <c r="G158" t="s">
        <v>630</v>
      </c>
      <c r="H158">
        <v>1688138635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720.2843395144553</v>
      </c>
      <c r="AJ158">
        <v>699.3970363636359</v>
      </c>
      <c r="AK158">
        <v>3.371513199071241</v>
      </c>
      <c r="AL158">
        <v>66.51055622618527</v>
      </c>
      <c r="AM158">
        <f>(AO158 - AN158 + DX158*1E3/(8.314*(DZ158+273.15)) * AQ158/DW158 * AP158) * DW158/(100*DK158) * 1000/(1000 - AO158)</f>
        <v>0</v>
      </c>
      <c r="AN158">
        <v>19.07138355830427</v>
      </c>
      <c r="AO158">
        <v>19.38385030303031</v>
      </c>
      <c r="AP158">
        <v>7.570129142902956E-05</v>
      </c>
      <c r="AQ158">
        <v>111.0783735854107</v>
      </c>
      <c r="AR158">
        <v>4</v>
      </c>
      <c r="AS158">
        <v>1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1.65</v>
      </c>
      <c r="DL158">
        <v>0.5</v>
      </c>
      <c r="DM158" t="s">
        <v>430</v>
      </c>
      <c r="DN158">
        <v>2</v>
      </c>
      <c r="DO158" t="b">
        <v>1</v>
      </c>
      <c r="DP158">
        <v>1688138635</v>
      </c>
      <c r="DQ158">
        <v>662.8167407407408</v>
      </c>
      <c r="DR158">
        <v>692.1265555555556</v>
      </c>
      <c r="DS158">
        <v>19.37092592592592</v>
      </c>
      <c r="DT158">
        <v>19.05930740740741</v>
      </c>
      <c r="DU158">
        <v>688.5357037037037</v>
      </c>
      <c r="DV158">
        <v>22.79568518518519</v>
      </c>
      <c r="DW158">
        <v>500.0212222222222</v>
      </c>
      <c r="DX158">
        <v>101.5919259259259</v>
      </c>
      <c r="DY158">
        <v>0.1000341592592593</v>
      </c>
      <c r="DZ158">
        <v>28.74794074074074</v>
      </c>
      <c r="EA158">
        <v>30.0613037037037</v>
      </c>
      <c r="EB158">
        <v>999.9000000000001</v>
      </c>
      <c r="EC158">
        <v>0</v>
      </c>
      <c r="ED158">
        <v>0</v>
      </c>
      <c r="EE158">
        <v>9996.529259259261</v>
      </c>
      <c r="EF158">
        <v>0</v>
      </c>
      <c r="EG158">
        <v>1459.492222222222</v>
      </c>
      <c r="EH158">
        <v>-29.30987037037037</v>
      </c>
      <c r="EI158">
        <v>675.9098148148149</v>
      </c>
      <c r="EJ158">
        <v>705.5745185185186</v>
      </c>
      <c r="EK158">
        <v>0.3116157037037037</v>
      </c>
      <c r="EL158">
        <v>692.1265555555556</v>
      </c>
      <c r="EM158">
        <v>19.05930740740741</v>
      </c>
      <c r="EN158">
        <v>1.96793</v>
      </c>
      <c r="EO158">
        <v>1.936272592592593</v>
      </c>
      <c r="EP158">
        <v>17.18864814814815</v>
      </c>
      <c r="EQ158">
        <v>16.93261111111111</v>
      </c>
      <c r="ER158">
        <v>2000.011851851852</v>
      </c>
      <c r="ES158">
        <v>0.9799992222222221</v>
      </c>
      <c r="ET158">
        <v>0.02000088148148148</v>
      </c>
      <c r="EU158">
        <v>0</v>
      </c>
      <c r="EV158">
        <v>29.82772592592592</v>
      </c>
      <c r="EW158">
        <v>5.00078</v>
      </c>
      <c r="EX158">
        <v>4423.902222222222</v>
      </c>
      <c r="EY158">
        <v>16379.72592592592</v>
      </c>
      <c r="EZ158">
        <v>46.43737037037038</v>
      </c>
      <c r="FA158">
        <v>48.35633333333334</v>
      </c>
      <c r="FB158">
        <v>47.10166666666666</v>
      </c>
      <c r="FC158">
        <v>47.4397037037037</v>
      </c>
      <c r="FD158">
        <v>46.96733333333333</v>
      </c>
      <c r="FE158">
        <v>1955.111851851851</v>
      </c>
      <c r="FF158">
        <v>39.9</v>
      </c>
      <c r="FG158">
        <v>0</v>
      </c>
      <c r="FH158">
        <v>1688138636.4</v>
      </c>
      <c r="FI158">
        <v>0</v>
      </c>
      <c r="FJ158">
        <v>29.80523076923077</v>
      </c>
      <c r="FK158">
        <v>0.1054085333111979</v>
      </c>
      <c r="FL158">
        <v>103.5439316363768</v>
      </c>
      <c r="FM158">
        <v>4423.4</v>
      </c>
      <c r="FN158">
        <v>15</v>
      </c>
      <c r="FO158">
        <v>1688135591</v>
      </c>
      <c r="FP158" t="s">
        <v>631</v>
      </c>
      <c r="FQ158">
        <v>1688135585</v>
      </c>
      <c r="FR158">
        <v>1688135591</v>
      </c>
      <c r="FS158">
        <v>4</v>
      </c>
      <c r="FT158">
        <v>-0.023</v>
      </c>
      <c r="FU158">
        <v>-0.017</v>
      </c>
      <c r="FV158">
        <v>-22.153</v>
      </c>
      <c r="FW158">
        <v>-3.41</v>
      </c>
      <c r="FX158">
        <v>420</v>
      </c>
      <c r="FY158">
        <v>19</v>
      </c>
      <c r="FZ158">
        <v>0.44</v>
      </c>
      <c r="GA158">
        <v>0.19</v>
      </c>
      <c r="GB158">
        <v>-29.28831463414634</v>
      </c>
      <c r="GC158">
        <v>-0.906924041811804</v>
      </c>
      <c r="GD158">
        <v>0.3452136853694094</v>
      </c>
      <c r="GE158">
        <v>0</v>
      </c>
      <c r="GF158">
        <v>0.3338018780487805</v>
      </c>
      <c r="GG158">
        <v>-0.2933942508710803</v>
      </c>
      <c r="GH158">
        <v>0.03282721875710142</v>
      </c>
      <c r="GI158">
        <v>1</v>
      </c>
      <c r="GJ158">
        <v>1</v>
      </c>
      <c r="GK158">
        <v>2</v>
      </c>
      <c r="GL158" t="s">
        <v>432</v>
      </c>
      <c r="GM158">
        <v>3.0992</v>
      </c>
      <c r="GN158">
        <v>2.75802</v>
      </c>
      <c r="GO158">
        <v>0.141004</v>
      </c>
      <c r="GP158">
        <v>0.141542</v>
      </c>
      <c r="GQ158">
        <v>0.115025</v>
      </c>
      <c r="GR158">
        <v>0.10183</v>
      </c>
      <c r="GS158">
        <v>21787</v>
      </c>
      <c r="GT158">
        <v>20702.1</v>
      </c>
      <c r="GU158">
        <v>25934.7</v>
      </c>
      <c r="GV158">
        <v>24475.6</v>
      </c>
      <c r="GW158">
        <v>36861.9</v>
      </c>
      <c r="GX158">
        <v>31950</v>
      </c>
      <c r="GY158">
        <v>45353.7</v>
      </c>
      <c r="GZ158">
        <v>38475.7</v>
      </c>
      <c r="HA158">
        <v>1.75602</v>
      </c>
      <c r="HB158">
        <v>1.76203</v>
      </c>
      <c r="HC158">
        <v>-0.0789426</v>
      </c>
      <c r="HD158">
        <v>0</v>
      </c>
      <c r="HE158">
        <v>31.3417</v>
      </c>
      <c r="HF158">
        <v>999.9</v>
      </c>
      <c r="HG158">
        <v>43.1</v>
      </c>
      <c r="HH158">
        <v>45.3</v>
      </c>
      <c r="HI158">
        <v>41.5264</v>
      </c>
      <c r="HJ158">
        <v>62.5189</v>
      </c>
      <c r="HK158">
        <v>25.4046</v>
      </c>
      <c r="HL158">
        <v>1</v>
      </c>
      <c r="HM158">
        <v>0.9828789999999999</v>
      </c>
      <c r="HN158">
        <v>8.33465</v>
      </c>
      <c r="HO158">
        <v>20.0987</v>
      </c>
      <c r="HP158">
        <v>5.20905</v>
      </c>
      <c r="HQ158">
        <v>11.986</v>
      </c>
      <c r="HR158">
        <v>4.96205</v>
      </c>
      <c r="HS158">
        <v>3.27415</v>
      </c>
      <c r="HT158">
        <v>9999</v>
      </c>
      <c r="HU158">
        <v>9999</v>
      </c>
      <c r="HV158">
        <v>9999</v>
      </c>
      <c r="HW158">
        <v>111.4</v>
      </c>
      <c r="HX158">
        <v>1.86387</v>
      </c>
      <c r="HY158">
        <v>1.86024</v>
      </c>
      <c r="HZ158">
        <v>1.85867</v>
      </c>
      <c r="IA158">
        <v>1.85989</v>
      </c>
      <c r="IB158">
        <v>1.85989</v>
      </c>
      <c r="IC158">
        <v>1.85852</v>
      </c>
      <c r="ID158">
        <v>1.85763</v>
      </c>
      <c r="IE158">
        <v>1.85242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-26.05</v>
      </c>
      <c r="IT158">
        <v>-3.4252</v>
      </c>
      <c r="IU158">
        <v>-14.13086957178853</v>
      </c>
      <c r="IV158">
        <v>-0.02083019699242301</v>
      </c>
      <c r="IW158">
        <v>6.53372239223948E-06</v>
      </c>
      <c r="IX158">
        <v>-1.0545266758139E-09</v>
      </c>
      <c r="IY158">
        <v>-1.707570419092904</v>
      </c>
      <c r="IZ158">
        <v>-0.1424232617567872</v>
      </c>
      <c r="JA158">
        <v>0.004060056505534989</v>
      </c>
      <c r="JB158">
        <v>-4.899104825809564E-05</v>
      </c>
      <c r="JC158">
        <v>3</v>
      </c>
      <c r="JD158">
        <v>1949</v>
      </c>
      <c r="JE158">
        <v>1</v>
      </c>
      <c r="JF158">
        <v>31</v>
      </c>
      <c r="JG158">
        <v>51</v>
      </c>
      <c r="JH158">
        <v>50.9</v>
      </c>
      <c r="JI158">
        <v>1.82861</v>
      </c>
      <c r="JJ158">
        <v>2.7063</v>
      </c>
      <c r="JK158">
        <v>1.49658</v>
      </c>
      <c r="JL158">
        <v>2.31812</v>
      </c>
      <c r="JM158">
        <v>1.54785</v>
      </c>
      <c r="JN158">
        <v>2.35352</v>
      </c>
      <c r="JO158">
        <v>49.044</v>
      </c>
      <c r="JP158">
        <v>13.2477</v>
      </c>
      <c r="JQ158">
        <v>18</v>
      </c>
      <c r="JR158">
        <v>477.978</v>
      </c>
      <c r="JS158">
        <v>494.48</v>
      </c>
      <c r="JT158">
        <v>22.7912</v>
      </c>
      <c r="JU158">
        <v>38.4326</v>
      </c>
      <c r="JV158">
        <v>30.0013</v>
      </c>
      <c r="JW158">
        <v>38.2771</v>
      </c>
      <c r="JX158">
        <v>38.1637</v>
      </c>
      <c r="JY158">
        <v>36.7697</v>
      </c>
      <c r="JZ158">
        <v>44.2722</v>
      </c>
      <c r="KA158">
        <v>0</v>
      </c>
      <c r="KB158">
        <v>22.7669</v>
      </c>
      <c r="KC158">
        <v>741.205</v>
      </c>
      <c r="KD158">
        <v>19.0731</v>
      </c>
      <c r="KE158">
        <v>99.1096</v>
      </c>
      <c r="KF158">
        <v>93.02</v>
      </c>
    </row>
    <row r="159" spans="1:292">
      <c r="A159">
        <v>141</v>
      </c>
      <c r="B159">
        <v>1688138647.5</v>
      </c>
      <c r="C159">
        <v>4231.5</v>
      </c>
      <c r="D159" t="s">
        <v>718</v>
      </c>
      <c r="E159" t="s">
        <v>719</v>
      </c>
      <c r="F159">
        <v>5</v>
      </c>
      <c r="G159" t="s">
        <v>630</v>
      </c>
      <c r="H159">
        <v>1688138639.714286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737.4857972641747</v>
      </c>
      <c r="AJ159">
        <v>716.3676</v>
      </c>
      <c r="AK159">
        <v>3.406658160808511</v>
      </c>
      <c r="AL159">
        <v>66.51055622618527</v>
      </c>
      <c r="AM159">
        <f>(AO159 - AN159 + DX159*1E3/(8.314*(DZ159+273.15)) * AQ159/DW159 * AP159) * DW159/(100*DK159) * 1000/(1000 - AO159)</f>
        <v>0</v>
      </c>
      <c r="AN159">
        <v>19.07765320346919</v>
      </c>
      <c r="AO159">
        <v>19.39037696969696</v>
      </c>
      <c r="AP159">
        <v>5.457031629007726E-05</v>
      </c>
      <c r="AQ159">
        <v>111.0783735854107</v>
      </c>
      <c r="AR159">
        <v>4</v>
      </c>
      <c r="AS159">
        <v>1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1.65</v>
      </c>
      <c r="DL159">
        <v>0.5</v>
      </c>
      <c r="DM159" t="s">
        <v>430</v>
      </c>
      <c r="DN159">
        <v>2</v>
      </c>
      <c r="DO159" t="b">
        <v>1</v>
      </c>
      <c r="DP159">
        <v>1688138639.714286</v>
      </c>
      <c r="DQ159">
        <v>678.302892857143</v>
      </c>
      <c r="DR159">
        <v>707.9608214285714</v>
      </c>
      <c r="DS159">
        <v>19.37910357142857</v>
      </c>
      <c r="DT159">
        <v>19.07091071428571</v>
      </c>
      <c r="DU159">
        <v>704.2299285714287</v>
      </c>
      <c r="DV159">
        <v>22.80414285714286</v>
      </c>
      <c r="DW159">
        <v>500.0126428571429</v>
      </c>
      <c r="DX159">
        <v>101.5924642857143</v>
      </c>
      <c r="DY159">
        <v>0.09999406071428572</v>
      </c>
      <c r="DZ159">
        <v>28.73706428571428</v>
      </c>
      <c r="EA159">
        <v>30.05055</v>
      </c>
      <c r="EB159">
        <v>999.9000000000002</v>
      </c>
      <c r="EC159">
        <v>0</v>
      </c>
      <c r="ED159">
        <v>0</v>
      </c>
      <c r="EE159">
        <v>9997.606785714288</v>
      </c>
      <c r="EF159">
        <v>0</v>
      </c>
      <c r="EG159">
        <v>1462.9225</v>
      </c>
      <c r="EH159">
        <v>-29.65800714285714</v>
      </c>
      <c r="EI159">
        <v>691.7076428571429</v>
      </c>
      <c r="EJ159">
        <v>721.7248214285715</v>
      </c>
      <c r="EK159">
        <v>0.3081893571428571</v>
      </c>
      <c r="EL159">
        <v>707.9608214285714</v>
      </c>
      <c r="EM159">
        <v>19.07091071428571</v>
      </c>
      <c r="EN159">
        <v>1.968770714285714</v>
      </c>
      <c r="EO159">
        <v>1.937460357142857</v>
      </c>
      <c r="EP159">
        <v>17.19539285714286</v>
      </c>
      <c r="EQ159">
        <v>16.94229285714286</v>
      </c>
      <c r="ER159">
        <v>1999.991428571428</v>
      </c>
      <c r="ES159">
        <v>0.979999</v>
      </c>
      <c r="ET159">
        <v>0.0200011</v>
      </c>
      <c r="EU159">
        <v>0</v>
      </c>
      <c r="EV159">
        <v>29.83699642857142</v>
      </c>
      <c r="EW159">
        <v>5.00078</v>
      </c>
      <c r="EX159">
        <v>4426.152857142858</v>
      </c>
      <c r="EY159">
        <v>16379.55357142857</v>
      </c>
      <c r="EZ159">
        <v>46.44628571428571</v>
      </c>
      <c r="FA159">
        <v>48.35924999999999</v>
      </c>
      <c r="FB159">
        <v>47.08685714285714</v>
      </c>
      <c r="FC159">
        <v>47.44853571428571</v>
      </c>
      <c r="FD159">
        <v>46.99757142857143</v>
      </c>
      <c r="FE159">
        <v>1955.091428571428</v>
      </c>
      <c r="FF159">
        <v>39.9</v>
      </c>
      <c r="FG159">
        <v>0</v>
      </c>
      <c r="FH159">
        <v>1688138641.8</v>
      </c>
      <c r="FI159">
        <v>0</v>
      </c>
      <c r="FJ159">
        <v>29.816792</v>
      </c>
      <c r="FK159">
        <v>-0.3230000170751164</v>
      </c>
      <c r="FL159">
        <v>-9.509999962307006</v>
      </c>
      <c r="FM159">
        <v>4426.0248</v>
      </c>
      <c r="FN159">
        <v>15</v>
      </c>
      <c r="FO159">
        <v>1688135591</v>
      </c>
      <c r="FP159" t="s">
        <v>631</v>
      </c>
      <c r="FQ159">
        <v>1688135585</v>
      </c>
      <c r="FR159">
        <v>1688135591</v>
      </c>
      <c r="FS159">
        <v>4</v>
      </c>
      <c r="FT159">
        <v>-0.023</v>
      </c>
      <c r="FU159">
        <v>-0.017</v>
      </c>
      <c r="FV159">
        <v>-22.153</v>
      </c>
      <c r="FW159">
        <v>-3.41</v>
      </c>
      <c r="FX159">
        <v>420</v>
      </c>
      <c r="FY159">
        <v>19</v>
      </c>
      <c r="FZ159">
        <v>0.44</v>
      </c>
      <c r="GA159">
        <v>0.19</v>
      </c>
      <c r="GB159">
        <v>-29.4486243902439</v>
      </c>
      <c r="GC159">
        <v>-4.230372125435615</v>
      </c>
      <c r="GD159">
        <v>0.4255796613862132</v>
      </c>
      <c r="GE159">
        <v>0</v>
      </c>
      <c r="GF159">
        <v>0.3131542195121951</v>
      </c>
      <c r="GG159">
        <v>-0.06842644599303092</v>
      </c>
      <c r="GH159">
        <v>0.01362339287726812</v>
      </c>
      <c r="GI159">
        <v>1</v>
      </c>
      <c r="GJ159">
        <v>1</v>
      </c>
      <c r="GK159">
        <v>2</v>
      </c>
      <c r="GL159" t="s">
        <v>432</v>
      </c>
      <c r="GM159">
        <v>3.09923</v>
      </c>
      <c r="GN159">
        <v>2.75807</v>
      </c>
      <c r="GO159">
        <v>0.14327</v>
      </c>
      <c r="GP159">
        <v>0.143816</v>
      </c>
      <c r="GQ159">
        <v>0.115048</v>
      </c>
      <c r="GR159">
        <v>0.10185</v>
      </c>
      <c r="GS159">
        <v>21729.1</v>
      </c>
      <c r="GT159">
        <v>20646.7</v>
      </c>
      <c r="GU159">
        <v>25934.2</v>
      </c>
      <c r="GV159">
        <v>24475.1</v>
      </c>
      <c r="GW159">
        <v>36860.5</v>
      </c>
      <c r="GX159">
        <v>31949</v>
      </c>
      <c r="GY159">
        <v>45352.8</v>
      </c>
      <c r="GZ159">
        <v>38475</v>
      </c>
      <c r="HA159">
        <v>1.75592</v>
      </c>
      <c r="HB159">
        <v>1.762</v>
      </c>
      <c r="HC159">
        <v>-0.0815205</v>
      </c>
      <c r="HD159">
        <v>0</v>
      </c>
      <c r="HE159">
        <v>31.3441</v>
      </c>
      <c r="HF159">
        <v>999.9</v>
      </c>
      <c r="HG159">
        <v>43.1</v>
      </c>
      <c r="HH159">
        <v>45.3</v>
      </c>
      <c r="HI159">
        <v>41.528</v>
      </c>
      <c r="HJ159">
        <v>62.6789</v>
      </c>
      <c r="HK159">
        <v>25.3926</v>
      </c>
      <c r="HL159">
        <v>1</v>
      </c>
      <c r="HM159">
        <v>0.984131</v>
      </c>
      <c r="HN159">
        <v>8.411239999999999</v>
      </c>
      <c r="HO159">
        <v>20.0953</v>
      </c>
      <c r="HP159">
        <v>5.20995</v>
      </c>
      <c r="HQ159">
        <v>11.986</v>
      </c>
      <c r="HR159">
        <v>4.9622</v>
      </c>
      <c r="HS159">
        <v>3.2744</v>
      </c>
      <c r="HT159">
        <v>9999</v>
      </c>
      <c r="HU159">
        <v>9999</v>
      </c>
      <c r="HV159">
        <v>9999</v>
      </c>
      <c r="HW159">
        <v>111.4</v>
      </c>
      <c r="HX159">
        <v>1.86388</v>
      </c>
      <c r="HY159">
        <v>1.86021</v>
      </c>
      <c r="HZ159">
        <v>1.85867</v>
      </c>
      <c r="IA159">
        <v>1.85989</v>
      </c>
      <c r="IB159">
        <v>1.85989</v>
      </c>
      <c r="IC159">
        <v>1.85854</v>
      </c>
      <c r="ID159">
        <v>1.85764</v>
      </c>
      <c r="IE159">
        <v>1.85242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-26.27</v>
      </c>
      <c r="IT159">
        <v>-3.4255</v>
      </c>
      <c r="IU159">
        <v>-14.13086957178853</v>
      </c>
      <c r="IV159">
        <v>-0.02083019699242301</v>
      </c>
      <c r="IW159">
        <v>6.53372239223948E-06</v>
      </c>
      <c r="IX159">
        <v>-1.0545266758139E-09</v>
      </c>
      <c r="IY159">
        <v>-1.707570419092904</v>
      </c>
      <c r="IZ159">
        <v>-0.1424232617567872</v>
      </c>
      <c r="JA159">
        <v>0.004060056505534989</v>
      </c>
      <c r="JB159">
        <v>-4.899104825809564E-05</v>
      </c>
      <c r="JC159">
        <v>3</v>
      </c>
      <c r="JD159">
        <v>1949</v>
      </c>
      <c r="JE159">
        <v>1</v>
      </c>
      <c r="JF159">
        <v>31</v>
      </c>
      <c r="JG159">
        <v>51</v>
      </c>
      <c r="JH159">
        <v>50.9</v>
      </c>
      <c r="JI159">
        <v>1.86035</v>
      </c>
      <c r="JJ159">
        <v>2.70874</v>
      </c>
      <c r="JK159">
        <v>1.49658</v>
      </c>
      <c r="JL159">
        <v>2.31812</v>
      </c>
      <c r="JM159">
        <v>1.54785</v>
      </c>
      <c r="JN159">
        <v>2.35962</v>
      </c>
      <c r="JO159">
        <v>49.044</v>
      </c>
      <c r="JP159">
        <v>13.2389</v>
      </c>
      <c r="JQ159">
        <v>18</v>
      </c>
      <c r="JR159">
        <v>477.95</v>
      </c>
      <c r="JS159">
        <v>494.502</v>
      </c>
      <c r="JT159">
        <v>22.7353</v>
      </c>
      <c r="JU159">
        <v>38.44</v>
      </c>
      <c r="JV159">
        <v>30.0013</v>
      </c>
      <c r="JW159">
        <v>38.2824</v>
      </c>
      <c r="JX159">
        <v>38.1691</v>
      </c>
      <c r="JY159">
        <v>37.4131</v>
      </c>
      <c r="JZ159">
        <v>44.2722</v>
      </c>
      <c r="KA159">
        <v>0</v>
      </c>
      <c r="KB159">
        <v>22.7077</v>
      </c>
      <c r="KC159">
        <v>754.582</v>
      </c>
      <c r="KD159">
        <v>19.0697</v>
      </c>
      <c r="KE159">
        <v>99.1078</v>
      </c>
      <c r="KF159">
        <v>93.01819999999999</v>
      </c>
    </row>
    <row r="160" spans="1:292">
      <c r="A160">
        <v>142</v>
      </c>
      <c r="B160">
        <v>1688138652.5</v>
      </c>
      <c r="C160">
        <v>4236.5</v>
      </c>
      <c r="D160" t="s">
        <v>720</v>
      </c>
      <c r="E160" t="s">
        <v>721</v>
      </c>
      <c r="F160">
        <v>5</v>
      </c>
      <c r="G160" t="s">
        <v>630</v>
      </c>
      <c r="H160">
        <v>1688138645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754.5569798911641</v>
      </c>
      <c r="AJ160">
        <v>733.478981818182</v>
      </c>
      <c r="AK160">
        <v>3.427731408953902</v>
      </c>
      <c r="AL160">
        <v>66.51055622618527</v>
      </c>
      <c r="AM160">
        <f>(AO160 - AN160 + DX160*1E3/(8.314*(DZ160+273.15)) * AQ160/DW160 * AP160) * DW160/(100*DK160) * 1000/(1000 - AO160)</f>
        <v>0</v>
      </c>
      <c r="AN160">
        <v>19.08483327431078</v>
      </c>
      <c r="AO160">
        <v>19.39573818181817</v>
      </c>
      <c r="AP160">
        <v>2.999787546751821E-05</v>
      </c>
      <c r="AQ160">
        <v>111.0783735854107</v>
      </c>
      <c r="AR160">
        <v>4</v>
      </c>
      <c r="AS160">
        <v>1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1.65</v>
      </c>
      <c r="DL160">
        <v>0.5</v>
      </c>
      <c r="DM160" t="s">
        <v>430</v>
      </c>
      <c r="DN160">
        <v>2</v>
      </c>
      <c r="DO160" t="b">
        <v>1</v>
      </c>
      <c r="DP160">
        <v>1688138645</v>
      </c>
      <c r="DQ160">
        <v>695.8493703703704</v>
      </c>
      <c r="DR160">
        <v>725.732037037037</v>
      </c>
      <c r="DS160">
        <v>19.38738148148148</v>
      </c>
      <c r="DT160">
        <v>19.07777037037037</v>
      </c>
      <c r="DU160">
        <v>722.0098148148146</v>
      </c>
      <c r="DV160">
        <v>22.81271481481482</v>
      </c>
      <c r="DW160">
        <v>500.032074074074</v>
      </c>
      <c r="DX160">
        <v>101.5928518518519</v>
      </c>
      <c r="DY160">
        <v>0.1000294851851852</v>
      </c>
      <c r="DZ160">
        <v>28.72361851851852</v>
      </c>
      <c r="EA160">
        <v>30.03687407407407</v>
      </c>
      <c r="EB160">
        <v>999.9000000000001</v>
      </c>
      <c r="EC160">
        <v>0</v>
      </c>
      <c r="ED160">
        <v>0</v>
      </c>
      <c r="EE160">
        <v>9998.232222222223</v>
      </c>
      <c r="EF160">
        <v>0</v>
      </c>
      <c r="EG160">
        <v>1462.585925925926</v>
      </c>
      <c r="EH160">
        <v>-29.88267777777778</v>
      </c>
      <c r="EI160">
        <v>709.6068518518516</v>
      </c>
      <c r="EJ160">
        <v>739.8467037037037</v>
      </c>
      <c r="EK160">
        <v>0.3096077777777778</v>
      </c>
      <c r="EL160">
        <v>725.732037037037</v>
      </c>
      <c r="EM160">
        <v>19.07777037037037</v>
      </c>
      <c r="EN160">
        <v>1.969618148148149</v>
      </c>
      <c r="EO160">
        <v>1.938164074074074</v>
      </c>
      <c r="EP160">
        <v>17.20218888888889</v>
      </c>
      <c r="EQ160">
        <v>16.94801481481481</v>
      </c>
      <c r="ER160">
        <v>1999.991111111111</v>
      </c>
      <c r="ES160">
        <v>0.979999111111111</v>
      </c>
      <c r="ET160">
        <v>0.02000098888888889</v>
      </c>
      <c r="EU160">
        <v>0</v>
      </c>
      <c r="EV160">
        <v>29.83238888888889</v>
      </c>
      <c r="EW160">
        <v>5.00078</v>
      </c>
      <c r="EX160">
        <v>4419.121481481481</v>
      </c>
      <c r="EY160">
        <v>16379.55555555555</v>
      </c>
      <c r="EZ160">
        <v>46.44659259259259</v>
      </c>
      <c r="FA160">
        <v>48.37025925925926</v>
      </c>
      <c r="FB160">
        <v>47.04848148148148</v>
      </c>
      <c r="FC160">
        <v>47.46044444444443</v>
      </c>
      <c r="FD160">
        <v>47.01603703703704</v>
      </c>
      <c r="FE160">
        <v>1955.091111111111</v>
      </c>
      <c r="FF160">
        <v>39.9</v>
      </c>
      <c r="FG160">
        <v>0</v>
      </c>
      <c r="FH160">
        <v>1688138646.6</v>
      </c>
      <c r="FI160">
        <v>0</v>
      </c>
      <c r="FJ160">
        <v>29.8097</v>
      </c>
      <c r="FK160">
        <v>-0.1844538636435029</v>
      </c>
      <c r="FL160">
        <v>-224.2161542208289</v>
      </c>
      <c r="FM160">
        <v>4418.031999999999</v>
      </c>
      <c r="FN160">
        <v>15</v>
      </c>
      <c r="FO160">
        <v>1688135591</v>
      </c>
      <c r="FP160" t="s">
        <v>631</v>
      </c>
      <c r="FQ160">
        <v>1688135585</v>
      </c>
      <c r="FR160">
        <v>1688135591</v>
      </c>
      <c r="FS160">
        <v>4</v>
      </c>
      <c r="FT160">
        <v>-0.023</v>
      </c>
      <c r="FU160">
        <v>-0.017</v>
      </c>
      <c r="FV160">
        <v>-22.153</v>
      </c>
      <c r="FW160">
        <v>-3.41</v>
      </c>
      <c r="FX160">
        <v>420</v>
      </c>
      <c r="FY160">
        <v>19</v>
      </c>
      <c r="FZ160">
        <v>0.44</v>
      </c>
      <c r="GA160">
        <v>0.19</v>
      </c>
      <c r="GB160">
        <v>-29.68212926829268</v>
      </c>
      <c r="GC160">
        <v>-3.161941463414664</v>
      </c>
      <c r="GD160">
        <v>0.3330884363955616</v>
      </c>
      <c r="GE160">
        <v>0</v>
      </c>
      <c r="GF160">
        <v>0.3082150975609756</v>
      </c>
      <c r="GG160">
        <v>0.01800133797909441</v>
      </c>
      <c r="GH160">
        <v>0.00226131854267758</v>
      </c>
      <c r="GI160">
        <v>1</v>
      </c>
      <c r="GJ160">
        <v>1</v>
      </c>
      <c r="GK160">
        <v>2</v>
      </c>
      <c r="GL160" t="s">
        <v>432</v>
      </c>
      <c r="GM160">
        <v>3.09908</v>
      </c>
      <c r="GN160">
        <v>2.75765</v>
      </c>
      <c r="GO160">
        <v>0.145526</v>
      </c>
      <c r="GP160">
        <v>0.146036</v>
      </c>
      <c r="GQ160">
        <v>0.115068</v>
      </c>
      <c r="GR160">
        <v>0.101875</v>
      </c>
      <c r="GS160">
        <v>21671.6</v>
      </c>
      <c r="GT160">
        <v>20592.6</v>
      </c>
      <c r="GU160">
        <v>25934</v>
      </c>
      <c r="GV160">
        <v>24474.5</v>
      </c>
      <c r="GW160">
        <v>36859.4</v>
      </c>
      <c r="GX160">
        <v>31948.1</v>
      </c>
      <c r="GY160">
        <v>45352.1</v>
      </c>
      <c r="GZ160">
        <v>38474.7</v>
      </c>
      <c r="HA160">
        <v>1.7556</v>
      </c>
      <c r="HB160">
        <v>1.762</v>
      </c>
      <c r="HC160">
        <v>-0.0821576</v>
      </c>
      <c r="HD160">
        <v>0</v>
      </c>
      <c r="HE160">
        <v>31.3445</v>
      </c>
      <c r="HF160">
        <v>999.9</v>
      </c>
      <c r="HG160">
        <v>43.1</v>
      </c>
      <c r="HH160">
        <v>45.3</v>
      </c>
      <c r="HI160">
        <v>41.5254</v>
      </c>
      <c r="HJ160">
        <v>62.7489</v>
      </c>
      <c r="HK160">
        <v>25.4728</v>
      </c>
      <c r="HL160">
        <v>1</v>
      </c>
      <c r="HM160">
        <v>0.984888</v>
      </c>
      <c r="HN160">
        <v>8.34625</v>
      </c>
      <c r="HO160">
        <v>20.0987</v>
      </c>
      <c r="HP160">
        <v>5.20875</v>
      </c>
      <c r="HQ160">
        <v>11.986</v>
      </c>
      <c r="HR160">
        <v>4.962</v>
      </c>
      <c r="HS160">
        <v>3.27413</v>
      </c>
      <c r="HT160">
        <v>9999</v>
      </c>
      <c r="HU160">
        <v>9999</v>
      </c>
      <c r="HV160">
        <v>9999</v>
      </c>
      <c r="HW160">
        <v>111.4</v>
      </c>
      <c r="HX160">
        <v>1.8639</v>
      </c>
      <c r="HY160">
        <v>1.86023</v>
      </c>
      <c r="HZ160">
        <v>1.85867</v>
      </c>
      <c r="IA160">
        <v>1.85989</v>
      </c>
      <c r="IB160">
        <v>1.85989</v>
      </c>
      <c r="IC160">
        <v>1.85854</v>
      </c>
      <c r="ID160">
        <v>1.85762</v>
      </c>
      <c r="IE160">
        <v>1.85244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-26.49</v>
      </c>
      <c r="IT160">
        <v>-3.4256</v>
      </c>
      <c r="IU160">
        <v>-14.13086957178853</v>
      </c>
      <c r="IV160">
        <v>-0.02083019699242301</v>
      </c>
      <c r="IW160">
        <v>6.53372239223948E-06</v>
      </c>
      <c r="IX160">
        <v>-1.0545266758139E-09</v>
      </c>
      <c r="IY160">
        <v>-1.707570419092904</v>
      </c>
      <c r="IZ160">
        <v>-0.1424232617567872</v>
      </c>
      <c r="JA160">
        <v>0.004060056505534989</v>
      </c>
      <c r="JB160">
        <v>-4.899104825809564E-05</v>
      </c>
      <c r="JC160">
        <v>3</v>
      </c>
      <c r="JD160">
        <v>1949</v>
      </c>
      <c r="JE160">
        <v>1</v>
      </c>
      <c r="JF160">
        <v>31</v>
      </c>
      <c r="JG160">
        <v>51.1</v>
      </c>
      <c r="JH160">
        <v>51</v>
      </c>
      <c r="JI160">
        <v>1.89575</v>
      </c>
      <c r="JJ160">
        <v>2.70752</v>
      </c>
      <c r="JK160">
        <v>1.49658</v>
      </c>
      <c r="JL160">
        <v>2.31812</v>
      </c>
      <c r="JM160">
        <v>1.54785</v>
      </c>
      <c r="JN160">
        <v>2.3877</v>
      </c>
      <c r="JO160">
        <v>49.0753</v>
      </c>
      <c r="JP160">
        <v>13.2477</v>
      </c>
      <c r="JQ160">
        <v>18</v>
      </c>
      <c r="JR160">
        <v>477.788</v>
      </c>
      <c r="JS160">
        <v>494.536</v>
      </c>
      <c r="JT160">
        <v>22.6869</v>
      </c>
      <c r="JU160">
        <v>38.4474</v>
      </c>
      <c r="JV160">
        <v>30.001</v>
      </c>
      <c r="JW160">
        <v>38.2881</v>
      </c>
      <c r="JX160">
        <v>38.1741</v>
      </c>
      <c r="JY160">
        <v>38.129</v>
      </c>
      <c r="JZ160">
        <v>44.2722</v>
      </c>
      <c r="KA160">
        <v>0</v>
      </c>
      <c r="KB160">
        <v>22.6845</v>
      </c>
      <c r="KC160">
        <v>774.668</v>
      </c>
      <c r="KD160">
        <v>19.0697</v>
      </c>
      <c r="KE160">
        <v>99.10639999999999</v>
      </c>
      <c r="KF160">
        <v>93.01690000000001</v>
      </c>
    </row>
    <row r="161" spans="1:292">
      <c r="A161">
        <v>143</v>
      </c>
      <c r="B161">
        <v>1688138657.5</v>
      </c>
      <c r="C161">
        <v>4241.5</v>
      </c>
      <c r="D161" t="s">
        <v>722</v>
      </c>
      <c r="E161" t="s">
        <v>723</v>
      </c>
      <c r="F161">
        <v>5</v>
      </c>
      <c r="G161" t="s">
        <v>630</v>
      </c>
      <c r="H161">
        <v>1688138649.714286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771.8765760808744</v>
      </c>
      <c r="AJ161">
        <v>750.7093636363637</v>
      </c>
      <c r="AK161">
        <v>3.453232426551665</v>
      </c>
      <c r="AL161">
        <v>66.51055622618527</v>
      </c>
      <c r="AM161">
        <f>(AO161 - AN161 + DX161*1E3/(8.314*(DZ161+273.15)) * AQ161/DW161 * AP161) * DW161/(100*DK161) * 1000/(1000 - AO161)</f>
        <v>0</v>
      </c>
      <c r="AN161">
        <v>19.09123780182849</v>
      </c>
      <c r="AO161">
        <v>19.40552666666665</v>
      </c>
      <c r="AP161">
        <v>6.749180808553941E-05</v>
      </c>
      <c r="AQ161">
        <v>111.0783735854107</v>
      </c>
      <c r="AR161">
        <v>5</v>
      </c>
      <c r="AS161">
        <v>1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1.65</v>
      </c>
      <c r="DL161">
        <v>0.5</v>
      </c>
      <c r="DM161" t="s">
        <v>430</v>
      </c>
      <c r="DN161">
        <v>2</v>
      </c>
      <c r="DO161" t="b">
        <v>1</v>
      </c>
      <c r="DP161">
        <v>1688138649.714286</v>
      </c>
      <c r="DQ161">
        <v>711.60275</v>
      </c>
      <c r="DR161">
        <v>741.6394285714285</v>
      </c>
      <c r="DS161">
        <v>19.39386071428572</v>
      </c>
      <c r="DT161">
        <v>19.08387857142857</v>
      </c>
      <c r="DU161">
        <v>737.9702142857142</v>
      </c>
      <c r="DV161">
        <v>22.81941785714286</v>
      </c>
      <c r="DW161">
        <v>499.9372857142857</v>
      </c>
      <c r="DX161">
        <v>101.59325</v>
      </c>
      <c r="DY161">
        <v>0.09980293928571429</v>
      </c>
      <c r="DZ161">
        <v>28.71041785714286</v>
      </c>
      <c r="EA161">
        <v>30.01635357142857</v>
      </c>
      <c r="EB161">
        <v>999.9000000000002</v>
      </c>
      <c r="EC161">
        <v>0</v>
      </c>
      <c r="ED161">
        <v>0</v>
      </c>
      <c r="EE161">
        <v>10001.73107142857</v>
      </c>
      <c r="EF161">
        <v>0</v>
      </c>
      <c r="EG161">
        <v>1458.008928571429</v>
      </c>
      <c r="EH161">
        <v>-30.03671428571429</v>
      </c>
      <c r="EI161">
        <v>725.6764642857142</v>
      </c>
      <c r="EJ161">
        <v>756.0681785714287</v>
      </c>
      <c r="EK161">
        <v>0.3099860357142857</v>
      </c>
      <c r="EL161">
        <v>741.6394285714285</v>
      </c>
      <c r="EM161">
        <v>19.08387857142857</v>
      </c>
      <c r="EN161">
        <v>1.970285714285715</v>
      </c>
      <c r="EO161">
        <v>1.938791785714285</v>
      </c>
      <c r="EP161">
        <v>17.20753214285714</v>
      </c>
      <c r="EQ161">
        <v>16.95313214285714</v>
      </c>
      <c r="ER161">
        <v>2000.003928571429</v>
      </c>
      <c r="ES161">
        <v>0.9799994285714284</v>
      </c>
      <c r="ET161">
        <v>0.02000067142857143</v>
      </c>
      <c r="EU161">
        <v>0</v>
      </c>
      <c r="EV161">
        <v>29.86993928571429</v>
      </c>
      <c r="EW161">
        <v>5.00078</v>
      </c>
      <c r="EX161">
        <v>4405.830357142857</v>
      </c>
      <c r="EY161">
        <v>16379.67142857143</v>
      </c>
      <c r="EZ161">
        <v>46.45960714285713</v>
      </c>
      <c r="FA161">
        <v>48.37928571428571</v>
      </c>
      <c r="FB161">
        <v>47.03335714285715</v>
      </c>
      <c r="FC161">
        <v>47.46846428571428</v>
      </c>
      <c r="FD161">
        <v>47.01778571428571</v>
      </c>
      <c r="FE161">
        <v>1955.103928571428</v>
      </c>
      <c r="FF161">
        <v>39.9</v>
      </c>
      <c r="FG161">
        <v>0</v>
      </c>
      <c r="FH161">
        <v>1688138651.4</v>
      </c>
      <c r="FI161">
        <v>0</v>
      </c>
      <c r="FJ161">
        <v>29.873924</v>
      </c>
      <c r="FK161">
        <v>1.335338451684769</v>
      </c>
      <c r="FL161">
        <v>-201.6269226983565</v>
      </c>
      <c r="FM161">
        <v>4404.0924</v>
      </c>
      <c r="FN161">
        <v>15</v>
      </c>
      <c r="FO161">
        <v>1688135591</v>
      </c>
      <c r="FP161" t="s">
        <v>631</v>
      </c>
      <c r="FQ161">
        <v>1688135585</v>
      </c>
      <c r="FR161">
        <v>1688135591</v>
      </c>
      <c r="FS161">
        <v>4</v>
      </c>
      <c r="FT161">
        <v>-0.023</v>
      </c>
      <c r="FU161">
        <v>-0.017</v>
      </c>
      <c r="FV161">
        <v>-22.153</v>
      </c>
      <c r="FW161">
        <v>-3.41</v>
      </c>
      <c r="FX161">
        <v>420</v>
      </c>
      <c r="FY161">
        <v>19</v>
      </c>
      <c r="FZ161">
        <v>0.44</v>
      </c>
      <c r="GA161">
        <v>0.19</v>
      </c>
      <c r="GB161">
        <v>-29.93244390243902</v>
      </c>
      <c r="GC161">
        <v>-1.792020209059346</v>
      </c>
      <c r="GD161">
        <v>0.2018445647434635</v>
      </c>
      <c r="GE161">
        <v>0</v>
      </c>
      <c r="GF161">
        <v>0.3098179268292683</v>
      </c>
      <c r="GG161">
        <v>0.005323818815331645</v>
      </c>
      <c r="GH161">
        <v>0.001049340475570459</v>
      </c>
      <c r="GI161">
        <v>1</v>
      </c>
      <c r="GJ161">
        <v>1</v>
      </c>
      <c r="GK161">
        <v>2</v>
      </c>
      <c r="GL161" t="s">
        <v>432</v>
      </c>
      <c r="GM161">
        <v>3.09915</v>
      </c>
      <c r="GN161">
        <v>2.75829</v>
      </c>
      <c r="GO161">
        <v>0.147764</v>
      </c>
      <c r="GP161">
        <v>0.148247</v>
      </c>
      <c r="GQ161">
        <v>0.115098</v>
      </c>
      <c r="GR161">
        <v>0.101894</v>
      </c>
      <c r="GS161">
        <v>21614.5</v>
      </c>
      <c r="GT161">
        <v>20539.2</v>
      </c>
      <c r="GU161">
        <v>25933.7</v>
      </c>
      <c r="GV161">
        <v>24474.5</v>
      </c>
      <c r="GW161">
        <v>36858</v>
      </c>
      <c r="GX161">
        <v>31947.3</v>
      </c>
      <c r="GY161">
        <v>45351.4</v>
      </c>
      <c r="GZ161">
        <v>38474.3</v>
      </c>
      <c r="HA161">
        <v>1.75508</v>
      </c>
      <c r="HB161">
        <v>1.76178</v>
      </c>
      <c r="HC161">
        <v>-0.0834242</v>
      </c>
      <c r="HD161">
        <v>0</v>
      </c>
      <c r="HE161">
        <v>31.3445</v>
      </c>
      <c r="HF161">
        <v>999.9</v>
      </c>
      <c r="HG161">
        <v>43.1</v>
      </c>
      <c r="HH161">
        <v>45.3</v>
      </c>
      <c r="HI161">
        <v>41.5242</v>
      </c>
      <c r="HJ161">
        <v>62.5789</v>
      </c>
      <c r="HK161">
        <v>25.5649</v>
      </c>
      <c r="HL161">
        <v>1</v>
      </c>
      <c r="HM161">
        <v>0.984985</v>
      </c>
      <c r="HN161">
        <v>8.254759999999999</v>
      </c>
      <c r="HO161">
        <v>20.1032</v>
      </c>
      <c r="HP161">
        <v>5.2089</v>
      </c>
      <c r="HQ161">
        <v>11.986</v>
      </c>
      <c r="HR161">
        <v>4.962</v>
      </c>
      <c r="HS161">
        <v>3.27418</v>
      </c>
      <c r="HT161">
        <v>9999</v>
      </c>
      <c r="HU161">
        <v>9999</v>
      </c>
      <c r="HV161">
        <v>9999</v>
      </c>
      <c r="HW161">
        <v>111.4</v>
      </c>
      <c r="HX161">
        <v>1.86389</v>
      </c>
      <c r="HY161">
        <v>1.86026</v>
      </c>
      <c r="HZ161">
        <v>1.85867</v>
      </c>
      <c r="IA161">
        <v>1.85989</v>
      </c>
      <c r="IB161">
        <v>1.85989</v>
      </c>
      <c r="IC161">
        <v>1.85855</v>
      </c>
      <c r="ID161">
        <v>1.85765</v>
      </c>
      <c r="IE161">
        <v>1.85243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-26.708</v>
      </c>
      <c r="IT161">
        <v>-3.4259</v>
      </c>
      <c r="IU161">
        <v>-14.13086957178853</v>
      </c>
      <c r="IV161">
        <v>-0.02083019699242301</v>
      </c>
      <c r="IW161">
        <v>6.53372239223948E-06</v>
      </c>
      <c r="IX161">
        <v>-1.0545266758139E-09</v>
      </c>
      <c r="IY161">
        <v>-1.707570419092904</v>
      </c>
      <c r="IZ161">
        <v>-0.1424232617567872</v>
      </c>
      <c r="JA161">
        <v>0.004060056505534989</v>
      </c>
      <c r="JB161">
        <v>-4.899104825809564E-05</v>
      </c>
      <c r="JC161">
        <v>3</v>
      </c>
      <c r="JD161">
        <v>1949</v>
      </c>
      <c r="JE161">
        <v>1</v>
      </c>
      <c r="JF161">
        <v>31</v>
      </c>
      <c r="JG161">
        <v>51.2</v>
      </c>
      <c r="JH161">
        <v>51.1</v>
      </c>
      <c r="JI161">
        <v>1.92871</v>
      </c>
      <c r="JJ161">
        <v>2.7063</v>
      </c>
      <c r="JK161">
        <v>1.49658</v>
      </c>
      <c r="JL161">
        <v>2.31812</v>
      </c>
      <c r="JM161">
        <v>1.54785</v>
      </c>
      <c r="JN161">
        <v>2.38037</v>
      </c>
      <c r="JO161">
        <v>49.0753</v>
      </c>
      <c r="JP161">
        <v>13.2477</v>
      </c>
      <c r="JQ161">
        <v>18</v>
      </c>
      <c r="JR161">
        <v>477.506</v>
      </c>
      <c r="JS161">
        <v>494.423</v>
      </c>
      <c r="JT161">
        <v>22.6634</v>
      </c>
      <c r="JU161">
        <v>38.4545</v>
      </c>
      <c r="JV161">
        <v>30.0004</v>
      </c>
      <c r="JW161">
        <v>38.2945</v>
      </c>
      <c r="JX161">
        <v>38.18</v>
      </c>
      <c r="JY161">
        <v>38.7609</v>
      </c>
      <c r="JZ161">
        <v>44.2722</v>
      </c>
      <c r="KA161">
        <v>0</v>
      </c>
      <c r="KB161">
        <v>22.6738</v>
      </c>
      <c r="KC161">
        <v>788.026</v>
      </c>
      <c r="KD161">
        <v>19.0697</v>
      </c>
      <c r="KE161">
        <v>99.1052</v>
      </c>
      <c r="KF161">
        <v>93.0162</v>
      </c>
    </row>
    <row r="162" spans="1:292">
      <c r="A162">
        <v>144</v>
      </c>
      <c r="B162">
        <v>1688138662.5</v>
      </c>
      <c r="C162">
        <v>4246.5</v>
      </c>
      <c r="D162" t="s">
        <v>724</v>
      </c>
      <c r="E162" t="s">
        <v>725</v>
      </c>
      <c r="F162">
        <v>5</v>
      </c>
      <c r="G162" t="s">
        <v>630</v>
      </c>
      <c r="H162">
        <v>1688138655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788.9725822280674</v>
      </c>
      <c r="AJ162">
        <v>767.7048303030302</v>
      </c>
      <c r="AK162">
        <v>3.396517192284908</v>
      </c>
      <c r="AL162">
        <v>66.51055622618527</v>
      </c>
      <c r="AM162">
        <f>(AO162 - AN162 + DX162*1E3/(8.314*(DZ162+273.15)) * AQ162/DW162 * AP162) * DW162/(100*DK162) * 1000/(1000 - AO162)</f>
        <v>0</v>
      </c>
      <c r="AN162">
        <v>19.09668741915092</v>
      </c>
      <c r="AO162">
        <v>19.41408424242423</v>
      </c>
      <c r="AP162">
        <v>5.737574908125447E-05</v>
      </c>
      <c r="AQ162">
        <v>111.0783735854107</v>
      </c>
      <c r="AR162">
        <v>5</v>
      </c>
      <c r="AS162">
        <v>1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1.65</v>
      </c>
      <c r="DL162">
        <v>0.5</v>
      </c>
      <c r="DM162" t="s">
        <v>430</v>
      </c>
      <c r="DN162">
        <v>2</v>
      </c>
      <c r="DO162" t="b">
        <v>1</v>
      </c>
      <c r="DP162">
        <v>1688138655</v>
      </c>
      <c r="DQ162">
        <v>729.3416666666666</v>
      </c>
      <c r="DR162">
        <v>759.4285555555554</v>
      </c>
      <c r="DS162">
        <v>19.40148888888889</v>
      </c>
      <c r="DT162">
        <v>19.09055925925925</v>
      </c>
      <c r="DU162">
        <v>755.939888888889</v>
      </c>
      <c r="DV162">
        <v>22.82731481481482</v>
      </c>
      <c r="DW162">
        <v>499.932925925926</v>
      </c>
      <c r="DX162">
        <v>101.5935555555556</v>
      </c>
      <c r="DY162">
        <v>0.09977686296296298</v>
      </c>
      <c r="DZ162">
        <v>28.69712592592592</v>
      </c>
      <c r="EA162">
        <v>29.9996037037037</v>
      </c>
      <c r="EB162">
        <v>999.9000000000001</v>
      </c>
      <c r="EC162">
        <v>0</v>
      </c>
      <c r="ED162">
        <v>0</v>
      </c>
      <c r="EE162">
        <v>10002.12407407407</v>
      </c>
      <c r="EF162">
        <v>0</v>
      </c>
      <c r="EG162">
        <v>1451.644814814815</v>
      </c>
      <c r="EH162">
        <v>-30.08694814814815</v>
      </c>
      <c r="EI162">
        <v>743.7719999999999</v>
      </c>
      <c r="EJ162">
        <v>774.2087407407408</v>
      </c>
      <c r="EK162">
        <v>0.3109324814814815</v>
      </c>
      <c r="EL162">
        <v>759.4285555555554</v>
      </c>
      <c r="EM162">
        <v>19.09055925925925</v>
      </c>
      <c r="EN162">
        <v>1.971068148148148</v>
      </c>
      <c r="EO162">
        <v>1.939478518518519</v>
      </c>
      <c r="EP162">
        <v>17.21381111111111</v>
      </c>
      <c r="EQ162">
        <v>16.95871851851852</v>
      </c>
      <c r="ER162">
        <v>1999.994074074074</v>
      </c>
      <c r="ES162">
        <v>0.9799994444444443</v>
      </c>
      <c r="ET162">
        <v>0.02000065555555556</v>
      </c>
      <c r="EU162">
        <v>0</v>
      </c>
      <c r="EV162">
        <v>29.88656296296297</v>
      </c>
      <c r="EW162">
        <v>5.00078</v>
      </c>
      <c r="EX162">
        <v>4393.924444444445</v>
      </c>
      <c r="EY162">
        <v>16379.58518518518</v>
      </c>
      <c r="EZ162">
        <v>46.45807407407406</v>
      </c>
      <c r="FA162">
        <v>48.39796296296296</v>
      </c>
      <c r="FB162">
        <v>47.01148148148148</v>
      </c>
      <c r="FC162">
        <v>47.47877777777776</v>
      </c>
      <c r="FD162">
        <v>47.02525925925926</v>
      </c>
      <c r="FE162">
        <v>1955.094074074074</v>
      </c>
      <c r="FF162">
        <v>39.9</v>
      </c>
      <c r="FG162">
        <v>0</v>
      </c>
      <c r="FH162">
        <v>1688138656.8</v>
      </c>
      <c r="FI162">
        <v>0</v>
      </c>
      <c r="FJ162">
        <v>29.86216923076923</v>
      </c>
      <c r="FK162">
        <v>0.3552478728311123</v>
      </c>
      <c r="FL162">
        <v>-45.09059810330605</v>
      </c>
      <c r="FM162">
        <v>4393.222307692307</v>
      </c>
      <c r="FN162">
        <v>15</v>
      </c>
      <c r="FO162">
        <v>1688135591</v>
      </c>
      <c r="FP162" t="s">
        <v>631</v>
      </c>
      <c r="FQ162">
        <v>1688135585</v>
      </c>
      <c r="FR162">
        <v>1688135591</v>
      </c>
      <c r="FS162">
        <v>4</v>
      </c>
      <c r="FT162">
        <v>-0.023</v>
      </c>
      <c r="FU162">
        <v>-0.017</v>
      </c>
      <c r="FV162">
        <v>-22.153</v>
      </c>
      <c r="FW162">
        <v>-3.41</v>
      </c>
      <c r="FX162">
        <v>420</v>
      </c>
      <c r="FY162">
        <v>19</v>
      </c>
      <c r="FZ162">
        <v>0.44</v>
      </c>
      <c r="GA162">
        <v>0.19</v>
      </c>
      <c r="GB162">
        <v>-30.05054390243902</v>
      </c>
      <c r="GC162">
        <v>-0.7684055749128871</v>
      </c>
      <c r="GD162">
        <v>0.1114404052677232</v>
      </c>
      <c r="GE162">
        <v>0</v>
      </c>
      <c r="GF162">
        <v>0.3105460243902439</v>
      </c>
      <c r="GG162">
        <v>0.01166113588850257</v>
      </c>
      <c r="GH162">
        <v>0.001469142930631539</v>
      </c>
      <c r="GI162">
        <v>1</v>
      </c>
      <c r="GJ162">
        <v>1</v>
      </c>
      <c r="GK162">
        <v>2</v>
      </c>
      <c r="GL162" t="s">
        <v>432</v>
      </c>
      <c r="GM162">
        <v>3.09885</v>
      </c>
      <c r="GN162">
        <v>2.7572</v>
      </c>
      <c r="GO162">
        <v>0.149955</v>
      </c>
      <c r="GP162">
        <v>0.150416</v>
      </c>
      <c r="GQ162">
        <v>0.115142</v>
      </c>
      <c r="GR162">
        <v>0.101919</v>
      </c>
      <c r="GS162">
        <v>21558.5</v>
      </c>
      <c r="GT162">
        <v>20486.5</v>
      </c>
      <c r="GU162">
        <v>25933.2</v>
      </c>
      <c r="GV162">
        <v>24474.1</v>
      </c>
      <c r="GW162">
        <v>36856</v>
      </c>
      <c r="GX162">
        <v>31946.2</v>
      </c>
      <c r="GY162">
        <v>45350.9</v>
      </c>
      <c r="GZ162">
        <v>38473.7</v>
      </c>
      <c r="HA162">
        <v>1.75485</v>
      </c>
      <c r="HB162">
        <v>1.76227</v>
      </c>
      <c r="HC162">
        <v>-0.08368490000000001</v>
      </c>
      <c r="HD162">
        <v>0</v>
      </c>
      <c r="HE162">
        <v>31.3445</v>
      </c>
      <c r="HF162">
        <v>999.9</v>
      </c>
      <c r="HG162">
        <v>43.1</v>
      </c>
      <c r="HH162">
        <v>45.3</v>
      </c>
      <c r="HI162">
        <v>41.5256</v>
      </c>
      <c r="HJ162">
        <v>62.6189</v>
      </c>
      <c r="HK162">
        <v>25.6971</v>
      </c>
      <c r="HL162">
        <v>1</v>
      </c>
      <c r="HM162">
        <v>0.982505</v>
      </c>
      <c r="HN162">
        <v>7.15896</v>
      </c>
      <c r="HO162">
        <v>20.1536</v>
      </c>
      <c r="HP162">
        <v>5.20965</v>
      </c>
      <c r="HQ162">
        <v>11.986</v>
      </c>
      <c r="HR162">
        <v>4.9622</v>
      </c>
      <c r="HS162">
        <v>3.27445</v>
      </c>
      <c r="HT162">
        <v>9999</v>
      </c>
      <c r="HU162">
        <v>9999</v>
      </c>
      <c r="HV162">
        <v>9999</v>
      </c>
      <c r="HW162">
        <v>111.4</v>
      </c>
      <c r="HX162">
        <v>1.86395</v>
      </c>
      <c r="HY162">
        <v>1.86033</v>
      </c>
      <c r="HZ162">
        <v>1.85867</v>
      </c>
      <c r="IA162">
        <v>1.85989</v>
      </c>
      <c r="IB162">
        <v>1.85989</v>
      </c>
      <c r="IC162">
        <v>1.8586</v>
      </c>
      <c r="ID162">
        <v>1.85771</v>
      </c>
      <c r="IE162">
        <v>1.85249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-26.921</v>
      </c>
      <c r="IT162">
        <v>-3.4263</v>
      </c>
      <c r="IU162">
        <v>-14.13086957178853</v>
      </c>
      <c r="IV162">
        <v>-0.02083019699242301</v>
      </c>
      <c r="IW162">
        <v>6.53372239223948E-06</v>
      </c>
      <c r="IX162">
        <v>-1.0545266758139E-09</v>
      </c>
      <c r="IY162">
        <v>-1.707570419092904</v>
      </c>
      <c r="IZ162">
        <v>-0.1424232617567872</v>
      </c>
      <c r="JA162">
        <v>0.004060056505534989</v>
      </c>
      <c r="JB162">
        <v>-4.899104825809564E-05</v>
      </c>
      <c r="JC162">
        <v>3</v>
      </c>
      <c r="JD162">
        <v>1949</v>
      </c>
      <c r="JE162">
        <v>1</v>
      </c>
      <c r="JF162">
        <v>31</v>
      </c>
      <c r="JG162">
        <v>51.3</v>
      </c>
      <c r="JH162">
        <v>51.2</v>
      </c>
      <c r="JI162">
        <v>1.96411</v>
      </c>
      <c r="JJ162">
        <v>2.70264</v>
      </c>
      <c r="JK162">
        <v>1.49658</v>
      </c>
      <c r="JL162">
        <v>2.31812</v>
      </c>
      <c r="JM162">
        <v>1.54785</v>
      </c>
      <c r="JN162">
        <v>2.37793</v>
      </c>
      <c r="JO162">
        <v>49.0753</v>
      </c>
      <c r="JP162">
        <v>13.2827</v>
      </c>
      <c r="JQ162">
        <v>18</v>
      </c>
      <c r="JR162">
        <v>477.403</v>
      </c>
      <c r="JS162">
        <v>494.803</v>
      </c>
      <c r="JT162">
        <v>22.7178</v>
      </c>
      <c r="JU162">
        <v>38.4619</v>
      </c>
      <c r="JV162">
        <v>29.9982</v>
      </c>
      <c r="JW162">
        <v>38.3</v>
      </c>
      <c r="JX162">
        <v>38.1845</v>
      </c>
      <c r="JY162">
        <v>39.4732</v>
      </c>
      <c r="JZ162">
        <v>44.2722</v>
      </c>
      <c r="KA162">
        <v>0</v>
      </c>
      <c r="KB162">
        <v>22.915</v>
      </c>
      <c r="KC162">
        <v>808.087</v>
      </c>
      <c r="KD162">
        <v>19.0697</v>
      </c>
      <c r="KE162">
        <v>99.1037</v>
      </c>
      <c r="KF162">
        <v>93.01479999999999</v>
      </c>
    </row>
    <row r="163" spans="1:292">
      <c r="A163">
        <v>145</v>
      </c>
      <c r="B163">
        <v>1688138667.5</v>
      </c>
      <c r="C163">
        <v>4251.5</v>
      </c>
      <c r="D163" t="s">
        <v>726</v>
      </c>
      <c r="E163" t="s">
        <v>727</v>
      </c>
      <c r="F163">
        <v>5</v>
      </c>
      <c r="G163" t="s">
        <v>630</v>
      </c>
      <c r="H163">
        <v>1688138659.714286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805.9928852766337</v>
      </c>
      <c r="AJ163">
        <v>784.8441272727268</v>
      </c>
      <c r="AK163">
        <v>3.438480291677231</v>
      </c>
      <c r="AL163">
        <v>66.51055622618527</v>
      </c>
      <c r="AM163">
        <f>(AO163 - AN163 + DX163*1E3/(8.314*(DZ163+273.15)) * AQ163/DW163 * AP163) * DW163/(100*DK163) * 1000/(1000 - AO163)</f>
        <v>0</v>
      </c>
      <c r="AN163">
        <v>19.10149043176879</v>
      </c>
      <c r="AO163">
        <v>19.44613212121212</v>
      </c>
      <c r="AP163">
        <v>0.006637585382639588</v>
      </c>
      <c r="AQ163">
        <v>111.0783735854107</v>
      </c>
      <c r="AR163">
        <v>4</v>
      </c>
      <c r="AS163">
        <v>1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1.65</v>
      </c>
      <c r="DL163">
        <v>0.5</v>
      </c>
      <c r="DM163" t="s">
        <v>430</v>
      </c>
      <c r="DN163">
        <v>2</v>
      </c>
      <c r="DO163" t="b">
        <v>1</v>
      </c>
      <c r="DP163">
        <v>1688138659.714286</v>
      </c>
      <c r="DQ163">
        <v>745.1502142857144</v>
      </c>
      <c r="DR163">
        <v>775.27225</v>
      </c>
      <c r="DS163">
        <v>19.41375357142857</v>
      </c>
      <c r="DT163">
        <v>19.095825</v>
      </c>
      <c r="DU163">
        <v>771.9515357142857</v>
      </c>
      <c r="DV163">
        <v>22.84000714285714</v>
      </c>
      <c r="DW163">
        <v>499.8921785714286</v>
      </c>
      <c r="DX163">
        <v>101.5941071428571</v>
      </c>
      <c r="DY163">
        <v>0.09981287142857143</v>
      </c>
      <c r="DZ163">
        <v>28.68941428571429</v>
      </c>
      <c r="EA163">
        <v>29.99201071428572</v>
      </c>
      <c r="EB163">
        <v>999.9000000000002</v>
      </c>
      <c r="EC163">
        <v>0</v>
      </c>
      <c r="ED163">
        <v>0</v>
      </c>
      <c r="EE163">
        <v>10000.5075</v>
      </c>
      <c r="EF163">
        <v>0</v>
      </c>
      <c r="EG163">
        <v>1449.363571428572</v>
      </c>
      <c r="EH163">
        <v>-30.12211785714286</v>
      </c>
      <c r="EI163">
        <v>759.9029642857143</v>
      </c>
      <c r="EJ163">
        <v>790.3650357142857</v>
      </c>
      <c r="EK163">
        <v>0.3179337857142857</v>
      </c>
      <c r="EL163">
        <v>775.27225</v>
      </c>
      <c r="EM163">
        <v>19.095825</v>
      </c>
      <c r="EN163">
        <v>1.972326071428572</v>
      </c>
      <c r="EO163">
        <v>1.940024642857143</v>
      </c>
      <c r="EP163">
        <v>17.22388928571429</v>
      </c>
      <c r="EQ163">
        <v>16.96316428571429</v>
      </c>
      <c r="ER163">
        <v>2000.029285714286</v>
      </c>
      <c r="ES163">
        <v>0.9799995357142856</v>
      </c>
      <c r="ET163">
        <v>0.02000056428571429</v>
      </c>
      <c r="EU163">
        <v>0</v>
      </c>
      <c r="EV163">
        <v>29.88950714285714</v>
      </c>
      <c r="EW163">
        <v>5.00078</v>
      </c>
      <c r="EX163">
        <v>4390.464285714285</v>
      </c>
      <c r="EY163">
        <v>16379.86785714286</v>
      </c>
      <c r="EZ163">
        <v>46.45957142857143</v>
      </c>
      <c r="FA163">
        <v>48.40821428571427</v>
      </c>
      <c r="FB163">
        <v>46.99539285714286</v>
      </c>
      <c r="FC163">
        <v>47.49517857142856</v>
      </c>
      <c r="FD163">
        <v>47.0487857142857</v>
      </c>
      <c r="FE163">
        <v>1955.129285714286</v>
      </c>
      <c r="FF163">
        <v>39.9</v>
      </c>
      <c r="FG163">
        <v>0</v>
      </c>
      <c r="FH163">
        <v>1688138661.6</v>
      </c>
      <c r="FI163">
        <v>0</v>
      </c>
      <c r="FJ163">
        <v>29.89668846153846</v>
      </c>
      <c r="FK163">
        <v>-0.4182871805279715</v>
      </c>
      <c r="FL163">
        <v>-8.433162306415177</v>
      </c>
      <c r="FM163">
        <v>4390.018076923077</v>
      </c>
      <c r="FN163">
        <v>15</v>
      </c>
      <c r="FO163">
        <v>1688135591</v>
      </c>
      <c r="FP163" t="s">
        <v>631</v>
      </c>
      <c r="FQ163">
        <v>1688135585</v>
      </c>
      <c r="FR163">
        <v>1688135591</v>
      </c>
      <c r="FS163">
        <v>4</v>
      </c>
      <c r="FT163">
        <v>-0.023</v>
      </c>
      <c r="FU163">
        <v>-0.017</v>
      </c>
      <c r="FV163">
        <v>-22.153</v>
      </c>
      <c r="FW163">
        <v>-3.41</v>
      </c>
      <c r="FX163">
        <v>420</v>
      </c>
      <c r="FY163">
        <v>19</v>
      </c>
      <c r="FZ163">
        <v>0.44</v>
      </c>
      <c r="GA163">
        <v>0.19</v>
      </c>
      <c r="GB163">
        <v>-30.09771951219512</v>
      </c>
      <c r="GC163">
        <v>-0.3331609756097235</v>
      </c>
      <c r="GD163">
        <v>0.06407989380457772</v>
      </c>
      <c r="GE163">
        <v>0</v>
      </c>
      <c r="GF163">
        <v>0.3140373658536585</v>
      </c>
      <c r="GG163">
        <v>0.05459410452961762</v>
      </c>
      <c r="GH163">
        <v>0.007191099379148176</v>
      </c>
      <c r="GI163">
        <v>1</v>
      </c>
      <c r="GJ163">
        <v>1</v>
      </c>
      <c r="GK163">
        <v>2</v>
      </c>
      <c r="GL163" t="s">
        <v>432</v>
      </c>
      <c r="GM163">
        <v>3.09968</v>
      </c>
      <c r="GN163">
        <v>2.75904</v>
      </c>
      <c r="GO163">
        <v>0.152135</v>
      </c>
      <c r="GP163">
        <v>0.152546</v>
      </c>
      <c r="GQ163">
        <v>0.115254</v>
      </c>
      <c r="GR163">
        <v>0.101929</v>
      </c>
      <c r="GS163">
        <v>21503</v>
      </c>
      <c r="GT163">
        <v>20434.8</v>
      </c>
      <c r="GU163">
        <v>25933.1</v>
      </c>
      <c r="GV163">
        <v>24473.8</v>
      </c>
      <c r="GW163">
        <v>36851.5</v>
      </c>
      <c r="GX163">
        <v>31945.9</v>
      </c>
      <c r="GY163">
        <v>45350.7</v>
      </c>
      <c r="GZ163">
        <v>38473.5</v>
      </c>
      <c r="HA163">
        <v>1.75615</v>
      </c>
      <c r="HB163">
        <v>1.76108</v>
      </c>
      <c r="HC163">
        <v>-0.082422</v>
      </c>
      <c r="HD163">
        <v>0</v>
      </c>
      <c r="HE163">
        <v>31.3407</v>
      </c>
      <c r="HF163">
        <v>999.9</v>
      </c>
      <c r="HG163">
        <v>43.1</v>
      </c>
      <c r="HH163">
        <v>45.3</v>
      </c>
      <c r="HI163">
        <v>41.5298</v>
      </c>
      <c r="HJ163">
        <v>62.7489</v>
      </c>
      <c r="HK163">
        <v>25.5449</v>
      </c>
      <c r="HL163">
        <v>1</v>
      </c>
      <c r="HM163">
        <v>0.979002</v>
      </c>
      <c r="HN163">
        <v>7.23252</v>
      </c>
      <c r="HO163">
        <v>20.1509</v>
      </c>
      <c r="HP163">
        <v>5.2098</v>
      </c>
      <c r="HQ163">
        <v>11.986</v>
      </c>
      <c r="HR163">
        <v>4.9622</v>
      </c>
      <c r="HS163">
        <v>3.2743</v>
      </c>
      <c r="HT163">
        <v>9999</v>
      </c>
      <c r="HU163">
        <v>9999</v>
      </c>
      <c r="HV163">
        <v>9999</v>
      </c>
      <c r="HW163">
        <v>111.4</v>
      </c>
      <c r="HX163">
        <v>1.86395</v>
      </c>
      <c r="HY163">
        <v>1.86032</v>
      </c>
      <c r="HZ163">
        <v>1.85867</v>
      </c>
      <c r="IA163">
        <v>1.85989</v>
      </c>
      <c r="IB163">
        <v>1.85989</v>
      </c>
      <c r="IC163">
        <v>1.85858</v>
      </c>
      <c r="ID163">
        <v>1.85771</v>
      </c>
      <c r="IE163">
        <v>1.85246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-27.133</v>
      </c>
      <c r="IT163">
        <v>-3.4275</v>
      </c>
      <c r="IU163">
        <v>-14.13086957178853</v>
      </c>
      <c r="IV163">
        <v>-0.02083019699242301</v>
      </c>
      <c r="IW163">
        <v>6.53372239223948E-06</v>
      </c>
      <c r="IX163">
        <v>-1.0545266758139E-09</v>
      </c>
      <c r="IY163">
        <v>-1.707570419092904</v>
      </c>
      <c r="IZ163">
        <v>-0.1424232617567872</v>
      </c>
      <c r="JA163">
        <v>0.004060056505534989</v>
      </c>
      <c r="JB163">
        <v>-4.899104825809564E-05</v>
      </c>
      <c r="JC163">
        <v>3</v>
      </c>
      <c r="JD163">
        <v>1949</v>
      </c>
      <c r="JE163">
        <v>1</v>
      </c>
      <c r="JF163">
        <v>31</v>
      </c>
      <c r="JG163">
        <v>51.4</v>
      </c>
      <c r="JH163">
        <v>51.3</v>
      </c>
      <c r="JI163">
        <v>1.99585</v>
      </c>
      <c r="JJ163">
        <v>2.70752</v>
      </c>
      <c r="JK163">
        <v>1.49658</v>
      </c>
      <c r="JL163">
        <v>2.31812</v>
      </c>
      <c r="JM163">
        <v>1.54785</v>
      </c>
      <c r="JN163">
        <v>2.38281</v>
      </c>
      <c r="JO163">
        <v>49.1066</v>
      </c>
      <c r="JP163">
        <v>13.2827</v>
      </c>
      <c r="JQ163">
        <v>18</v>
      </c>
      <c r="JR163">
        <v>478.229</v>
      </c>
      <c r="JS163">
        <v>494.001</v>
      </c>
      <c r="JT163">
        <v>22.8783</v>
      </c>
      <c r="JU163">
        <v>38.4693</v>
      </c>
      <c r="JV163">
        <v>29.9978</v>
      </c>
      <c r="JW163">
        <v>38.3045</v>
      </c>
      <c r="JX163">
        <v>38.1891</v>
      </c>
      <c r="JY163">
        <v>40.1031</v>
      </c>
      <c r="JZ163">
        <v>44.2722</v>
      </c>
      <c r="KA163">
        <v>0</v>
      </c>
      <c r="KB163">
        <v>22.9248</v>
      </c>
      <c r="KC163">
        <v>821.448</v>
      </c>
      <c r="KD163">
        <v>19.0659</v>
      </c>
      <c r="KE163">
        <v>99.1033</v>
      </c>
      <c r="KF163">
        <v>93.0142</v>
      </c>
    </row>
    <row r="164" spans="1:292">
      <c r="A164">
        <v>146</v>
      </c>
      <c r="B164">
        <v>1688138672</v>
      </c>
      <c r="C164">
        <v>4256</v>
      </c>
      <c r="D164" t="s">
        <v>728</v>
      </c>
      <c r="E164" t="s">
        <v>729</v>
      </c>
      <c r="F164">
        <v>5</v>
      </c>
      <c r="G164" t="s">
        <v>630</v>
      </c>
      <c r="H164">
        <v>1688138664.160714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821.4533525784626</v>
      </c>
      <c r="AJ164">
        <v>800.3874181818177</v>
      </c>
      <c r="AK164">
        <v>3.454232878705024</v>
      </c>
      <c r="AL164">
        <v>66.51055622618527</v>
      </c>
      <c r="AM164">
        <f>(AO164 - AN164 + DX164*1E3/(8.314*(DZ164+273.15)) * AQ164/DW164 * AP164) * DW164/(100*DK164) * 1000/(1000 - AO164)</f>
        <v>0</v>
      </c>
      <c r="AN164">
        <v>19.10473051172185</v>
      </c>
      <c r="AO164">
        <v>19.46701818181817</v>
      </c>
      <c r="AP164">
        <v>0.0031557303327816</v>
      </c>
      <c r="AQ164">
        <v>111.0783735854107</v>
      </c>
      <c r="AR164">
        <v>4</v>
      </c>
      <c r="AS164">
        <v>1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1.65</v>
      </c>
      <c r="DL164">
        <v>0.5</v>
      </c>
      <c r="DM164" t="s">
        <v>430</v>
      </c>
      <c r="DN164">
        <v>2</v>
      </c>
      <c r="DO164" t="b">
        <v>1</v>
      </c>
      <c r="DP164">
        <v>1688138664.160714</v>
      </c>
      <c r="DQ164">
        <v>760.0851785714286</v>
      </c>
      <c r="DR164">
        <v>790.1877857142856</v>
      </c>
      <c r="DS164">
        <v>19.43071428571429</v>
      </c>
      <c r="DT164">
        <v>19.10023928571428</v>
      </c>
      <c r="DU164">
        <v>787.0764999999999</v>
      </c>
      <c r="DV164">
        <v>22.85756428571429</v>
      </c>
      <c r="DW164">
        <v>500.0499642857142</v>
      </c>
      <c r="DX164">
        <v>101.5938928571429</v>
      </c>
      <c r="DY164">
        <v>0.1001362964285714</v>
      </c>
      <c r="DZ164">
        <v>28.68578928571429</v>
      </c>
      <c r="EA164">
        <v>29.99603214285714</v>
      </c>
      <c r="EB164">
        <v>999.9000000000002</v>
      </c>
      <c r="EC164">
        <v>0</v>
      </c>
      <c r="ED164">
        <v>0</v>
      </c>
      <c r="EE164">
        <v>10001.22535714286</v>
      </c>
      <c r="EF164">
        <v>0</v>
      </c>
      <c r="EG164">
        <v>1448.695714285714</v>
      </c>
      <c r="EH164">
        <v>-30.10271071428572</v>
      </c>
      <c r="EI164">
        <v>775.147107142857</v>
      </c>
      <c r="EJ164">
        <v>805.5745714285714</v>
      </c>
      <c r="EK164">
        <v>0.3304750357142858</v>
      </c>
      <c r="EL164">
        <v>790.1877857142856</v>
      </c>
      <c r="EM164">
        <v>19.10023928571428</v>
      </c>
      <c r="EN164">
        <v>1.974043928571429</v>
      </c>
      <c r="EO164">
        <v>1.940469642857143</v>
      </c>
      <c r="EP164">
        <v>17.23766071428571</v>
      </c>
      <c r="EQ164">
        <v>16.96676785714286</v>
      </c>
      <c r="ER164">
        <v>2000.035714285714</v>
      </c>
      <c r="ES164">
        <v>0.9799992142857141</v>
      </c>
      <c r="ET164">
        <v>0.02000089642857143</v>
      </c>
      <c r="EU164">
        <v>0</v>
      </c>
      <c r="EV164">
        <v>29.89753214285715</v>
      </c>
      <c r="EW164">
        <v>5.00078</v>
      </c>
      <c r="EX164">
        <v>4387.153571428572</v>
      </c>
      <c r="EY164">
        <v>16379.90357142857</v>
      </c>
      <c r="EZ164">
        <v>46.45296428571429</v>
      </c>
      <c r="FA164">
        <v>48.41042857142856</v>
      </c>
      <c r="FB164">
        <v>46.97082142857143</v>
      </c>
      <c r="FC164">
        <v>47.49964285714284</v>
      </c>
      <c r="FD164">
        <v>47.07324999999999</v>
      </c>
      <c r="FE164">
        <v>1955.135714285714</v>
      </c>
      <c r="FF164">
        <v>39.9</v>
      </c>
      <c r="FG164">
        <v>0</v>
      </c>
      <c r="FH164">
        <v>1688138666.4</v>
      </c>
      <c r="FI164">
        <v>0</v>
      </c>
      <c r="FJ164">
        <v>29.87493076923077</v>
      </c>
      <c r="FK164">
        <v>0.240006840556697</v>
      </c>
      <c r="FL164">
        <v>-62.81367522846364</v>
      </c>
      <c r="FM164">
        <v>4386.611538461539</v>
      </c>
      <c r="FN164">
        <v>15</v>
      </c>
      <c r="FO164">
        <v>1688135591</v>
      </c>
      <c r="FP164" t="s">
        <v>631</v>
      </c>
      <c r="FQ164">
        <v>1688135585</v>
      </c>
      <c r="FR164">
        <v>1688135591</v>
      </c>
      <c r="FS164">
        <v>4</v>
      </c>
      <c r="FT164">
        <v>-0.023</v>
      </c>
      <c r="FU164">
        <v>-0.017</v>
      </c>
      <c r="FV164">
        <v>-22.153</v>
      </c>
      <c r="FW164">
        <v>-3.41</v>
      </c>
      <c r="FX164">
        <v>420</v>
      </c>
      <c r="FY164">
        <v>19</v>
      </c>
      <c r="FZ164">
        <v>0.44</v>
      </c>
      <c r="GA164">
        <v>0.19</v>
      </c>
      <c r="GB164">
        <v>-30.1109025</v>
      </c>
      <c r="GC164">
        <v>0.1850082551595499</v>
      </c>
      <c r="GD164">
        <v>0.04748223082111876</v>
      </c>
      <c r="GE164">
        <v>0</v>
      </c>
      <c r="GF164">
        <v>0.325521975</v>
      </c>
      <c r="GG164">
        <v>0.1676417898686674</v>
      </c>
      <c r="GH164">
        <v>0.0174537399093826</v>
      </c>
      <c r="GI164">
        <v>1</v>
      </c>
      <c r="GJ164">
        <v>1</v>
      </c>
      <c r="GK164">
        <v>2</v>
      </c>
      <c r="GL164" t="s">
        <v>432</v>
      </c>
      <c r="GM164">
        <v>3.09942</v>
      </c>
      <c r="GN164">
        <v>2.75833</v>
      </c>
      <c r="GO164">
        <v>0.154083</v>
      </c>
      <c r="GP164">
        <v>0.154468</v>
      </c>
      <c r="GQ164">
        <v>0.115328</v>
      </c>
      <c r="GR164">
        <v>0.101954</v>
      </c>
      <c r="GS164">
        <v>21453.6</v>
      </c>
      <c r="GT164">
        <v>20388.4</v>
      </c>
      <c r="GU164">
        <v>25933.2</v>
      </c>
      <c r="GV164">
        <v>24473.9</v>
      </c>
      <c r="GW164">
        <v>36848.8</v>
      </c>
      <c r="GX164">
        <v>31945.2</v>
      </c>
      <c r="GY164">
        <v>45350.8</v>
      </c>
      <c r="GZ164">
        <v>38473.5</v>
      </c>
      <c r="HA164">
        <v>1.7564</v>
      </c>
      <c r="HB164">
        <v>1.76138</v>
      </c>
      <c r="HC164">
        <v>-0.08013099999999999</v>
      </c>
      <c r="HD164">
        <v>0</v>
      </c>
      <c r="HE164">
        <v>31.3329</v>
      </c>
      <c r="HF164">
        <v>999.9</v>
      </c>
      <c r="HG164">
        <v>43.1</v>
      </c>
      <c r="HH164">
        <v>45.3</v>
      </c>
      <c r="HI164">
        <v>41.5274</v>
      </c>
      <c r="HJ164">
        <v>62.8189</v>
      </c>
      <c r="HK164">
        <v>25.6971</v>
      </c>
      <c r="HL164">
        <v>1</v>
      </c>
      <c r="HM164">
        <v>0.979611</v>
      </c>
      <c r="HN164">
        <v>7.39274</v>
      </c>
      <c r="HO164">
        <v>20.1436</v>
      </c>
      <c r="HP164">
        <v>5.20995</v>
      </c>
      <c r="HQ164">
        <v>11.986</v>
      </c>
      <c r="HR164">
        <v>4.9624</v>
      </c>
      <c r="HS164">
        <v>3.27445</v>
      </c>
      <c r="HT164">
        <v>9999</v>
      </c>
      <c r="HU164">
        <v>9999</v>
      </c>
      <c r="HV164">
        <v>9999</v>
      </c>
      <c r="HW164">
        <v>111.4</v>
      </c>
      <c r="HX164">
        <v>1.86393</v>
      </c>
      <c r="HY164">
        <v>1.86029</v>
      </c>
      <c r="HZ164">
        <v>1.85867</v>
      </c>
      <c r="IA164">
        <v>1.85989</v>
      </c>
      <c r="IB164">
        <v>1.85989</v>
      </c>
      <c r="IC164">
        <v>1.85855</v>
      </c>
      <c r="ID164">
        <v>1.85768</v>
      </c>
      <c r="IE164">
        <v>1.85245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-27.324</v>
      </c>
      <c r="IT164">
        <v>-3.4282</v>
      </c>
      <c r="IU164">
        <v>-14.13086957178853</v>
      </c>
      <c r="IV164">
        <v>-0.02083019699242301</v>
      </c>
      <c r="IW164">
        <v>6.53372239223948E-06</v>
      </c>
      <c r="IX164">
        <v>-1.0545266758139E-09</v>
      </c>
      <c r="IY164">
        <v>-1.707570419092904</v>
      </c>
      <c r="IZ164">
        <v>-0.1424232617567872</v>
      </c>
      <c r="JA164">
        <v>0.004060056505534989</v>
      </c>
      <c r="JB164">
        <v>-4.899104825809564E-05</v>
      </c>
      <c r="JC164">
        <v>3</v>
      </c>
      <c r="JD164">
        <v>1949</v>
      </c>
      <c r="JE164">
        <v>1</v>
      </c>
      <c r="JF164">
        <v>31</v>
      </c>
      <c r="JG164">
        <v>51.5</v>
      </c>
      <c r="JH164">
        <v>51.4</v>
      </c>
      <c r="JI164">
        <v>2.02393</v>
      </c>
      <c r="JJ164">
        <v>2.69531</v>
      </c>
      <c r="JK164">
        <v>1.49658</v>
      </c>
      <c r="JL164">
        <v>2.31812</v>
      </c>
      <c r="JM164">
        <v>1.54785</v>
      </c>
      <c r="JN164">
        <v>2.50732</v>
      </c>
      <c r="JO164">
        <v>49.1066</v>
      </c>
      <c r="JP164">
        <v>13.2915</v>
      </c>
      <c r="JQ164">
        <v>18</v>
      </c>
      <c r="JR164">
        <v>478.413</v>
      </c>
      <c r="JS164">
        <v>494.232</v>
      </c>
      <c r="JT164">
        <v>22.9291</v>
      </c>
      <c r="JU164">
        <v>38.4743</v>
      </c>
      <c r="JV164">
        <v>29.9996</v>
      </c>
      <c r="JW164">
        <v>38.3093</v>
      </c>
      <c r="JX164">
        <v>38.1922</v>
      </c>
      <c r="JY164">
        <v>40.7532</v>
      </c>
      <c r="JZ164">
        <v>44.2722</v>
      </c>
      <c r="KA164">
        <v>0</v>
      </c>
      <c r="KB164">
        <v>22.926</v>
      </c>
      <c r="KC164">
        <v>841.526</v>
      </c>
      <c r="KD164">
        <v>19.0462</v>
      </c>
      <c r="KE164">
        <v>99.1036</v>
      </c>
      <c r="KF164">
        <v>93.01430000000001</v>
      </c>
    </row>
    <row r="165" spans="1:292">
      <c r="A165">
        <v>147</v>
      </c>
      <c r="B165">
        <v>1688138677.5</v>
      </c>
      <c r="C165">
        <v>4261.5</v>
      </c>
      <c r="D165" t="s">
        <v>730</v>
      </c>
      <c r="E165" t="s">
        <v>731</v>
      </c>
      <c r="F165">
        <v>5</v>
      </c>
      <c r="G165" t="s">
        <v>630</v>
      </c>
      <c r="H165">
        <v>1688138669.732143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840.2731830825427</v>
      </c>
      <c r="AJ165">
        <v>819.1547090909093</v>
      </c>
      <c r="AK165">
        <v>3.416812710804233</v>
      </c>
      <c r="AL165">
        <v>66.51055622618527</v>
      </c>
      <c r="AM165">
        <f>(AO165 - AN165 + DX165*1E3/(8.314*(DZ165+273.15)) * AQ165/DW165 * AP165) * DW165/(100*DK165) * 1000/(1000 - AO165)</f>
        <v>0</v>
      </c>
      <c r="AN165">
        <v>19.11235771644364</v>
      </c>
      <c r="AO165">
        <v>19.48079636363636</v>
      </c>
      <c r="AP165">
        <v>0.0004286799088882179</v>
      </c>
      <c r="AQ165">
        <v>111.0783735854107</v>
      </c>
      <c r="AR165">
        <v>4</v>
      </c>
      <c r="AS165">
        <v>1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1.65</v>
      </c>
      <c r="DL165">
        <v>0.5</v>
      </c>
      <c r="DM165" t="s">
        <v>430</v>
      </c>
      <c r="DN165">
        <v>2</v>
      </c>
      <c r="DO165" t="b">
        <v>1</v>
      </c>
      <c r="DP165">
        <v>1688138669.732143</v>
      </c>
      <c r="DQ165">
        <v>778.7830357142858</v>
      </c>
      <c r="DR165">
        <v>808.8769642857144</v>
      </c>
      <c r="DS165">
        <v>19.45543571428572</v>
      </c>
      <c r="DT165">
        <v>19.10631071428571</v>
      </c>
      <c r="DU165">
        <v>806.0096428571429</v>
      </c>
      <c r="DV165">
        <v>22.88314285714285</v>
      </c>
      <c r="DW165">
        <v>500.0691428571429</v>
      </c>
      <c r="DX165">
        <v>101.5936071428571</v>
      </c>
      <c r="DY165">
        <v>0.10017245</v>
      </c>
      <c r="DZ165">
        <v>28.684825</v>
      </c>
      <c r="EA165">
        <v>30.00750357142857</v>
      </c>
      <c r="EB165">
        <v>999.9000000000002</v>
      </c>
      <c r="EC165">
        <v>0</v>
      </c>
      <c r="ED165">
        <v>0</v>
      </c>
      <c r="EE165">
        <v>10000.53392857143</v>
      </c>
      <c r="EF165">
        <v>0</v>
      </c>
      <c r="EG165">
        <v>1447.75</v>
      </c>
      <c r="EH165">
        <v>-30.09408214285714</v>
      </c>
      <c r="EI165">
        <v>794.2353928571428</v>
      </c>
      <c r="EJ165">
        <v>824.6327499999999</v>
      </c>
      <c r="EK165">
        <v>0.3491232142857143</v>
      </c>
      <c r="EL165">
        <v>808.8769642857144</v>
      </c>
      <c r="EM165">
        <v>19.10631071428571</v>
      </c>
      <c r="EN165">
        <v>1.976548928571429</v>
      </c>
      <c r="EO165">
        <v>1.94108</v>
      </c>
      <c r="EP165">
        <v>17.25771071428571</v>
      </c>
      <c r="EQ165">
        <v>16.97172142857143</v>
      </c>
      <c r="ER165">
        <v>2000.043214285714</v>
      </c>
      <c r="ES165">
        <v>0.979999</v>
      </c>
      <c r="ET165">
        <v>0.02000111428571428</v>
      </c>
      <c r="EU165">
        <v>0</v>
      </c>
      <c r="EV165">
        <v>29.866425</v>
      </c>
      <c r="EW165">
        <v>5.00078</v>
      </c>
      <c r="EX165">
        <v>4381.128214285714</v>
      </c>
      <c r="EY165">
        <v>16379.96785714286</v>
      </c>
      <c r="EZ165">
        <v>46.4485357142857</v>
      </c>
      <c r="FA165">
        <v>48.41042857142856</v>
      </c>
      <c r="FB165">
        <v>46.99982142857142</v>
      </c>
      <c r="FC165">
        <v>47.50857142857142</v>
      </c>
      <c r="FD165">
        <v>47.07999999999999</v>
      </c>
      <c r="FE165">
        <v>1955.143214285715</v>
      </c>
      <c r="FF165">
        <v>39.9</v>
      </c>
      <c r="FG165">
        <v>0</v>
      </c>
      <c r="FH165">
        <v>1688138671.8</v>
      </c>
      <c r="FI165">
        <v>0</v>
      </c>
      <c r="FJ165">
        <v>29.882772</v>
      </c>
      <c r="FK165">
        <v>-0.268500005815995</v>
      </c>
      <c r="FL165">
        <v>-101.3084619578577</v>
      </c>
      <c r="FM165">
        <v>4379.9864</v>
      </c>
      <c r="FN165">
        <v>15</v>
      </c>
      <c r="FO165">
        <v>1688135591</v>
      </c>
      <c r="FP165" t="s">
        <v>631</v>
      </c>
      <c r="FQ165">
        <v>1688135585</v>
      </c>
      <c r="FR165">
        <v>1688135591</v>
      </c>
      <c r="FS165">
        <v>4</v>
      </c>
      <c r="FT165">
        <v>-0.023</v>
      </c>
      <c r="FU165">
        <v>-0.017</v>
      </c>
      <c r="FV165">
        <v>-22.153</v>
      </c>
      <c r="FW165">
        <v>-3.41</v>
      </c>
      <c r="FX165">
        <v>420</v>
      </c>
      <c r="FY165">
        <v>19</v>
      </c>
      <c r="FZ165">
        <v>0.44</v>
      </c>
      <c r="GA165">
        <v>0.19</v>
      </c>
      <c r="GB165">
        <v>-30.09945853658537</v>
      </c>
      <c r="GC165">
        <v>0.1658989547038121</v>
      </c>
      <c r="GD165">
        <v>0.04693857416027761</v>
      </c>
      <c r="GE165">
        <v>0</v>
      </c>
      <c r="GF165">
        <v>0.3395334878048781</v>
      </c>
      <c r="GG165">
        <v>0.2082331358885017</v>
      </c>
      <c r="GH165">
        <v>0.02103891386666326</v>
      </c>
      <c r="GI165">
        <v>1</v>
      </c>
      <c r="GJ165">
        <v>1</v>
      </c>
      <c r="GK165">
        <v>2</v>
      </c>
      <c r="GL165" t="s">
        <v>432</v>
      </c>
      <c r="GM165">
        <v>3.09942</v>
      </c>
      <c r="GN165">
        <v>2.75818</v>
      </c>
      <c r="GO165">
        <v>0.156425</v>
      </c>
      <c r="GP165">
        <v>0.156784</v>
      </c>
      <c r="GQ165">
        <v>0.115374</v>
      </c>
      <c r="GR165">
        <v>0.101978</v>
      </c>
      <c r="GS165">
        <v>21394</v>
      </c>
      <c r="GT165">
        <v>20332.4</v>
      </c>
      <c r="GU165">
        <v>25933.1</v>
      </c>
      <c r="GV165">
        <v>24473.8</v>
      </c>
      <c r="GW165">
        <v>36846.9</v>
      </c>
      <c r="GX165">
        <v>31944.5</v>
      </c>
      <c r="GY165">
        <v>45350.4</v>
      </c>
      <c r="GZ165">
        <v>38473.3</v>
      </c>
      <c r="HA165">
        <v>1.75585</v>
      </c>
      <c r="HB165">
        <v>1.76125</v>
      </c>
      <c r="HC165">
        <v>-0.0806376</v>
      </c>
      <c r="HD165">
        <v>0</v>
      </c>
      <c r="HE165">
        <v>31.3174</v>
      </c>
      <c r="HF165">
        <v>999.9</v>
      </c>
      <c r="HG165">
        <v>43.1</v>
      </c>
      <c r="HH165">
        <v>45.3</v>
      </c>
      <c r="HI165">
        <v>41.5272</v>
      </c>
      <c r="HJ165">
        <v>62.7089</v>
      </c>
      <c r="HK165">
        <v>25.4167</v>
      </c>
      <c r="HL165">
        <v>1</v>
      </c>
      <c r="HM165">
        <v>0.98139</v>
      </c>
      <c r="HN165">
        <v>7.5746</v>
      </c>
      <c r="HO165">
        <v>20.135</v>
      </c>
      <c r="HP165">
        <v>5.20875</v>
      </c>
      <c r="HQ165">
        <v>11.986</v>
      </c>
      <c r="HR165">
        <v>4.9617</v>
      </c>
      <c r="HS165">
        <v>3.27445</v>
      </c>
      <c r="HT165">
        <v>9999</v>
      </c>
      <c r="HU165">
        <v>9999</v>
      </c>
      <c r="HV165">
        <v>9999</v>
      </c>
      <c r="HW165">
        <v>111.4</v>
      </c>
      <c r="HX165">
        <v>1.86392</v>
      </c>
      <c r="HY165">
        <v>1.86032</v>
      </c>
      <c r="HZ165">
        <v>1.85867</v>
      </c>
      <c r="IA165">
        <v>1.85989</v>
      </c>
      <c r="IB165">
        <v>1.85989</v>
      </c>
      <c r="IC165">
        <v>1.85855</v>
      </c>
      <c r="ID165">
        <v>1.8577</v>
      </c>
      <c r="IE165">
        <v>1.85247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-27.551</v>
      </c>
      <c r="IT165">
        <v>-3.4286</v>
      </c>
      <c r="IU165">
        <v>-14.13086957178853</v>
      </c>
      <c r="IV165">
        <v>-0.02083019699242301</v>
      </c>
      <c r="IW165">
        <v>6.53372239223948E-06</v>
      </c>
      <c r="IX165">
        <v>-1.0545266758139E-09</v>
      </c>
      <c r="IY165">
        <v>-1.707570419092904</v>
      </c>
      <c r="IZ165">
        <v>-0.1424232617567872</v>
      </c>
      <c r="JA165">
        <v>0.004060056505534989</v>
      </c>
      <c r="JB165">
        <v>-4.899104825809564E-05</v>
      </c>
      <c r="JC165">
        <v>3</v>
      </c>
      <c r="JD165">
        <v>1949</v>
      </c>
      <c r="JE165">
        <v>1</v>
      </c>
      <c r="JF165">
        <v>31</v>
      </c>
      <c r="JG165">
        <v>51.5</v>
      </c>
      <c r="JH165">
        <v>51.4</v>
      </c>
      <c r="JI165">
        <v>2.06177</v>
      </c>
      <c r="JJ165">
        <v>2.70508</v>
      </c>
      <c r="JK165">
        <v>1.49658</v>
      </c>
      <c r="JL165">
        <v>2.31812</v>
      </c>
      <c r="JM165">
        <v>1.54785</v>
      </c>
      <c r="JN165">
        <v>2.38281</v>
      </c>
      <c r="JO165">
        <v>49.1066</v>
      </c>
      <c r="JP165">
        <v>13.2564</v>
      </c>
      <c r="JQ165">
        <v>18</v>
      </c>
      <c r="JR165">
        <v>478.109</v>
      </c>
      <c r="JS165">
        <v>494.18</v>
      </c>
      <c r="JT165">
        <v>22.9506</v>
      </c>
      <c r="JU165">
        <v>38.4816</v>
      </c>
      <c r="JV165">
        <v>30.001</v>
      </c>
      <c r="JW165">
        <v>38.3146</v>
      </c>
      <c r="JX165">
        <v>38.1972</v>
      </c>
      <c r="JY165">
        <v>41.4353</v>
      </c>
      <c r="JZ165">
        <v>44.2722</v>
      </c>
      <c r="KA165">
        <v>0</v>
      </c>
      <c r="KB165">
        <v>22.9282</v>
      </c>
      <c r="KC165">
        <v>854.9</v>
      </c>
      <c r="KD165">
        <v>19.0293</v>
      </c>
      <c r="KE165">
        <v>99.10290000000001</v>
      </c>
      <c r="KF165">
        <v>93.0138</v>
      </c>
    </row>
    <row r="166" spans="1:292">
      <c r="A166">
        <v>148</v>
      </c>
      <c r="B166">
        <v>1688138682.5</v>
      </c>
      <c r="C166">
        <v>4266.5</v>
      </c>
      <c r="D166" t="s">
        <v>732</v>
      </c>
      <c r="E166" t="s">
        <v>733</v>
      </c>
      <c r="F166">
        <v>5</v>
      </c>
      <c r="G166" t="s">
        <v>630</v>
      </c>
      <c r="H166">
        <v>1688138675.018518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857.291572930554</v>
      </c>
      <c r="AJ166">
        <v>836.2653454545456</v>
      </c>
      <c r="AK166">
        <v>3.425025104010019</v>
      </c>
      <c r="AL166">
        <v>66.51055622618527</v>
      </c>
      <c r="AM166">
        <f>(AO166 - AN166 + DX166*1E3/(8.314*(DZ166+273.15)) * AQ166/DW166 * AP166) * DW166/(100*DK166) * 1000/(1000 - AO166)</f>
        <v>0</v>
      </c>
      <c r="AN166">
        <v>19.12014094136677</v>
      </c>
      <c r="AO166">
        <v>19.48744848484849</v>
      </c>
      <c r="AP166">
        <v>0.0001933157528051688</v>
      </c>
      <c r="AQ166">
        <v>111.0783735854107</v>
      </c>
      <c r="AR166">
        <v>4</v>
      </c>
      <c r="AS166">
        <v>1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1.65</v>
      </c>
      <c r="DL166">
        <v>0.5</v>
      </c>
      <c r="DM166" t="s">
        <v>430</v>
      </c>
      <c r="DN166">
        <v>2</v>
      </c>
      <c r="DO166" t="b">
        <v>1</v>
      </c>
      <c r="DP166">
        <v>1688138675.018518</v>
      </c>
      <c r="DQ166">
        <v>796.5543703703704</v>
      </c>
      <c r="DR166">
        <v>826.6000370370371</v>
      </c>
      <c r="DS166">
        <v>19.47473333333333</v>
      </c>
      <c r="DT166">
        <v>19.11277037037037</v>
      </c>
      <c r="DU166">
        <v>824.0021481481482</v>
      </c>
      <c r="DV166">
        <v>22.9031037037037</v>
      </c>
      <c r="DW166">
        <v>500.1302222222222</v>
      </c>
      <c r="DX166">
        <v>101.5927037037037</v>
      </c>
      <c r="DY166">
        <v>0.1001923740740741</v>
      </c>
      <c r="DZ166">
        <v>28.68564444444444</v>
      </c>
      <c r="EA166">
        <v>30.01629259259259</v>
      </c>
      <c r="EB166">
        <v>999.9000000000001</v>
      </c>
      <c r="EC166">
        <v>0</v>
      </c>
      <c r="ED166">
        <v>0</v>
      </c>
      <c r="EE166">
        <v>10006.32296296296</v>
      </c>
      <c r="EF166">
        <v>0</v>
      </c>
      <c r="EG166">
        <v>1445.105925925926</v>
      </c>
      <c r="EH166">
        <v>-30.04572962962963</v>
      </c>
      <c r="EI166">
        <v>812.3752592592592</v>
      </c>
      <c r="EJ166">
        <v>842.7066296296297</v>
      </c>
      <c r="EK166">
        <v>0.3619682592592593</v>
      </c>
      <c r="EL166">
        <v>826.6000370370371</v>
      </c>
      <c r="EM166">
        <v>19.11277037037037</v>
      </c>
      <c r="EN166">
        <v>1.978491111111111</v>
      </c>
      <c r="EO166">
        <v>1.941717407407408</v>
      </c>
      <c r="EP166">
        <v>17.27325185185185</v>
      </c>
      <c r="EQ166">
        <v>16.9769</v>
      </c>
      <c r="ER166">
        <v>1999.973333333334</v>
      </c>
      <c r="ES166">
        <v>0.9799982222222222</v>
      </c>
      <c r="ET166">
        <v>0.02000190740740741</v>
      </c>
      <c r="EU166">
        <v>0</v>
      </c>
      <c r="EV166">
        <v>29.89843333333333</v>
      </c>
      <c r="EW166">
        <v>5.00078</v>
      </c>
      <c r="EX166">
        <v>4366.657777777778</v>
      </c>
      <c r="EY166">
        <v>16379.3962962963</v>
      </c>
      <c r="EZ166">
        <v>46.45814814814815</v>
      </c>
      <c r="FA166">
        <v>48.41174074074073</v>
      </c>
      <c r="FB166">
        <v>46.97659259259259</v>
      </c>
      <c r="FC166">
        <v>47.49496296296294</v>
      </c>
      <c r="FD166">
        <v>47.06681481481481</v>
      </c>
      <c r="FE166">
        <v>1955.073333333333</v>
      </c>
      <c r="FF166">
        <v>39.9</v>
      </c>
      <c r="FG166">
        <v>0</v>
      </c>
      <c r="FH166">
        <v>1688138676.6</v>
      </c>
      <c r="FI166">
        <v>0</v>
      </c>
      <c r="FJ166">
        <v>29.897504</v>
      </c>
      <c r="FK166">
        <v>-0.1752230674053166</v>
      </c>
      <c r="FL166">
        <v>-213.3438465820991</v>
      </c>
      <c r="FM166">
        <v>4365.6916</v>
      </c>
      <c r="FN166">
        <v>15</v>
      </c>
      <c r="FO166">
        <v>1688135591</v>
      </c>
      <c r="FP166" t="s">
        <v>631</v>
      </c>
      <c r="FQ166">
        <v>1688135585</v>
      </c>
      <c r="FR166">
        <v>1688135591</v>
      </c>
      <c r="FS166">
        <v>4</v>
      </c>
      <c r="FT166">
        <v>-0.023</v>
      </c>
      <c r="FU166">
        <v>-0.017</v>
      </c>
      <c r="FV166">
        <v>-22.153</v>
      </c>
      <c r="FW166">
        <v>-3.41</v>
      </c>
      <c r="FX166">
        <v>420</v>
      </c>
      <c r="FY166">
        <v>19</v>
      </c>
      <c r="FZ166">
        <v>0.44</v>
      </c>
      <c r="GA166">
        <v>0.19</v>
      </c>
      <c r="GB166">
        <v>-30.0717</v>
      </c>
      <c r="GC166">
        <v>0.4951714285713766</v>
      </c>
      <c r="GD166">
        <v>0.07478547856955954</v>
      </c>
      <c r="GE166">
        <v>0</v>
      </c>
      <c r="GF166">
        <v>0.3526780731707317</v>
      </c>
      <c r="GG166">
        <v>0.1485427317073174</v>
      </c>
      <c r="GH166">
        <v>0.01612859117642051</v>
      </c>
      <c r="GI166">
        <v>1</v>
      </c>
      <c r="GJ166">
        <v>1</v>
      </c>
      <c r="GK166">
        <v>2</v>
      </c>
      <c r="GL166" t="s">
        <v>432</v>
      </c>
      <c r="GM166">
        <v>3.09924</v>
      </c>
      <c r="GN166">
        <v>2.758</v>
      </c>
      <c r="GO166">
        <v>0.158531</v>
      </c>
      <c r="GP166">
        <v>0.158837</v>
      </c>
      <c r="GQ166">
        <v>0.115395</v>
      </c>
      <c r="GR166">
        <v>0.102006</v>
      </c>
      <c r="GS166">
        <v>21340.3</v>
      </c>
      <c r="GT166">
        <v>20282.6</v>
      </c>
      <c r="GU166">
        <v>25932.9</v>
      </c>
      <c r="GV166">
        <v>24473.5</v>
      </c>
      <c r="GW166">
        <v>36845.9</v>
      </c>
      <c r="GX166">
        <v>31943.6</v>
      </c>
      <c r="GY166">
        <v>45349.9</v>
      </c>
      <c r="GZ166">
        <v>38473.2</v>
      </c>
      <c r="HA166">
        <v>1.75557</v>
      </c>
      <c r="HB166">
        <v>1.76157</v>
      </c>
      <c r="HC166">
        <v>-0.079792</v>
      </c>
      <c r="HD166">
        <v>0</v>
      </c>
      <c r="HE166">
        <v>31.3064</v>
      </c>
      <c r="HF166">
        <v>999.9</v>
      </c>
      <c r="HG166">
        <v>43.1</v>
      </c>
      <c r="HH166">
        <v>45.3</v>
      </c>
      <c r="HI166">
        <v>41.5263</v>
      </c>
      <c r="HJ166">
        <v>62.6589</v>
      </c>
      <c r="HK166">
        <v>25.4127</v>
      </c>
      <c r="HL166">
        <v>1</v>
      </c>
      <c r="HM166">
        <v>0.982917</v>
      </c>
      <c r="HN166">
        <v>7.71116</v>
      </c>
      <c r="HO166">
        <v>20.1289</v>
      </c>
      <c r="HP166">
        <v>5.20965</v>
      </c>
      <c r="HQ166">
        <v>11.986</v>
      </c>
      <c r="HR166">
        <v>4.96215</v>
      </c>
      <c r="HS166">
        <v>3.27438</v>
      </c>
      <c r="HT166">
        <v>9999</v>
      </c>
      <c r="HU166">
        <v>9999</v>
      </c>
      <c r="HV166">
        <v>9999</v>
      </c>
      <c r="HW166">
        <v>111.4</v>
      </c>
      <c r="HX166">
        <v>1.86393</v>
      </c>
      <c r="HY166">
        <v>1.86029</v>
      </c>
      <c r="HZ166">
        <v>1.85867</v>
      </c>
      <c r="IA166">
        <v>1.85989</v>
      </c>
      <c r="IB166">
        <v>1.85989</v>
      </c>
      <c r="IC166">
        <v>1.85854</v>
      </c>
      <c r="ID166">
        <v>1.85762</v>
      </c>
      <c r="IE166">
        <v>1.85243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-27.757</v>
      </c>
      <c r="IT166">
        <v>-3.4288</v>
      </c>
      <c r="IU166">
        <v>-14.13086957178853</v>
      </c>
      <c r="IV166">
        <v>-0.02083019699242301</v>
      </c>
      <c r="IW166">
        <v>6.53372239223948E-06</v>
      </c>
      <c r="IX166">
        <v>-1.0545266758139E-09</v>
      </c>
      <c r="IY166">
        <v>-1.707570419092904</v>
      </c>
      <c r="IZ166">
        <v>-0.1424232617567872</v>
      </c>
      <c r="JA166">
        <v>0.004060056505534989</v>
      </c>
      <c r="JB166">
        <v>-4.899104825809564E-05</v>
      </c>
      <c r="JC166">
        <v>3</v>
      </c>
      <c r="JD166">
        <v>1949</v>
      </c>
      <c r="JE166">
        <v>1</v>
      </c>
      <c r="JF166">
        <v>31</v>
      </c>
      <c r="JG166">
        <v>51.6</v>
      </c>
      <c r="JH166">
        <v>51.5</v>
      </c>
      <c r="JI166">
        <v>2.09717</v>
      </c>
      <c r="JJ166">
        <v>2.70264</v>
      </c>
      <c r="JK166">
        <v>1.49658</v>
      </c>
      <c r="JL166">
        <v>2.31812</v>
      </c>
      <c r="JM166">
        <v>1.54785</v>
      </c>
      <c r="JN166">
        <v>2.35962</v>
      </c>
      <c r="JO166">
        <v>49.1066</v>
      </c>
      <c r="JP166">
        <v>13.2477</v>
      </c>
      <c r="JQ166">
        <v>18</v>
      </c>
      <c r="JR166">
        <v>477.969</v>
      </c>
      <c r="JS166">
        <v>494.432</v>
      </c>
      <c r="JT166">
        <v>22.9447</v>
      </c>
      <c r="JU166">
        <v>38.4868</v>
      </c>
      <c r="JV166">
        <v>30.0013</v>
      </c>
      <c r="JW166">
        <v>38.3192</v>
      </c>
      <c r="JX166">
        <v>38.2008</v>
      </c>
      <c r="JY166">
        <v>42.1382</v>
      </c>
      <c r="JZ166">
        <v>44.5476</v>
      </c>
      <c r="KA166">
        <v>0</v>
      </c>
      <c r="KB166">
        <v>22.9168</v>
      </c>
      <c r="KC166">
        <v>874.936</v>
      </c>
      <c r="KD166">
        <v>19.0147</v>
      </c>
      <c r="KE166">
        <v>99.1019</v>
      </c>
      <c r="KF166">
        <v>93.0132</v>
      </c>
    </row>
    <row r="167" spans="1:292">
      <c r="A167">
        <v>149</v>
      </c>
      <c r="B167">
        <v>1688138687.5</v>
      </c>
      <c r="C167">
        <v>4271.5</v>
      </c>
      <c r="D167" t="s">
        <v>734</v>
      </c>
      <c r="E167" t="s">
        <v>735</v>
      </c>
      <c r="F167">
        <v>5</v>
      </c>
      <c r="G167" t="s">
        <v>630</v>
      </c>
      <c r="H167">
        <v>1688138679.732143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874.468602432533</v>
      </c>
      <c r="AJ167">
        <v>853.3431696969698</v>
      </c>
      <c r="AK167">
        <v>3.420713276248544</v>
      </c>
      <c r="AL167">
        <v>66.51055622618527</v>
      </c>
      <c r="AM167">
        <f>(AO167 - AN167 + DX167*1E3/(8.314*(DZ167+273.15)) * AQ167/DW167 * AP167) * DW167/(100*DK167) * 1000/(1000 - AO167)</f>
        <v>0</v>
      </c>
      <c r="AN167">
        <v>19.11879225382478</v>
      </c>
      <c r="AO167">
        <v>19.48852606060607</v>
      </c>
      <c r="AP167">
        <v>2.230831345272241E-05</v>
      </c>
      <c r="AQ167">
        <v>111.0783735854107</v>
      </c>
      <c r="AR167">
        <v>4</v>
      </c>
      <c r="AS167">
        <v>1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1.65</v>
      </c>
      <c r="DL167">
        <v>0.5</v>
      </c>
      <c r="DM167" t="s">
        <v>430</v>
      </c>
      <c r="DN167">
        <v>2</v>
      </c>
      <c r="DO167" t="b">
        <v>1</v>
      </c>
      <c r="DP167">
        <v>1688138679.732143</v>
      </c>
      <c r="DQ167">
        <v>812.3478214285715</v>
      </c>
      <c r="DR167">
        <v>842.4103928571429</v>
      </c>
      <c r="DS167">
        <v>19.48328571428571</v>
      </c>
      <c r="DT167">
        <v>19.11584285714286</v>
      </c>
      <c r="DU167">
        <v>839.9897857142857</v>
      </c>
      <c r="DV167">
        <v>22.91194642857143</v>
      </c>
      <c r="DW167">
        <v>500.0184642857143</v>
      </c>
      <c r="DX167">
        <v>101.5929642857143</v>
      </c>
      <c r="DY167">
        <v>0.1000013285714286</v>
      </c>
      <c r="DZ167">
        <v>28.68611428571429</v>
      </c>
      <c r="EA167">
        <v>30.01483571428571</v>
      </c>
      <c r="EB167">
        <v>999.9000000000002</v>
      </c>
      <c r="EC167">
        <v>0</v>
      </c>
      <c r="ED167">
        <v>0</v>
      </c>
      <c r="EE167">
        <v>10003.37857142857</v>
      </c>
      <c r="EF167">
        <v>0</v>
      </c>
      <c r="EG167">
        <v>1440.368928571428</v>
      </c>
      <c r="EH167">
        <v>-30.06261785714286</v>
      </c>
      <c r="EI167">
        <v>828.4895357142857</v>
      </c>
      <c r="EJ167">
        <v>858.8276428571427</v>
      </c>
      <c r="EK167">
        <v>0.3674446428571429</v>
      </c>
      <c r="EL167">
        <v>842.4103928571429</v>
      </c>
      <c r="EM167">
        <v>19.11584285714286</v>
      </c>
      <c r="EN167">
        <v>1.979366071428571</v>
      </c>
      <c r="EO167">
        <v>1.942035</v>
      </c>
      <c r="EP167">
        <v>17.28023571428571</v>
      </c>
      <c r="EQ167">
        <v>16.97949285714285</v>
      </c>
      <c r="ER167">
        <v>1999.960357142857</v>
      </c>
      <c r="ES167">
        <v>0.979998357142857</v>
      </c>
      <c r="ET167">
        <v>0.02000176071428571</v>
      </c>
      <c r="EU167">
        <v>0</v>
      </c>
      <c r="EV167">
        <v>29.82478928571428</v>
      </c>
      <c r="EW167">
        <v>5.00078</v>
      </c>
      <c r="EX167">
        <v>4345.548214285714</v>
      </c>
      <c r="EY167">
        <v>16379.29642857143</v>
      </c>
      <c r="EZ167">
        <v>46.46178571428571</v>
      </c>
      <c r="FA167">
        <v>48.41264285714285</v>
      </c>
      <c r="FB167">
        <v>46.95057142857141</v>
      </c>
      <c r="FC167">
        <v>47.50192857142856</v>
      </c>
      <c r="FD167">
        <v>47.06885714285713</v>
      </c>
      <c r="FE167">
        <v>1955.060357142857</v>
      </c>
      <c r="FF167">
        <v>39.9</v>
      </c>
      <c r="FG167">
        <v>0</v>
      </c>
      <c r="FH167">
        <v>1688138681.4</v>
      </c>
      <c r="FI167">
        <v>0</v>
      </c>
      <c r="FJ167">
        <v>29.839128</v>
      </c>
      <c r="FK167">
        <v>-0.5287846036286357</v>
      </c>
      <c r="FL167">
        <v>-360.8684609917087</v>
      </c>
      <c r="FM167">
        <v>4344.2968</v>
      </c>
      <c r="FN167">
        <v>15</v>
      </c>
      <c r="FO167">
        <v>1688135591</v>
      </c>
      <c r="FP167" t="s">
        <v>631</v>
      </c>
      <c r="FQ167">
        <v>1688135585</v>
      </c>
      <c r="FR167">
        <v>1688135591</v>
      </c>
      <c r="FS167">
        <v>4</v>
      </c>
      <c r="FT167">
        <v>-0.023</v>
      </c>
      <c r="FU167">
        <v>-0.017</v>
      </c>
      <c r="FV167">
        <v>-22.153</v>
      </c>
      <c r="FW167">
        <v>-3.41</v>
      </c>
      <c r="FX167">
        <v>420</v>
      </c>
      <c r="FY167">
        <v>19</v>
      </c>
      <c r="FZ167">
        <v>0.44</v>
      </c>
      <c r="GA167">
        <v>0.19</v>
      </c>
      <c r="GB167">
        <v>-30.06058292682927</v>
      </c>
      <c r="GC167">
        <v>0.07728083623690971</v>
      </c>
      <c r="GD167">
        <v>0.0734742626331318</v>
      </c>
      <c r="GE167">
        <v>1</v>
      </c>
      <c r="GF167">
        <v>0.3610045365853659</v>
      </c>
      <c r="GG167">
        <v>0.07028019512195137</v>
      </c>
      <c r="GH167">
        <v>0.008334475605250467</v>
      </c>
      <c r="GI167">
        <v>1</v>
      </c>
      <c r="GJ167">
        <v>2</v>
      </c>
      <c r="GK167">
        <v>2</v>
      </c>
      <c r="GL167" t="s">
        <v>538</v>
      </c>
      <c r="GM167">
        <v>3.0991</v>
      </c>
      <c r="GN167">
        <v>2.75794</v>
      </c>
      <c r="GO167">
        <v>0.160614</v>
      </c>
      <c r="GP167">
        <v>0.160913</v>
      </c>
      <c r="GQ167">
        <v>0.115398</v>
      </c>
      <c r="GR167">
        <v>0.101874</v>
      </c>
      <c r="GS167">
        <v>21286.9</v>
      </c>
      <c r="GT167">
        <v>20232.1</v>
      </c>
      <c r="GU167">
        <v>25932.3</v>
      </c>
      <c r="GV167">
        <v>24473.1</v>
      </c>
      <c r="GW167">
        <v>36845.7</v>
      </c>
      <c r="GX167">
        <v>31947.9</v>
      </c>
      <c r="GY167">
        <v>45349.4</v>
      </c>
      <c r="GZ167">
        <v>38472.5</v>
      </c>
      <c r="HA167">
        <v>1.7555</v>
      </c>
      <c r="HB167">
        <v>1.76145</v>
      </c>
      <c r="HC167">
        <v>-0.0789203</v>
      </c>
      <c r="HD167">
        <v>0</v>
      </c>
      <c r="HE167">
        <v>31.2954</v>
      </c>
      <c r="HF167">
        <v>999.9</v>
      </c>
      <c r="HG167">
        <v>43.1</v>
      </c>
      <c r="HH167">
        <v>45.3</v>
      </c>
      <c r="HI167">
        <v>41.5305</v>
      </c>
      <c r="HJ167">
        <v>62.6389</v>
      </c>
      <c r="HK167">
        <v>25.4567</v>
      </c>
      <c r="HL167">
        <v>1</v>
      </c>
      <c r="HM167">
        <v>0.9842959999999999</v>
      </c>
      <c r="HN167">
        <v>7.78961</v>
      </c>
      <c r="HO167">
        <v>20.1251</v>
      </c>
      <c r="HP167">
        <v>5.20905</v>
      </c>
      <c r="HQ167">
        <v>11.986</v>
      </c>
      <c r="HR167">
        <v>4.9621</v>
      </c>
      <c r="HS167">
        <v>3.2743</v>
      </c>
      <c r="HT167">
        <v>9999</v>
      </c>
      <c r="HU167">
        <v>9999</v>
      </c>
      <c r="HV167">
        <v>9999</v>
      </c>
      <c r="HW167">
        <v>111.4</v>
      </c>
      <c r="HX167">
        <v>1.86389</v>
      </c>
      <c r="HY167">
        <v>1.86029</v>
      </c>
      <c r="HZ167">
        <v>1.85867</v>
      </c>
      <c r="IA167">
        <v>1.85989</v>
      </c>
      <c r="IB167">
        <v>1.85989</v>
      </c>
      <c r="IC167">
        <v>1.85854</v>
      </c>
      <c r="ID167">
        <v>1.85763</v>
      </c>
      <c r="IE167">
        <v>1.85243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-27.959</v>
      </c>
      <c r="IT167">
        <v>-3.4288</v>
      </c>
      <c r="IU167">
        <v>-14.13086957178853</v>
      </c>
      <c r="IV167">
        <v>-0.02083019699242301</v>
      </c>
      <c r="IW167">
        <v>6.53372239223948E-06</v>
      </c>
      <c r="IX167">
        <v>-1.0545266758139E-09</v>
      </c>
      <c r="IY167">
        <v>-1.707570419092904</v>
      </c>
      <c r="IZ167">
        <v>-0.1424232617567872</v>
      </c>
      <c r="JA167">
        <v>0.004060056505534989</v>
      </c>
      <c r="JB167">
        <v>-4.899104825809564E-05</v>
      </c>
      <c r="JC167">
        <v>3</v>
      </c>
      <c r="JD167">
        <v>1949</v>
      </c>
      <c r="JE167">
        <v>1</v>
      </c>
      <c r="JF167">
        <v>31</v>
      </c>
      <c r="JG167">
        <v>51.7</v>
      </c>
      <c r="JH167">
        <v>51.6</v>
      </c>
      <c r="JI167">
        <v>2.12769</v>
      </c>
      <c r="JJ167">
        <v>2.70386</v>
      </c>
      <c r="JK167">
        <v>1.49658</v>
      </c>
      <c r="JL167">
        <v>2.31812</v>
      </c>
      <c r="JM167">
        <v>1.54785</v>
      </c>
      <c r="JN167">
        <v>2.36572</v>
      </c>
      <c r="JO167">
        <v>49.1379</v>
      </c>
      <c r="JP167">
        <v>13.2477</v>
      </c>
      <c r="JQ167">
        <v>18</v>
      </c>
      <c r="JR167">
        <v>477.958</v>
      </c>
      <c r="JS167">
        <v>494.378</v>
      </c>
      <c r="JT167">
        <v>22.9263</v>
      </c>
      <c r="JU167">
        <v>38.4927</v>
      </c>
      <c r="JV167">
        <v>30.0013</v>
      </c>
      <c r="JW167">
        <v>38.3247</v>
      </c>
      <c r="JX167">
        <v>38.2054</v>
      </c>
      <c r="JY167">
        <v>42.7541</v>
      </c>
      <c r="JZ167">
        <v>44.5476</v>
      </c>
      <c r="KA167">
        <v>0</v>
      </c>
      <c r="KB167">
        <v>22.9041</v>
      </c>
      <c r="KC167">
        <v>888.293</v>
      </c>
      <c r="KD167">
        <v>19.0023</v>
      </c>
      <c r="KE167">
        <v>99.1005</v>
      </c>
      <c r="KF167">
        <v>93.0116</v>
      </c>
    </row>
    <row r="168" spans="1:292">
      <c r="A168">
        <v>150</v>
      </c>
      <c r="B168">
        <v>1688138692</v>
      </c>
      <c r="C168">
        <v>4276</v>
      </c>
      <c r="D168" t="s">
        <v>736</v>
      </c>
      <c r="E168" t="s">
        <v>737</v>
      </c>
      <c r="F168">
        <v>5</v>
      </c>
      <c r="G168" t="s">
        <v>630</v>
      </c>
      <c r="H168">
        <v>1688138684.160714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889.8751993007886</v>
      </c>
      <c r="AJ168">
        <v>868.7252727272722</v>
      </c>
      <c r="AK168">
        <v>3.410543205551352</v>
      </c>
      <c r="AL168">
        <v>66.51055622618527</v>
      </c>
      <c r="AM168">
        <f>(AO168 - AN168 + DX168*1E3/(8.314*(DZ168+273.15)) * AQ168/DW168 * AP168) * DW168/(100*DK168) * 1000/(1000 - AO168)</f>
        <v>0</v>
      </c>
      <c r="AN168">
        <v>19.06626421662082</v>
      </c>
      <c r="AO168">
        <v>19.47596121212121</v>
      </c>
      <c r="AP168">
        <v>-0.000267406219330639</v>
      </c>
      <c r="AQ168">
        <v>111.0783735854107</v>
      </c>
      <c r="AR168">
        <v>4</v>
      </c>
      <c r="AS168">
        <v>1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1.65</v>
      </c>
      <c r="DL168">
        <v>0.5</v>
      </c>
      <c r="DM168" t="s">
        <v>430</v>
      </c>
      <c r="DN168">
        <v>2</v>
      </c>
      <c r="DO168" t="b">
        <v>1</v>
      </c>
      <c r="DP168">
        <v>1688138684.160714</v>
      </c>
      <c r="DQ168">
        <v>827.197107142857</v>
      </c>
      <c r="DR168">
        <v>857.2788928571428</v>
      </c>
      <c r="DS168">
        <v>19.48541785714286</v>
      </c>
      <c r="DT168">
        <v>19.103625</v>
      </c>
      <c r="DU168">
        <v>855.0199285714287</v>
      </c>
      <c r="DV168">
        <v>22.91415714285715</v>
      </c>
      <c r="DW168">
        <v>499.9851785714285</v>
      </c>
      <c r="DX168">
        <v>101.5931428571428</v>
      </c>
      <c r="DY168">
        <v>0.09993283928571428</v>
      </c>
      <c r="DZ168">
        <v>28.68397857142858</v>
      </c>
      <c r="EA168">
        <v>30.006625</v>
      </c>
      <c r="EB168">
        <v>999.9000000000002</v>
      </c>
      <c r="EC168">
        <v>0</v>
      </c>
      <c r="ED168">
        <v>0</v>
      </c>
      <c r="EE168">
        <v>10004.60428571429</v>
      </c>
      <c r="EF168">
        <v>0</v>
      </c>
      <c r="EG168">
        <v>1433.288928571428</v>
      </c>
      <c r="EH168">
        <v>-30.08175714285714</v>
      </c>
      <c r="EI168">
        <v>843.63575</v>
      </c>
      <c r="EJ168">
        <v>873.9747142857142</v>
      </c>
      <c r="EK168">
        <v>0.3817979285714286</v>
      </c>
      <c r="EL168">
        <v>857.2788928571428</v>
      </c>
      <c r="EM168">
        <v>19.103625</v>
      </c>
      <c r="EN168">
        <v>1.979586428571428</v>
      </c>
      <c r="EO168">
        <v>1.940797857142857</v>
      </c>
      <c r="EP168">
        <v>17.28199642857143</v>
      </c>
      <c r="EQ168">
        <v>16.96943214285714</v>
      </c>
      <c r="ER168">
        <v>1999.9625</v>
      </c>
      <c r="ES168">
        <v>0.9799986785714284</v>
      </c>
      <c r="ET168">
        <v>0.02000143928571429</v>
      </c>
      <c r="EU168">
        <v>0</v>
      </c>
      <c r="EV168">
        <v>29.81765</v>
      </c>
      <c r="EW168">
        <v>5.00078</v>
      </c>
      <c r="EX168">
        <v>4322.856071428571</v>
      </c>
      <c r="EY168">
        <v>16379.30714285714</v>
      </c>
      <c r="EZ168">
        <v>46.46399999999999</v>
      </c>
      <c r="FA168">
        <v>48.41707142857143</v>
      </c>
      <c r="FB168">
        <v>46.9772857142857</v>
      </c>
      <c r="FC168">
        <v>47.50192857142856</v>
      </c>
      <c r="FD168">
        <v>47.06217857142857</v>
      </c>
      <c r="FE168">
        <v>1955.0625</v>
      </c>
      <c r="FF168">
        <v>39.9</v>
      </c>
      <c r="FG168">
        <v>0</v>
      </c>
      <c r="FH168">
        <v>1688138686.2</v>
      </c>
      <c r="FI168">
        <v>0</v>
      </c>
      <c r="FJ168">
        <v>29.83798</v>
      </c>
      <c r="FK168">
        <v>-1.096223071086133</v>
      </c>
      <c r="FL168">
        <v>-297.4030769546868</v>
      </c>
      <c r="FM168">
        <v>4319.6636</v>
      </c>
      <c r="FN168">
        <v>15</v>
      </c>
      <c r="FO168">
        <v>1688135591</v>
      </c>
      <c r="FP168" t="s">
        <v>631</v>
      </c>
      <c r="FQ168">
        <v>1688135585</v>
      </c>
      <c r="FR168">
        <v>1688135591</v>
      </c>
      <c r="FS168">
        <v>4</v>
      </c>
      <c r="FT168">
        <v>-0.023</v>
      </c>
      <c r="FU168">
        <v>-0.017</v>
      </c>
      <c r="FV168">
        <v>-22.153</v>
      </c>
      <c r="FW168">
        <v>-3.41</v>
      </c>
      <c r="FX168">
        <v>420</v>
      </c>
      <c r="FY168">
        <v>19</v>
      </c>
      <c r="FZ168">
        <v>0.44</v>
      </c>
      <c r="GA168">
        <v>0.19</v>
      </c>
      <c r="GB168">
        <v>-30.077935</v>
      </c>
      <c r="GC168">
        <v>-0.2836480300186962</v>
      </c>
      <c r="GD168">
        <v>0.08079927150042877</v>
      </c>
      <c r="GE168">
        <v>0</v>
      </c>
      <c r="GF168">
        <v>0.377324625</v>
      </c>
      <c r="GG168">
        <v>0.1702284990619128</v>
      </c>
      <c r="GH168">
        <v>0.02016087963940004</v>
      </c>
      <c r="GI168">
        <v>1</v>
      </c>
      <c r="GJ168">
        <v>1</v>
      </c>
      <c r="GK168">
        <v>2</v>
      </c>
      <c r="GL168" t="s">
        <v>432</v>
      </c>
      <c r="GM168">
        <v>3.09933</v>
      </c>
      <c r="GN168">
        <v>2.75813</v>
      </c>
      <c r="GO168">
        <v>0.162466</v>
      </c>
      <c r="GP168">
        <v>0.162746</v>
      </c>
      <c r="GQ168">
        <v>0.115345</v>
      </c>
      <c r="GR168">
        <v>0.10177</v>
      </c>
      <c r="GS168">
        <v>21239.5</v>
      </c>
      <c r="GT168">
        <v>20187.8</v>
      </c>
      <c r="GU168">
        <v>25931.8</v>
      </c>
      <c r="GV168">
        <v>24473.2</v>
      </c>
      <c r="GW168">
        <v>36847.6</v>
      </c>
      <c r="GX168">
        <v>31951</v>
      </c>
      <c r="GY168">
        <v>45348.8</v>
      </c>
      <c r="GZ168">
        <v>38471.6</v>
      </c>
      <c r="HA168">
        <v>1.7558</v>
      </c>
      <c r="HB168">
        <v>1.76128</v>
      </c>
      <c r="HC168">
        <v>-0.0810251</v>
      </c>
      <c r="HD168">
        <v>0</v>
      </c>
      <c r="HE168">
        <v>31.2892</v>
      </c>
      <c r="HF168">
        <v>999.9</v>
      </c>
      <c r="HG168">
        <v>43</v>
      </c>
      <c r="HH168">
        <v>45.3</v>
      </c>
      <c r="HI168">
        <v>41.4303</v>
      </c>
      <c r="HJ168">
        <v>62.7389</v>
      </c>
      <c r="HK168">
        <v>25.4127</v>
      </c>
      <c r="HL168">
        <v>1</v>
      </c>
      <c r="HM168">
        <v>0.985386</v>
      </c>
      <c r="HN168">
        <v>7.82573</v>
      </c>
      <c r="HO168">
        <v>20.1234</v>
      </c>
      <c r="HP168">
        <v>5.2098</v>
      </c>
      <c r="HQ168">
        <v>11.986</v>
      </c>
      <c r="HR168">
        <v>4.9618</v>
      </c>
      <c r="HS168">
        <v>3.27435</v>
      </c>
      <c r="HT168">
        <v>9999</v>
      </c>
      <c r="HU168">
        <v>9999</v>
      </c>
      <c r="HV168">
        <v>9999</v>
      </c>
      <c r="HW168">
        <v>111.4</v>
      </c>
      <c r="HX168">
        <v>1.86389</v>
      </c>
      <c r="HY168">
        <v>1.86026</v>
      </c>
      <c r="HZ168">
        <v>1.85867</v>
      </c>
      <c r="IA168">
        <v>1.85989</v>
      </c>
      <c r="IB168">
        <v>1.85989</v>
      </c>
      <c r="IC168">
        <v>1.85854</v>
      </c>
      <c r="ID168">
        <v>1.85764</v>
      </c>
      <c r="IE168">
        <v>1.85243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-28.139</v>
      </c>
      <c r="IT168">
        <v>-3.4284</v>
      </c>
      <c r="IU168">
        <v>-14.13086957178853</v>
      </c>
      <c r="IV168">
        <v>-0.02083019699242301</v>
      </c>
      <c r="IW168">
        <v>6.53372239223948E-06</v>
      </c>
      <c r="IX168">
        <v>-1.0545266758139E-09</v>
      </c>
      <c r="IY168">
        <v>-1.707570419092904</v>
      </c>
      <c r="IZ168">
        <v>-0.1424232617567872</v>
      </c>
      <c r="JA168">
        <v>0.004060056505534989</v>
      </c>
      <c r="JB168">
        <v>-4.899104825809564E-05</v>
      </c>
      <c r="JC168">
        <v>3</v>
      </c>
      <c r="JD168">
        <v>1949</v>
      </c>
      <c r="JE168">
        <v>1</v>
      </c>
      <c r="JF168">
        <v>31</v>
      </c>
      <c r="JG168">
        <v>51.8</v>
      </c>
      <c r="JH168">
        <v>51.7</v>
      </c>
      <c r="JI168">
        <v>2.15698</v>
      </c>
      <c r="JJ168">
        <v>2.69165</v>
      </c>
      <c r="JK168">
        <v>1.49658</v>
      </c>
      <c r="JL168">
        <v>2.31812</v>
      </c>
      <c r="JM168">
        <v>1.54785</v>
      </c>
      <c r="JN168">
        <v>2.5061</v>
      </c>
      <c r="JO168">
        <v>49.1379</v>
      </c>
      <c r="JP168">
        <v>13.274</v>
      </c>
      <c r="JQ168">
        <v>18</v>
      </c>
      <c r="JR168">
        <v>478.167</v>
      </c>
      <c r="JS168">
        <v>494.284</v>
      </c>
      <c r="JT168">
        <v>22.9108</v>
      </c>
      <c r="JU168">
        <v>38.4967</v>
      </c>
      <c r="JV168">
        <v>30.0013</v>
      </c>
      <c r="JW168">
        <v>38.3286</v>
      </c>
      <c r="JX168">
        <v>38.2092</v>
      </c>
      <c r="JY168">
        <v>43.3947</v>
      </c>
      <c r="JZ168">
        <v>44.5476</v>
      </c>
      <c r="KA168">
        <v>0</v>
      </c>
      <c r="KB168">
        <v>22.8941</v>
      </c>
      <c r="KC168">
        <v>908.33</v>
      </c>
      <c r="KD168">
        <v>19.0059</v>
      </c>
      <c r="KE168">
        <v>99.0988</v>
      </c>
      <c r="KF168">
        <v>93.0104</v>
      </c>
    </row>
    <row r="169" spans="1:292">
      <c r="A169">
        <v>151</v>
      </c>
      <c r="B169">
        <v>1688138697.5</v>
      </c>
      <c r="C169">
        <v>4281.5</v>
      </c>
      <c r="D169" t="s">
        <v>738</v>
      </c>
      <c r="E169" t="s">
        <v>739</v>
      </c>
      <c r="F169">
        <v>5</v>
      </c>
      <c r="G169" t="s">
        <v>630</v>
      </c>
      <c r="H169">
        <v>1688138689.732143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908.6704948023379</v>
      </c>
      <c r="AJ169">
        <v>887.4699696969695</v>
      </c>
      <c r="AK169">
        <v>3.404482769126305</v>
      </c>
      <c r="AL169">
        <v>66.51055622618527</v>
      </c>
      <c r="AM169">
        <f>(AO169 - AN169 + DX169*1E3/(8.314*(DZ169+273.15)) * AQ169/DW169 * AP169) * DW169/(100*DK169) * 1000/(1000 - AO169)</f>
        <v>0</v>
      </c>
      <c r="AN169">
        <v>19.06740691903805</v>
      </c>
      <c r="AO169">
        <v>19.45869454545454</v>
      </c>
      <c r="AP169">
        <v>-0.000225519182660275</v>
      </c>
      <c r="AQ169">
        <v>111.0783735854107</v>
      </c>
      <c r="AR169">
        <v>4</v>
      </c>
      <c r="AS169">
        <v>1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1.65</v>
      </c>
      <c r="DL169">
        <v>0.5</v>
      </c>
      <c r="DM169" t="s">
        <v>430</v>
      </c>
      <c r="DN169">
        <v>2</v>
      </c>
      <c r="DO169" t="b">
        <v>1</v>
      </c>
      <c r="DP169">
        <v>1688138689.732143</v>
      </c>
      <c r="DQ169">
        <v>845.8720714285715</v>
      </c>
      <c r="DR169">
        <v>875.9954642857143</v>
      </c>
      <c r="DS169">
        <v>19.47872857142858</v>
      </c>
      <c r="DT169">
        <v>19.08470357142857</v>
      </c>
      <c r="DU169">
        <v>873.9198214285714</v>
      </c>
      <c r="DV169">
        <v>22.90724285714285</v>
      </c>
      <c r="DW169">
        <v>499.9596785714286</v>
      </c>
      <c r="DX169">
        <v>101.5935357142857</v>
      </c>
      <c r="DY169">
        <v>0.09989695000000001</v>
      </c>
      <c r="DZ169">
        <v>28.67923214285713</v>
      </c>
      <c r="EA169">
        <v>29.99070714285714</v>
      </c>
      <c r="EB169">
        <v>999.9000000000002</v>
      </c>
      <c r="EC169">
        <v>0</v>
      </c>
      <c r="ED169">
        <v>0</v>
      </c>
      <c r="EE169">
        <v>10000.76142857143</v>
      </c>
      <c r="EF169">
        <v>0</v>
      </c>
      <c r="EG169">
        <v>1421.699642857143</v>
      </c>
      <c r="EH169">
        <v>-30.12336785714286</v>
      </c>
      <c r="EI169">
        <v>862.6757857142857</v>
      </c>
      <c r="EJ169">
        <v>893.0384999999998</v>
      </c>
      <c r="EK169">
        <v>0.3940247857142857</v>
      </c>
      <c r="EL169">
        <v>875.9954642857143</v>
      </c>
      <c r="EM169">
        <v>19.08470357142857</v>
      </c>
      <c r="EN169">
        <v>1.978915714285714</v>
      </c>
      <c r="EO169">
        <v>1.938885</v>
      </c>
      <c r="EP169">
        <v>17.27663571428571</v>
      </c>
      <c r="EQ169">
        <v>16.953875</v>
      </c>
      <c r="ER169">
        <v>1999.9725</v>
      </c>
      <c r="ES169">
        <v>0.9799992142857141</v>
      </c>
      <c r="ET169">
        <v>0.02000089285714286</v>
      </c>
      <c r="EU169">
        <v>0</v>
      </c>
      <c r="EV169">
        <v>29.75940714285714</v>
      </c>
      <c r="EW169">
        <v>5.00078</v>
      </c>
      <c r="EX169">
        <v>4299.685714285714</v>
      </c>
      <c r="EY169">
        <v>16379.39642857143</v>
      </c>
      <c r="EZ169">
        <v>46.45957142857143</v>
      </c>
      <c r="FA169">
        <v>48.41264285714285</v>
      </c>
      <c r="FB169">
        <v>46.98632142857142</v>
      </c>
      <c r="FC169">
        <v>47.51760714285714</v>
      </c>
      <c r="FD169">
        <v>47.05549999999999</v>
      </c>
      <c r="FE169">
        <v>1955.0725</v>
      </c>
      <c r="FF169">
        <v>39.9</v>
      </c>
      <c r="FG169">
        <v>0</v>
      </c>
      <c r="FH169">
        <v>1688138691.6</v>
      </c>
      <c r="FI169">
        <v>0</v>
      </c>
      <c r="FJ169">
        <v>29.75363846153846</v>
      </c>
      <c r="FK169">
        <v>-0.7779282011941345</v>
      </c>
      <c r="FL169">
        <v>-162.7541881563081</v>
      </c>
      <c r="FM169">
        <v>4299.504615384615</v>
      </c>
      <c r="FN169">
        <v>15</v>
      </c>
      <c r="FO169">
        <v>1688135591</v>
      </c>
      <c r="FP169" t="s">
        <v>631</v>
      </c>
      <c r="FQ169">
        <v>1688135585</v>
      </c>
      <c r="FR169">
        <v>1688135591</v>
      </c>
      <c r="FS169">
        <v>4</v>
      </c>
      <c r="FT169">
        <v>-0.023</v>
      </c>
      <c r="FU169">
        <v>-0.017</v>
      </c>
      <c r="FV169">
        <v>-22.153</v>
      </c>
      <c r="FW169">
        <v>-3.41</v>
      </c>
      <c r="FX169">
        <v>420</v>
      </c>
      <c r="FY169">
        <v>19</v>
      </c>
      <c r="FZ169">
        <v>0.44</v>
      </c>
      <c r="GA169">
        <v>0.19</v>
      </c>
      <c r="GB169">
        <v>-30.09245609756098</v>
      </c>
      <c r="GC169">
        <v>-0.4166885017421738</v>
      </c>
      <c r="GD169">
        <v>0.08726806486766263</v>
      </c>
      <c r="GE169">
        <v>0</v>
      </c>
      <c r="GF169">
        <v>0.3871165121951219</v>
      </c>
      <c r="GG169">
        <v>0.1626869059233448</v>
      </c>
      <c r="GH169">
        <v>0.02071422397023059</v>
      </c>
      <c r="GI169">
        <v>1</v>
      </c>
      <c r="GJ169">
        <v>1</v>
      </c>
      <c r="GK169">
        <v>2</v>
      </c>
      <c r="GL169" t="s">
        <v>432</v>
      </c>
      <c r="GM169">
        <v>3.09907</v>
      </c>
      <c r="GN169">
        <v>2.75768</v>
      </c>
      <c r="GO169">
        <v>0.164706</v>
      </c>
      <c r="GP169">
        <v>0.164946</v>
      </c>
      <c r="GQ169">
        <v>0.115281</v>
      </c>
      <c r="GR169">
        <v>0.101794</v>
      </c>
      <c r="GS169">
        <v>21182.2</v>
      </c>
      <c r="GT169">
        <v>20134.4</v>
      </c>
      <c r="GU169">
        <v>25931.4</v>
      </c>
      <c r="GV169">
        <v>24472.9</v>
      </c>
      <c r="GW169">
        <v>36849.7</v>
      </c>
      <c r="GX169">
        <v>31950.5</v>
      </c>
      <c r="GY169">
        <v>45347.8</v>
      </c>
      <c r="GZ169">
        <v>38471.7</v>
      </c>
      <c r="HA169">
        <v>1.7552</v>
      </c>
      <c r="HB169">
        <v>1.7614</v>
      </c>
      <c r="HC169">
        <v>-0.0807643</v>
      </c>
      <c r="HD169">
        <v>0</v>
      </c>
      <c r="HE169">
        <v>31.2859</v>
      </c>
      <c r="HF169">
        <v>999.9</v>
      </c>
      <c r="HG169">
        <v>43</v>
      </c>
      <c r="HH169">
        <v>45.3</v>
      </c>
      <c r="HI169">
        <v>41.4278</v>
      </c>
      <c r="HJ169">
        <v>62.5389</v>
      </c>
      <c r="HK169">
        <v>25.5529</v>
      </c>
      <c r="HL169">
        <v>1</v>
      </c>
      <c r="HM169">
        <v>0.98578</v>
      </c>
      <c r="HN169">
        <v>7.71576</v>
      </c>
      <c r="HO169">
        <v>20.1285</v>
      </c>
      <c r="HP169">
        <v>5.2089</v>
      </c>
      <c r="HQ169">
        <v>11.986</v>
      </c>
      <c r="HR169">
        <v>4.9609</v>
      </c>
      <c r="HS169">
        <v>3.27418</v>
      </c>
      <c r="HT169">
        <v>9999</v>
      </c>
      <c r="HU169">
        <v>9999</v>
      </c>
      <c r="HV169">
        <v>9999</v>
      </c>
      <c r="HW169">
        <v>111.4</v>
      </c>
      <c r="HX169">
        <v>1.8639</v>
      </c>
      <c r="HY169">
        <v>1.86029</v>
      </c>
      <c r="HZ169">
        <v>1.85867</v>
      </c>
      <c r="IA169">
        <v>1.85989</v>
      </c>
      <c r="IB169">
        <v>1.85989</v>
      </c>
      <c r="IC169">
        <v>1.85858</v>
      </c>
      <c r="ID169">
        <v>1.85766</v>
      </c>
      <c r="IE169">
        <v>1.85244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-28.356</v>
      </c>
      <c r="IT169">
        <v>-3.4277</v>
      </c>
      <c r="IU169">
        <v>-14.13086957178853</v>
      </c>
      <c r="IV169">
        <v>-0.02083019699242301</v>
      </c>
      <c r="IW169">
        <v>6.53372239223948E-06</v>
      </c>
      <c r="IX169">
        <v>-1.0545266758139E-09</v>
      </c>
      <c r="IY169">
        <v>-1.707570419092904</v>
      </c>
      <c r="IZ169">
        <v>-0.1424232617567872</v>
      </c>
      <c r="JA169">
        <v>0.004060056505534989</v>
      </c>
      <c r="JB169">
        <v>-4.899104825809564E-05</v>
      </c>
      <c r="JC169">
        <v>3</v>
      </c>
      <c r="JD169">
        <v>1949</v>
      </c>
      <c r="JE169">
        <v>1</v>
      </c>
      <c r="JF169">
        <v>31</v>
      </c>
      <c r="JG169">
        <v>51.9</v>
      </c>
      <c r="JH169">
        <v>51.8</v>
      </c>
      <c r="JI169">
        <v>2.1936</v>
      </c>
      <c r="JJ169">
        <v>2.70142</v>
      </c>
      <c r="JK169">
        <v>1.49658</v>
      </c>
      <c r="JL169">
        <v>2.31812</v>
      </c>
      <c r="JM169">
        <v>1.54785</v>
      </c>
      <c r="JN169">
        <v>2.37305</v>
      </c>
      <c r="JO169">
        <v>49.1379</v>
      </c>
      <c r="JP169">
        <v>13.2477</v>
      </c>
      <c r="JQ169">
        <v>18</v>
      </c>
      <c r="JR169">
        <v>477.832</v>
      </c>
      <c r="JS169">
        <v>494.407</v>
      </c>
      <c r="JT169">
        <v>22.9003</v>
      </c>
      <c r="JU169">
        <v>38.5028</v>
      </c>
      <c r="JV169">
        <v>30.0005</v>
      </c>
      <c r="JW169">
        <v>38.3337</v>
      </c>
      <c r="JX169">
        <v>38.2143</v>
      </c>
      <c r="JY169">
        <v>44.0621</v>
      </c>
      <c r="JZ169">
        <v>44.5476</v>
      </c>
      <c r="KA169">
        <v>0</v>
      </c>
      <c r="KB169">
        <v>22.9162</v>
      </c>
      <c r="KC169">
        <v>921.704</v>
      </c>
      <c r="KD169">
        <v>19.0164</v>
      </c>
      <c r="KE169">
        <v>99.09690000000001</v>
      </c>
      <c r="KF169">
        <v>93.01000000000001</v>
      </c>
    </row>
    <row r="170" spans="1:292">
      <c r="A170">
        <v>152</v>
      </c>
      <c r="B170">
        <v>1688138702</v>
      </c>
      <c r="C170">
        <v>4286</v>
      </c>
      <c r="D170" t="s">
        <v>740</v>
      </c>
      <c r="E170" t="s">
        <v>741</v>
      </c>
      <c r="F170">
        <v>5</v>
      </c>
      <c r="G170" t="s">
        <v>630</v>
      </c>
      <c r="H170">
        <v>1688138694.178571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923.818054969047</v>
      </c>
      <c r="AJ170">
        <v>902.6745636363636</v>
      </c>
      <c r="AK170">
        <v>3.385117230873541</v>
      </c>
      <c r="AL170">
        <v>66.51055622618527</v>
      </c>
      <c r="AM170">
        <f>(AO170 - AN170 + DX170*1E3/(8.314*(DZ170+273.15)) * AQ170/DW170 * AP170) * DW170/(100*DK170) * 1000/(1000 - AO170)</f>
        <v>0</v>
      </c>
      <c r="AN170">
        <v>19.07085815704633</v>
      </c>
      <c r="AO170">
        <v>19.45285151515151</v>
      </c>
      <c r="AP170">
        <v>-6.867413212716719E-05</v>
      </c>
      <c r="AQ170">
        <v>111.0783735854107</v>
      </c>
      <c r="AR170">
        <v>4</v>
      </c>
      <c r="AS170">
        <v>1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1.65</v>
      </c>
      <c r="DL170">
        <v>0.5</v>
      </c>
      <c r="DM170" t="s">
        <v>430</v>
      </c>
      <c r="DN170">
        <v>2</v>
      </c>
      <c r="DO170" t="b">
        <v>1</v>
      </c>
      <c r="DP170">
        <v>1688138694.178571</v>
      </c>
      <c r="DQ170">
        <v>860.7370000000001</v>
      </c>
      <c r="DR170">
        <v>890.8647500000003</v>
      </c>
      <c r="DS170">
        <v>19.46926071428571</v>
      </c>
      <c r="DT170">
        <v>19.07046785714286</v>
      </c>
      <c r="DU170">
        <v>888.9618214285714</v>
      </c>
      <c r="DV170">
        <v>22.89744642857142</v>
      </c>
      <c r="DW170">
        <v>499.9564285714285</v>
      </c>
      <c r="DX170">
        <v>101.5939285714286</v>
      </c>
      <c r="DY170">
        <v>0.09994291428571429</v>
      </c>
      <c r="DZ170">
        <v>28.67603214285715</v>
      </c>
      <c r="EA170">
        <v>29.98549285714286</v>
      </c>
      <c r="EB170">
        <v>999.9000000000002</v>
      </c>
      <c r="EC170">
        <v>0</v>
      </c>
      <c r="ED170">
        <v>0</v>
      </c>
      <c r="EE170">
        <v>9999.574999999999</v>
      </c>
      <c r="EF170">
        <v>0</v>
      </c>
      <c r="EG170">
        <v>1415.06</v>
      </c>
      <c r="EH170">
        <v>-30.12781071428571</v>
      </c>
      <c r="EI170">
        <v>877.8274642857142</v>
      </c>
      <c r="EJ170">
        <v>908.1842857142858</v>
      </c>
      <c r="EK170">
        <v>0.3987895357142857</v>
      </c>
      <c r="EL170">
        <v>890.8647500000003</v>
      </c>
      <c r="EM170">
        <v>19.07046785714286</v>
      </c>
      <c r="EN170">
        <v>1.977960714285714</v>
      </c>
      <c r="EO170">
        <v>1.937445714285714</v>
      </c>
      <c r="EP170">
        <v>17.269</v>
      </c>
      <c r="EQ170">
        <v>16.94216428571428</v>
      </c>
      <c r="ER170">
        <v>1999.995357142857</v>
      </c>
      <c r="ES170">
        <v>0.9799995357142856</v>
      </c>
      <c r="ET170">
        <v>0.02000057142857143</v>
      </c>
      <c r="EU170">
        <v>0</v>
      </c>
      <c r="EV170">
        <v>29.78654285714286</v>
      </c>
      <c r="EW170">
        <v>5.00078</v>
      </c>
      <c r="EX170">
        <v>4294.6775</v>
      </c>
      <c r="EY170">
        <v>16379.58928571429</v>
      </c>
      <c r="EZ170">
        <v>46.47742857142857</v>
      </c>
      <c r="FA170">
        <v>48.42378571428571</v>
      </c>
      <c r="FB170">
        <v>47.05335714285714</v>
      </c>
      <c r="FC170">
        <v>47.51974999999999</v>
      </c>
      <c r="FD170">
        <v>47.05107142857143</v>
      </c>
      <c r="FE170">
        <v>1955.095357142857</v>
      </c>
      <c r="FF170">
        <v>39.9</v>
      </c>
      <c r="FG170">
        <v>0</v>
      </c>
      <c r="FH170">
        <v>1688138696.4</v>
      </c>
      <c r="FI170">
        <v>0</v>
      </c>
      <c r="FJ170">
        <v>29.75325769230769</v>
      </c>
      <c r="FK170">
        <v>-0.2374529847262753</v>
      </c>
      <c r="FL170">
        <v>-11.42393147490288</v>
      </c>
      <c r="FM170">
        <v>4294.683461538461</v>
      </c>
      <c r="FN170">
        <v>15</v>
      </c>
      <c r="FO170">
        <v>1688135591</v>
      </c>
      <c r="FP170" t="s">
        <v>631</v>
      </c>
      <c r="FQ170">
        <v>1688135585</v>
      </c>
      <c r="FR170">
        <v>1688135591</v>
      </c>
      <c r="FS170">
        <v>4</v>
      </c>
      <c r="FT170">
        <v>-0.023</v>
      </c>
      <c r="FU170">
        <v>-0.017</v>
      </c>
      <c r="FV170">
        <v>-22.153</v>
      </c>
      <c r="FW170">
        <v>-3.41</v>
      </c>
      <c r="FX170">
        <v>420</v>
      </c>
      <c r="FY170">
        <v>19</v>
      </c>
      <c r="FZ170">
        <v>0.44</v>
      </c>
      <c r="GA170">
        <v>0.19</v>
      </c>
      <c r="GB170">
        <v>-30.10226585365853</v>
      </c>
      <c r="GC170">
        <v>-0.2548557491289029</v>
      </c>
      <c r="GD170">
        <v>0.07944632674974571</v>
      </c>
      <c r="GE170">
        <v>0</v>
      </c>
      <c r="GF170">
        <v>0.3907366829268293</v>
      </c>
      <c r="GG170">
        <v>0.06934095470383206</v>
      </c>
      <c r="GH170">
        <v>0.01830214631880847</v>
      </c>
      <c r="GI170">
        <v>1</v>
      </c>
      <c r="GJ170">
        <v>1</v>
      </c>
      <c r="GK170">
        <v>2</v>
      </c>
      <c r="GL170" t="s">
        <v>432</v>
      </c>
      <c r="GM170">
        <v>3.09941</v>
      </c>
      <c r="GN170">
        <v>2.75857</v>
      </c>
      <c r="GO170">
        <v>0.166511</v>
      </c>
      <c r="GP170">
        <v>0.166753</v>
      </c>
      <c r="GQ170">
        <v>0.115263</v>
      </c>
      <c r="GR170">
        <v>0.101816</v>
      </c>
      <c r="GS170">
        <v>21136.1</v>
      </c>
      <c r="GT170">
        <v>20090.5</v>
      </c>
      <c r="GU170">
        <v>25931.1</v>
      </c>
      <c r="GV170">
        <v>24472.6</v>
      </c>
      <c r="GW170">
        <v>36850.3</v>
      </c>
      <c r="GX170">
        <v>31950</v>
      </c>
      <c r="GY170">
        <v>45347.3</v>
      </c>
      <c r="GZ170">
        <v>38471.8</v>
      </c>
      <c r="HA170">
        <v>1.7556</v>
      </c>
      <c r="HB170">
        <v>1.76098</v>
      </c>
      <c r="HC170">
        <v>-0.0792369</v>
      </c>
      <c r="HD170">
        <v>0</v>
      </c>
      <c r="HE170">
        <v>31.2835</v>
      </c>
      <c r="HF170">
        <v>999.9</v>
      </c>
      <c r="HG170">
        <v>43</v>
      </c>
      <c r="HH170">
        <v>45.4</v>
      </c>
      <c r="HI170">
        <v>41.6454</v>
      </c>
      <c r="HJ170">
        <v>62.549</v>
      </c>
      <c r="HK170">
        <v>25.3766</v>
      </c>
      <c r="HL170">
        <v>1</v>
      </c>
      <c r="HM170">
        <v>0.985569</v>
      </c>
      <c r="HN170">
        <v>7.61952</v>
      </c>
      <c r="HO170">
        <v>20.133</v>
      </c>
      <c r="HP170">
        <v>5.20965</v>
      </c>
      <c r="HQ170">
        <v>11.986</v>
      </c>
      <c r="HR170">
        <v>4.9619</v>
      </c>
      <c r="HS170">
        <v>3.2742</v>
      </c>
      <c r="HT170">
        <v>9999</v>
      </c>
      <c r="HU170">
        <v>9999</v>
      </c>
      <c r="HV170">
        <v>9999</v>
      </c>
      <c r="HW170">
        <v>111.4</v>
      </c>
      <c r="HX170">
        <v>1.86392</v>
      </c>
      <c r="HY170">
        <v>1.86031</v>
      </c>
      <c r="HZ170">
        <v>1.85867</v>
      </c>
      <c r="IA170">
        <v>1.85989</v>
      </c>
      <c r="IB170">
        <v>1.85989</v>
      </c>
      <c r="IC170">
        <v>1.85855</v>
      </c>
      <c r="ID170">
        <v>1.85765</v>
      </c>
      <c r="IE170">
        <v>1.85243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-28.532</v>
      </c>
      <c r="IT170">
        <v>-3.4276</v>
      </c>
      <c r="IU170">
        <v>-14.13086957178853</v>
      </c>
      <c r="IV170">
        <v>-0.02083019699242301</v>
      </c>
      <c r="IW170">
        <v>6.53372239223948E-06</v>
      </c>
      <c r="IX170">
        <v>-1.0545266758139E-09</v>
      </c>
      <c r="IY170">
        <v>-1.707570419092904</v>
      </c>
      <c r="IZ170">
        <v>-0.1424232617567872</v>
      </c>
      <c r="JA170">
        <v>0.004060056505534989</v>
      </c>
      <c r="JB170">
        <v>-4.899104825809564E-05</v>
      </c>
      <c r="JC170">
        <v>3</v>
      </c>
      <c r="JD170">
        <v>1949</v>
      </c>
      <c r="JE170">
        <v>1</v>
      </c>
      <c r="JF170">
        <v>31</v>
      </c>
      <c r="JG170">
        <v>52</v>
      </c>
      <c r="JH170">
        <v>51.9</v>
      </c>
      <c r="JI170">
        <v>2.22168</v>
      </c>
      <c r="JJ170">
        <v>2.69409</v>
      </c>
      <c r="JK170">
        <v>1.49658</v>
      </c>
      <c r="JL170">
        <v>2.31812</v>
      </c>
      <c r="JM170">
        <v>1.54785</v>
      </c>
      <c r="JN170">
        <v>2.51953</v>
      </c>
      <c r="JO170">
        <v>49.1692</v>
      </c>
      <c r="JP170">
        <v>13.274</v>
      </c>
      <c r="JQ170">
        <v>18</v>
      </c>
      <c r="JR170">
        <v>478.102</v>
      </c>
      <c r="JS170">
        <v>494.135</v>
      </c>
      <c r="JT170">
        <v>22.9121</v>
      </c>
      <c r="JU170">
        <v>38.5078</v>
      </c>
      <c r="JV170">
        <v>30.0001</v>
      </c>
      <c r="JW170">
        <v>38.3378</v>
      </c>
      <c r="JX170">
        <v>38.2176</v>
      </c>
      <c r="JY170">
        <v>44.7045</v>
      </c>
      <c r="JZ170">
        <v>44.5476</v>
      </c>
      <c r="KA170">
        <v>0</v>
      </c>
      <c r="KB170">
        <v>22.9354</v>
      </c>
      <c r="KC170">
        <v>941.7380000000001</v>
      </c>
      <c r="KD170">
        <v>19.0154</v>
      </c>
      <c r="KE170">
        <v>99.0958</v>
      </c>
      <c r="KF170">
        <v>93.0098</v>
      </c>
    </row>
    <row r="171" spans="1:292">
      <c r="A171">
        <v>153</v>
      </c>
      <c r="B171">
        <v>1688138707</v>
      </c>
      <c r="C171">
        <v>4291</v>
      </c>
      <c r="D171" t="s">
        <v>742</v>
      </c>
      <c r="E171" t="s">
        <v>743</v>
      </c>
      <c r="F171">
        <v>5</v>
      </c>
      <c r="G171" t="s">
        <v>630</v>
      </c>
      <c r="H171">
        <v>1688138699.481482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941.0720253063073</v>
      </c>
      <c r="AJ171">
        <v>919.8164969696969</v>
      </c>
      <c r="AK171">
        <v>3.420089422832642</v>
      </c>
      <c r="AL171">
        <v>66.51055622618527</v>
      </c>
      <c r="AM171">
        <f>(AO171 - AN171 + DX171*1E3/(8.314*(DZ171+273.15)) * AQ171/DW171 * AP171) * DW171/(100*DK171) * 1000/(1000 - AO171)</f>
        <v>0</v>
      </c>
      <c r="AN171">
        <v>19.07685789599513</v>
      </c>
      <c r="AO171">
        <v>19.45273878787878</v>
      </c>
      <c r="AP171">
        <v>-9.586709939030491E-07</v>
      </c>
      <c r="AQ171">
        <v>111.0783735854107</v>
      </c>
      <c r="AR171">
        <v>4</v>
      </c>
      <c r="AS171">
        <v>1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1.65</v>
      </c>
      <c r="DL171">
        <v>0.5</v>
      </c>
      <c r="DM171" t="s">
        <v>430</v>
      </c>
      <c r="DN171">
        <v>2</v>
      </c>
      <c r="DO171" t="b">
        <v>1</v>
      </c>
      <c r="DP171">
        <v>1688138699.481482</v>
      </c>
      <c r="DQ171">
        <v>878.4560740740742</v>
      </c>
      <c r="DR171">
        <v>908.6079259259258</v>
      </c>
      <c r="DS171">
        <v>19.45783703703703</v>
      </c>
      <c r="DT171">
        <v>19.0708</v>
      </c>
      <c r="DU171">
        <v>906.8898148148147</v>
      </c>
      <c r="DV171">
        <v>22.88561851851852</v>
      </c>
      <c r="DW171">
        <v>499.9863703703704</v>
      </c>
      <c r="DX171">
        <v>101.5946296296296</v>
      </c>
      <c r="DY171">
        <v>0.09997420740740741</v>
      </c>
      <c r="DZ171">
        <v>28.67199629629629</v>
      </c>
      <c r="EA171">
        <v>29.98674444444444</v>
      </c>
      <c r="EB171">
        <v>999.9000000000001</v>
      </c>
      <c r="EC171">
        <v>0</v>
      </c>
      <c r="ED171">
        <v>0</v>
      </c>
      <c r="EE171">
        <v>9998.175185185184</v>
      </c>
      <c r="EF171">
        <v>0</v>
      </c>
      <c r="EG171">
        <v>1413.035555555555</v>
      </c>
      <c r="EH171">
        <v>-30.15181851851851</v>
      </c>
      <c r="EI171">
        <v>895.888037037037</v>
      </c>
      <c r="EJ171">
        <v>926.2728148148148</v>
      </c>
      <c r="EK171">
        <v>0.3870243333333332</v>
      </c>
      <c r="EL171">
        <v>908.6079259259258</v>
      </c>
      <c r="EM171">
        <v>19.0708</v>
      </c>
      <c r="EN171">
        <v>1.976811111111111</v>
      </c>
      <c r="EO171">
        <v>1.937491481481481</v>
      </c>
      <c r="EP171">
        <v>17.25981111111111</v>
      </c>
      <c r="EQ171">
        <v>16.94253703703704</v>
      </c>
      <c r="ER171">
        <v>1999.987037037037</v>
      </c>
      <c r="ES171">
        <v>0.9799994444444443</v>
      </c>
      <c r="ET171">
        <v>0.02000065925925926</v>
      </c>
      <c r="EU171">
        <v>0</v>
      </c>
      <c r="EV171">
        <v>29.71534444444444</v>
      </c>
      <c r="EW171">
        <v>5.00078</v>
      </c>
      <c r="EX171">
        <v>4295.495185185186</v>
      </c>
      <c r="EY171">
        <v>16379.51111111111</v>
      </c>
      <c r="EZ171">
        <v>46.47429629629629</v>
      </c>
      <c r="FA171">
        <v>48.42559259259257</v>
      </c>
      <c r="FB171">
        <v>47.1155925925926</v>
      </c>
      <c r="FC171">
        <v>47.52285185185184</v>
      </c>
      <c r="FD171">
        <v>47.05755555555555</v>
      </c>
      <c r="FE171">
        <v>1955.087037037037</v>
      </c>
      <c r="FF171">
        <v>39.9</v>
      </c>
      <c r="FG171">
        <v>0</v>
      </c>
      <c r="FH171">
        <v>1688138701.2</v>
      </c>
      <c r="FI171">
        <v>0</v>
      </c>
      <c r="FJ171">
        <v>29.66290384615385</v>
      </c>
      <c r="FK171">
        <v>-0.7603658066719398</v>
      </c>
      <c r="FL171">
        <v>88.64991460750286</v>
      </c>
      <c r="FM171">
        <v>4295.445000000001</v>
      </c>
      <c r="FN171">
        <v>15</v>
      </c>
      <c r="FO171">
        <v>1688135591</v>
      </c>
      <c r="FP171" t="s">
        <v>631</v>
      </c>
      <c r="FQ171">
        <v>1688135585</v>
      </c>
      <c r="FR171">
        <v>1688135591</v>
      </c>
      <c r="FS171">
        <v>4</v>
      </c>
      <c r="FT171">
        <v>-0.023</v>
      </c>
      <c r="FU171">
        <v>-0.017</v>
      </c>
      <c r="FV171">
        <v>-22.153</v>
      </c>
      <c r="FW171">
        <v>-3.41</v>
      </c>
      <c r="FX171">
        <v>420</v>
      </c>
      <c r="FY171">
        <v>19</v>
      </c>
      <c r="FZ171">
        <v>0.44</v>
      </c>
      <c r="GA171">
        <v>0.19</v>
      </c>
      <c r="GB171">
        <v>-30.14595365853658</v>
      </c>
      <c r="GC171">
        <v>-0.1937184668989826</v>
      </c>
      <c r="GD171">
        <v>0.06427822564051644</v>
      </c>
      <c r="GE171">
        <v>0</v>
      </c>
      <c r="GF171">
        <v>0.3933150975609756</v>
      </c>
      <c r="GG171">
        <v>-0.1153786829268294</v>
      </c>
      <c r="GH171">
        <v>0.01496894898929582</v>
      </c>
      <c r="GI171">
        <v>1</v>
      </c>
      <c r="GJ171">
        <v>1</v>
      </c>
      <c r="GK171">
        <v>2</v>
      </c>
      <c r="GL171" t="s">
        <v>432</v>
      </c>
      <c r="GM171">
        <v>3.09907</v>
      </c>
      <c r="GN171">
        <v>2.75802</v>
      </c>
      <c r="GO171">
        <v>0.168515</v>
      </c>
      <c r="GP171">
        <v>0.168728</v>
      </c>
      <c r="GQ171">
        <v>0.115264</v>
      </c>
      <c r="GR171">
        <v>0.101828</v>
      </c>
      <c r="GS171">
        <v>21084.9</v>
      </c>
      <c r="GT171">
        <v>20042.6</v>
      </c>
      <c r="GU171">
        <v>25930.8</v>
      </c>
      <c r="GV171">
        <v>24472.4</v>
      </c>
      <c r="GW171">
        <v>36850.2</v>
      </c>
      <c r="GX171">
        <v>31949.5</v>
      </c>
      <c r="GY171">
        <v>45347</v>
      </c>
      <c r="GZ171">
        <v>38471.5</v>
      </c>
      <c r="HA171">
        <v>1.75532</v>
      </c>
      <c r="HB171">
        <v>1.76128</v>
      </c>
      <c r="HC171">
        <v>-0.07831680000000001</v>
      </c>
      <c r="HD171">
        <v>0</v>
      </c>
      <c r="HE171">
        <v>31.2814</v>
      </c>
      <c r="HF171">
        <v>999.9</v>
      </c>
      <c r="HG171">
        <v>43</v>
      </c>
      <c r="HH171">
        <v>45.4</v>
      </c>
      <c r="HI171">
        <v>41.641</v>
      </c>
      <c r="HJ171">
        <v>62.709</v>
      </c>
      <c r="HK171">
        <v>25.7572</v>
      </c>
      <c r="HL171">
        <v>1</v>
      </c>
      <c r="HM171">
        <v>0.985401</v>
      </c>
      <c r="HN171">
        <v>7.61064</v>
      </c>
      <c r="HO171">
        <v>20.1333</v>
      </c>
      <c r="HP171">
        <v>5.2095</v>
      </c>
      <c r="HQ171">
        <v>11.986</v>
      </c>
      <c r="HR171">
        <v>4.96175</v>
      </c>
      <c r="HS171">
        <v>3.27438</v>
      </c>
      <c r="HT171">
        <v>9999</v>
      </c>
      <c r="HU171">
        <v>9999</v>
      </c>
      <c r="HV171">
        <v>9999</v>
      </c>
      <c r="HW171">
        <v>111.4</v>
      </c>
      <c r="HX171">
        <v>1.8639</v>
      </c>
      <c r="HY171">
        <v>1.86029</v>
      </c>
      <c r="HZ171">
        <v>1.85867</v>
      </c>
      <c r="IA171">
        <v>1.8599</v>
      </c>
      <c r="IB171">
        <v>1.85989</v>
      </c>
      <c r="IC171">
        <v>1.85853</v>
      </c>
      <c r="ID171">
        <v>1.85764</v>
      </c>
      <c r="IE171">
        <v>1.85244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-28.727</v>
      </c>
      <c r="IT171">
        <v>-3.4276</v>
      </c>
      <c r="IU171">
        <v>-14.13086957178853</v>
      </c>
      <c r="IV171">
        <v>-0.02083019699242301</v>
      </c>
      <c r="IW171">
        <v>6.53372239223948E-06</v>
      </c>
      <c r="IX171">
        <v>-1.0545266758139E-09</v>
      </c>
      <c r="IY171">
        <v>-1.707570419092904</v>
      </c>
      <c r="IZ171">
        <v>-0.1424232617567872</v>
      </c>
      <c r="JA171">
        <v>0.004060056505534989</v>
      </c>
      <c r="JB171">
        <v>-4.899104825809564E-05</v>
      </c>
      <c r="JC171">
        <v>3</v>
      </c>
      <c r="JD171">
        <v>1949</v>
      </c>
      <c r="JE171">
        <v>1</v>
      </c>
      <c r="JF171">
        <v>31</v>
      </c>
      <c r="JG171">
        <v>52</v>
      </c>
      <c r="JH171">
        <v>51.9</v>
      </c>
      <c r="JI171">
        <v>2.25586</v>
      </c>
      <c r="JJ171">
        <v>2.69165</v>
      </c>
      <c r="JK171">
        <v>1.49658</v>
      </c>
      <c r="JL171">
        <v>2.31812</v>
      </c>
      <c r="JM171">
        <v>1.54785</v>
      </c>
      <c r="JN171">
        <v>2.50366</v>
      </c>
      <c r="JO171">
        <v>49.1692</v>
      </c>
      <c r="JP171">
        <v>13.274</v>
      </c>
      <c r="JQ171">
        <v>18</v>
      </c>
      <c r="JR171">
        <v>477.964</v>
      </c>
      <c r="JS171">
        <v>494.375</v>
      </c>
      <c r="JT171">
        <v>22.93</v>
      </c>
      <c r="JU171">
        <v>38.5134</v>
      </c>
      <c r="JV171">
        <v>30</v>
      </c>
      <c r="JW171">
        <v>38.3424</v>
      </c>
      <c r="JX171">
        <v>38.222</v>
      </c>
      <c r="JY171">
        <v>45.3265</v>
      </c>
      <c r="JZ171">
        <v>44.5476</v>
      </c>
      <c r="KA171">
        <v>0</v>
      </c>
      <c r="KB171">
        <v>22.9379</v>
      </c>
      <c r="KC171">
        <v>955.1130000000001</v>
      </c>
      <c r="KD171">
        <v>19.0151</v>
      </c>
      <c r="KE171">
        <v>99.095</v>
      </c>
      <c r="KF171">
        <v>93.0091</v>
      </c>
    </row>
    <row r="172" spans="1:292">
      <c r="A172">
        <v>154</v>
      </c>
      <c r="B172">
        <v>1688138712</v>
      </c>
      <c r="C172">
        <v>4296</v>
      </c>
      <c r="D172" t="s">
        <v>744</v>
      </c>
      <c r="E172" t="s">
        <v>745</v>
      </c>
      <c r="F172">
        <v>5</v>
      </c>
      <c r="G172" t="s">
        <v>630</v>
      </c>
      <c r="H172">
        <v>1688138704.196429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958.1419681853639</v>
      </c>
      <c r="AJ172">
        <v>936.8563212121209</v>
      </c>
      <c r="AK172">
        <v>3.403870905251449</v>
      </c>
      <c r="AL172">
        <v>66.51055622618527</v>
      </c>
      <c r="AM172">
        <f>(AO172 - AN172 + DX172*1E3/(8.314*(DZ172+273.15)) * AQ172/DW172 * AP172) * DW172/(100*DK172) * 1000/(1000 - AO172)</f>
        <v>0</v>
      </c>
      <c r="AN172">
        <v>19.08132685783006</v>
      </c>
      <c r="AO172">
        <v>19.45588848484848</v>
      </c>
      <c r="AP172">
        <v>2.433986393913396E-05</v>
      </c>
      <c r="AQ172">
        <v>111.0783735854107</v>
      </c>
      <c r="AR172">
        <v>4</v>
      </c>
      <c r="AS172">
        <v>1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1.65</v>
      </c>
      <c r="DL172">
        <v>0.5</v>
      </c>
      <c r="DM172" t="s">
        <v>430</v>
      </c>
      <c r="DN172">
        <v>2</v>
      </c>
      <c r="DO172" t="b">
        <v>1</v>
      </c>
      <c r="DP172">
        <v>1688138704.196429</v>
      </c>
      <c r="DQ172">
        <v>894.2009642857143</v>
      </c>
      <c r="DR172">
        <v>924.3875357142857</v>
      </c>
      <c r="DS172">
        <v>19.45408571428571</v>
      </c>
      <c r="DT172">
        <v>19.07594285714286</v>
      </c>
      <c r="DU172">
        <v>922.8181785714286</v>
      </c>
      <c r="DV172">
        <v>22.88173214285714</v>
      </c>
      <c r="DW172">
        <v>500.0186785714286</v>
      </c>
      <c r="DX172">
        <v>101.5946785714286</v>
      </c>
      <c r="DY172">
        <v>0.1000431535714286</v>
      </c>
      <c r="DZ172">
        <v>28.66983214285714</v>
      </c>
      <c r="EA172">
        <v>29.99574285714286</v>
      </c>
      <c r="EB172">
        <v>999.9000000000002</v>
      </c>
      <c r="EC172">
        <v>0</v>
      </c>
      <c r="ED172">
        <v>0</v>
      </c>
      <c r="EE172">
        <v>9999.798214285713</v>
      </c>
      <c r="EF172">
        <v>0</v>
      </c>
      <c r="EG172">
        <v>1413.963214285714</v>
      </c>
      <c r="EH172">
        <v>-30.18655714285714</v>
      </c>
      <c r="EI172">
        <v>911.9419285714285</v>
      </c>
      <c r="EJ172">
        <v>942.3641071428573</v>
      </c>
      <c r="EK172">
        <v>0.3781199285714286</v>
      </c>
      <c r="EL172">
        <v>924.3875357142857</v>
      </c>
      <c r="EM172">
        <v>19.07594285714286</v>
      </c>
      <c r="EN172">
        <v>1.976430357142857</v>
      </c>
      <c r="EO172">
        <v>1.938015357142857</v>
      </c>
      <c r="EP172">
        <v>17.25676071428571</v>
      </c>
      <c r="EQ172">
        <v>16.9468</v>
      </c>
      <c r="ER172">
        <v>1999.998571428571</v>
      </c>
      <c r="ES172">
        <v>0.9799995357142856</v>
      </c>
      <c r="ET172">
        <v>0.02000056785714286</v>
      </c>
      <c r="EU172">
        <v>0</v>
      </c>
      <c r="EV172">
        <v>29.64991428571429</v>
      </c>
      <c r="EW172">
        <v>5.00078</v>
      </c>
      <c r="EX172">
        <v>4296.675357142856</v>
      </c>
      <c r="EY172">
        <v>16379.61071428571</v>
      </c>
      <c r="EZ172">
        <v>46.47742857142857</v>
      </c>
      <c r="FA172">
        <v>48.42824999999999</v>
      </c>
      <c r="FB172">
        <v>47.13367857142856</v>
      </c>
      <c r="FC172">
        <v>47.52649999999999</v>
      </c>
      <c r="FD172">
        <v>47.07782142857142</v>
      </c>
      <c r="FE172">
        <v>1955.098571428571</v>
      </c>
      <c r="FF172">
        <v>39.9</v>
      </c>
      <c r="FG172">
        <v>0</v>
      </c>
      <c r="FH172">
        <v>1688138706.6</v>
      </c>
      <c r="FI172">
        <v>0</v>
      </c>
      <c r="FJ172">
        <v>29.617048</v>
      </c>
      <c r="FK172">
        <v>-1.08498461804695</v>
      </c>
      <c r="FL172">
        <v>-57.17769240335701</v>
      </c>
      <c r="FM172">
        <v>4296.7864</v>
      </c>
      <c r="FN172">
        <v>15</v>
      </c>
      <c r="FO172">
        <v>1688135591</v>
      </c>
      <c r="FP172" t="s">
        <v>631</v>
      </c>
      <c r="FQ172">
        <v>1688135585</v>
      </c>
      <c r="FR172">
        <v>1688135591</v>
      </c>
      <c r="FS172">
        <v>4</v>
      </c>
      <c r="FT172">
        <v>-0.023</v>
      </c>
      <c r="FU172">
        <v>-0.017</v>
      </c>
      <c r="FV172">
        <v>-22.153</v>
      </c>
      <c r="FW172">
        <v>-3.41</v>
      </c>
      <c r="FX172">
        <v>420</v>
      </c>
      <c r="FY172">
        <v>19</v>
      </c>
      <c r="FZ172">
        <v>0.44</v>
      </c>
      <c r="GA172">
        <v>0.19</v>
      </c>
      <c r="GB172">
        <v>-30.17649</v>
      </c>
      <c r="GC172">
        <v>-0.5031849906190591</v>
      </c>
      <c r="GD172">
        <v>0.07934124337316625</v>
      </c>
      <c r="GE172">
        <v>0</v>
      </c>
      <c r="GF172">
        <v>0.384172475</v>
      </c>
      <c r="GG172">
        <v>-0.1170667204502827</v>
      </c>
      <c r="GH172">
        <v>0.01228643440341318</v>
      </c>
      <c r="GI172">
        <v>1</v>
      </c>
      <c r="GJ172">
        <v>1</v>
      </c>
      <c r="GK172">
        <v>2</v>
      </c>
      <c r="GL172" t="s">
        <v>432</v>
      </c>
      <c r="GM172">
        <v>3.09937</v>
      </c>
      <c r="GN172">
        <v>2.75826</v>
      </c>
      <c r="GO172">
        <v>0.170494</v>
      </c>
      <c r="GP172">
        <v>0.170689</v>
      </c>
      <c r="GQ172">
        <v>0.115271</v>
      </c>
      <c r="GR172">
        <v>0.10186</v>
      </c>
      <c r="GS172">
        <v>21034.6</v>
      </c>
      <c r="GT172">
        <v>19995.2</v>
      </c>
      <c r="GU172">
        <v>25930.8</v>
      </c>
      <c r="GV172">
        <v>24472.3</v>
      </c>
      <c r="GW172">
        <v>36850.1</v>
      </c>
      <c r="GX172">
        <v>31948.4</v>
      </c>
      <c r="GY172">
        <v>45346.8</v>
      </c>
      <c r="GZ172">
        <v>38471.2</v>
      </c>
      <c r="HA172">
        <v>1.75598</v>
      </c>
      <c r="HB172">
        <v>1.76063</v>
      </c>
      <c r="HC172">
        <v>-0.07953490000000001</v>
      </c>
      <c r="HD172">
        <v>0</v>
      </c>
      <c r="HE172">
        <v>31.2786</v>
      </c>
      <c r="HF172">
        <v>999.9</v>
      </c>
      <c r="HG172">
        <v>43</v>
      </c>
      <c r="HH172">
        <v>45.4</v>
      </c>
      <c r="HI172">
        <v>41.6479</v>
      </c>
      <c r="HJ172">
        <v>62.689</v>
      </c>
      <c r="HK172">
        <v>25.4087</v>
      </c>
      <c r="HL172">
        <v>1</v>
      </c>
      <c r="HM172">
        <v>0.985795</v>
      </c>
      <c r="HN172">
        <v>7.67848</v>
      </c>
      <c r="HO172">
        <v>20.1303</v>
      </c>
      <c r="HP172">
        <v>5.2098</v>
      </c>
      <c r="HQ172">
        <v>11.986</v>
      </c>
      <c r="HR172">
        <v>4.96195</v>
      </c>
      <c r="HS172">
        <v>3.27448</v>
      </c>
      <c r="HT172">
        <v>9999</v>
      </c>
      <c r="HU172">
        <v>9999</v>
      </c>
      <c r="HV172">
        <v>9999</v>
      </c>
      <c r="HW172">
        <v>111.4</v>
      </c>
      <c r="HX172">
        <v>1.86389</v>
      </c>
      <c r="HY172">
        <v>1.86028</v>
      </c>
      <c r="HZ172">
        <v>1.85867</v>
      </c>
      <c r="IA172">
        <v>1.85989</v>
      </c>
      <c r="IB172">
        <v>1.85989</v>
      </c>
      <c r="IC172">
        <v>1.85853</v>
      </c>
      <c r="ID172">
        <v>1.85764</v>
      </c>
      <c r="IE172">
        <v>1.85243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-28.919</v>
      </c>
      <c r="IT172">
        <v>-3.4277</v>
      </c>
      <c r="IU172">
        <v>-14.13086957178853</v>
      </c>
      <c r="IV172">
        <v>-0.02083019699242301</v>
      </c>
      <c r="IW172">
        <v>6.53372239223948E-06</v>
      </c>
      <c r="IX172">
        <v>-1.0545266758139E-09</v>
      </c>
      <c r="IY172">
        <v>-1.707570419092904</v>
      </c>
      <c r="IZ172">
        <v>-0.1424232617567872</v>
      </c>
      <c r="JA172">
        <v>0.004060056505534989</v>
      </c>
      <c r="JB172">
        <v>-4.899104825809564E-05</v>
      </c>
      <c r="JC172">
        <v>3</v>
      </c>
      <c r="JD172">
        <v>1949</v>
      </c>
      <c r="JE172">
        <v>1</v>
      </c>
      <c r="JF172">
        <v>31</v>
      </c>
      <c r="JG172">
        <v>52.1</v>
      </c>
      <c r="JH172">
        <v>52</v>
      </c>
      <c r="JI172">
        <v>2.28638</v>
      </c>
      <c r="JJ172">
        <v>2.68921</v>
      </c>
      <c r="JK172">
        <v>1.49658</v>
      </c>
      <c r="JL172">
        <v>2.31812</v>
      </c>
      <c r="JM172">
        <v>1.54785</v>
      </c>
      <c r="JN172">
        <v>2.52075</v>
      </c>
      <c r="JO172">
        <v>49.1692</v>
      </c>
      <c r="JP172">
        <v>13.2652</v>
      </c>
      <c r="JQ172">
        <v>18</v>
      </c>
      <c r="JR172">
        <v>478.391</v>
      </c>
      <c r="JS172">
        <v>493.948</v>
      </c>
      <c r="JT172">
        <v>22.9365</v>
      </c>
      <c r="JU172">
        <v>38.5189</v>
      </c>
      <c r="JV172">
        <v>30.0005</v>
      </c>
      <c r="JW172">
        <v>38.3469</v>
      </c>
      <c r="JX172">
        <v>38.2256</v>
      </c>
      <c r="JY172">
        <v>46.0057</v>
      </c>
      <c r="JZ172">
        <v>44.5476</v>
      </c>
      <c r="KA172">
        <v>0</v>
      </c>
      <c r="KB172">
        <v>22.9255</v>
      </c>
      <c r="KC172">
        <v>975.157</v>
      </c>
      <c r="KD172">
        <v>19.0099</v>
      </c>
      <c r="KE172">
        <v>99.0947</v>
      </c>
      <c r="KF172">
        <v>93.0086</v>
      </c>
    </row>
    <row r="173" spans="1:292">
      <c r="A173">
        <v>155</v>
      </c>
      <c r="B173">
        <v>1688138717</v>
      </c>
      <c r="C173">
        <v>4301</v>
      </c>
      <c r="D173" t="s">
        <v>746</v>
      </c>
      <c r="E173" t="s">
        <v>747</v>
      </c>
      <c r="F173">
        <v>5</v>
      </c>
      <c r="G173" t="s">
        <v>630</v>
      </c>
      <c r="H173">
        <v>1688138709.5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975.2938401241827</v>
      </c>
      <c r="AJ173">
        <v>954.0066484848481</v>
      </c>
      <c r="AK173">
        <v>3.432223068814338</v>
      </c>
      <c r="AL173">
        <v>66.51055622618527</v>
      </c>
      <c r="AM173">
        <f>(AO173 - AN173 + DX173*1E3/(8.314*(DZ173+273.15)) * AQ173/DW173 * AP173) * DW173/(100*DK173) * 1000/(1000 - AO173)</f>
        <v>0</v>
      </c>
      <c r="AN173">
        <v>19.08947286326987</v>
      </c>
      <c r="AO173">
        <v>19.46082303030303</v>
      </c>
      <c r="AP173">
        <v>4.395450394815863E-05</v>
      </c>
      <c r="AQ173">
        <v>111.0783735854107</v>
      </c>
      <c r="AR173">
        <v>4</v>
      </c>
      <c r="AS173">
        <v>1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1.65</v>
      </c>
      <c r="DL173">
        <v>0.5</v>
      </c>
      <c r="DM173" t="s">
        <v>430</v>
      </c>
      <c r="DN173">
        <v>2</v>
      </c>
      <c r="DO173" t="b">
        <v>1</v>
      </c>
      <c r="DP173">
        <v>1688138709.5</v>
      </c>
      <c r="DQ173">
        <v>911.9701111111112</v>
      </c>
      <c r="DR173">
        <v>942.2156666666665</v>
      </c>
      <c r="DS173">
        <v>19.45515185185185</v>
      </c>
      <c r="DT173">
        <v>19.0823037037037</v>
      </c>
      <c r="DU173">
        <v>940.7922962962964</v>
      </c>
      <c r="DV173">
        <v>22.88282592592593</v>
      </c>
      <c r="DW173">
        <v>500.0426666666667</v>
      </c>
      <c r="DX173">
        <v>101.5945185185185</v>
      </c>
      <c r="DY173">
        <v>0.1000622</v>
      </c>
      <c r="DZ173">
        <v>28.66797777777778</v>
      </c>
      <c r="EA173">
        <v>30.00078518518519</v>
      </c>
      <c r="EB173">
        <v>999.9000000000001</v>
      </c>
      <c r="EC173">
        <v>0</v>
      </c>
      <c r="ED173">
        <v>0</v>
      </c>
      <c r="EE173">
        <v>9997.475185185185</v>
      </c>
      <c r="EF173">
        <v>0</v>
      </c>
      <c r="EG173">
        <v>1414.117407407407</v>
      </c>
      <c r="EH173">
        <v>-30.24555925925926</v>
      </c>
      <c r="EI173">
        <v>930.0645925925926</v>
      </c>
      <c r="EJ173">
        <v>960.5451851851851</v>
      </c>
      <c r="EK173">
        <v>0.3728221851851852</v>
      </c>
      <c r="EL173">
        <v>942.2156666666665</v>
      </c>
      <c r="EM173">
        <v>19.0823037037037</v>
      </c>
      <c r="EN173">
        <v>1.976535555555555</v>
      </c>
      <c r="EO173">
        <v>1.938658518518519</v>
      </c>
      <c r="EP173">
        <v>17.2576</v>
      </c>
      <c r="EQ173">
        <v>16.95204074074074</v>
      </c>
      <c r="ER173">
        <v>1999.991111111111</v>
      </c>
      <c r="ES173">
        <v>0.9799996666666665</v>
      </c>
      <c r="ET173">
        <v>0.02000043333333334</v>
      </c>
      <c r="EU173">
        <v>0</v>
      </c>
      <c r="EV173">
        <v>29.52487407407407</v>
      </c>
      <c r="EW173">
        <v>5.00078</v>
      </c>
      <c r="EX173">
        <v>4290.354074074075</v>
      </c>
      <c r="EY173">
        <v>16379.55185185185</v>
      </c>
      <c r="EZ173">
        <v>46.47192592592592</v>
      </c>
      <c r="FA173">
        <v>48.42096296296296</v>
      </c>
      <c r="FB173">
        <v>47.10622222222222</v>
      </c>
      <c r="FC173">
        <v>47.53677777777778</v>
      </c>
      <c r="FD173">
        <v>47.07381481481481</v>
      </c>
      <c r="FE173">
        <v>1955.091111111111</v>
      </c>
      <c r="FF173">
        <v>39.9</v>
      </c>
      <c r="FG173">
        <v>0</v>
      </c>
      <c r="FH173">
        <v>1688138711.4</v>
      </c>
      <c r="FI173">
        <v>0</v>
      </c>
      <c r="FJ173">
        <v>29.51918</v>
      </c>
      <c r="FK173">
        <v>-0.1729923168694996</v>
      </c>
      <c r="FL173">
        <v>-166.1753843071588</v>
      </c>
      <c r="FM173">
        <v>4288.9508</v>
      </c>
      <c r="FN173">
        <v>15</v>
      </c>
      <c r="FO173">
        <v>1688135591</v>
      </c>
      <c r="FP173" t="s">
        <v>631</v>
      </c>
      <c r="FQ173">
        <v>1688135585</v>
      </c>
      <c r="FR173">
        <v>1688135591</v>
      </c>
      <c r="FS173">
        <v>4</v>
      </c>
      <c r="FT173">
        <v>-0.023</v>
      </c>
      <c r="FU173">
        <v>-0.017</v>
      </c>
      <c r="FV173">
        <v>-22.153</v>
      </c>
      <c r="FW173">
        <v>-3.41</v>
      </c>
      <c r="FX173">
        <v>420</v>
      </c>
      <c r="FY173">
        <v>19</v>
      </c>
      <c r="FZ173">
        <v>0.44</v>
      </c>
      <c r="GA173">
        <v>0.19</v>
      </c>
      <c r="GB173">
        <v>-30.2064325</v>
      </c>
      <c r="GC173">
        <v>-0.6446465290806258</v>
      </c>
      <c r="GD173">
        <v>0.08338850156796196</v>
      </c>
      <c r="GE173">
        <v>0</v>
      </c>
      <c r="GF173">
        <v>0.3759428</v>
      </c>
      <c r="GG173">
        <v>-0.05696404502814315</v>
      </c>
      <c r="GH173">
        <v>0.006013729505057573</v>
      </c>
      <c r="GI173">
        <v>1</v>
      </c>
      <c r="GJ173">
        <v>1</v>
      </c>
      <c r="GK173">
        <v>2</v>
      </c>
      <c r="GL173" t="s">
        <v>432</v>
      </c>
      <c r="GM173">
        <v>3.09915</v>
      </c>
      <c r="GN173">
        <v>2.75799</v>
      </c>
      <c r="GO173">
        <v>0.172464</v>
      </c>
      <c r="GP173">
        <v>0.17263</v>
      </c>
      <c r="GQ173">
        <v>0.11529</v>
      </c>
      <c r="GR173">
        <v>0.101869</v>
      </c>
      <c r="GS173">
        <v>20984.5</v>
      </c>
      <c r="GT173">
        <v>19948</v>
      </c>
      <c r="GU173">
        <v>25930.8</v>
      </c>
      <c r="GV173">
        <v>24472</v>
      </c>
      <c r="GW173">
        <v>36849.5</v>
      </c>
      <c r="GX173">
        <v>31947.8</v>
      </c>
      <c r="GY173">
        <v>45346.8</v>
      </c>
      <c r="GZ173">
        <v>38470.6</v>
      </c>
      <c r="HA173">
        <v>1.756</v>
      </c>
      <c r="HB173">
        <v>1.76082</v>
      </c>
      <c r="HC173">
        <v>-0.07824970000000001</v>
      </c>
      <c r="HD173">
        <v>0</v>
      </c>
      <c r="HE173">
        <v>31.2792</v>
      </c>
      <c r="HF173">
        <v>999.9</v>
      </c>
      <c r="HG173">
        <v>43</v>
      </c>
      <c r="HH173">
        <v>45.4</v>
      </c>
      <c r="HI173">
        <v>41.6419</v>
      </c>
      <c r="HJ173">
        <v>62.699</v>
      </c>
      <c r="HK173">
        <v>25.7492</v>
      </c>
      <c r="HL173">
        <v>1</v>
      </c>
      <c r="HM173">
        <v>0.986573</v>
      </c>
      <c r="HN173">
        <v>7.69582</v>
      </c>
      <c r="HO173">
        <v>20.1298</v>
      </c>
      <c r="HP173">
        <v>5.2098</v>
      </c>
      <c r="HQ173">
        <v>11.986</v>
      </c>
      <c r="HR173">
        <v>4.96205</v>
      </c>
      <c r="HS173">
        <v>3.27443</v>
      </c>
      <c r="HT173">
        <v>9999</v>
      </c>
      <c r="HU173">
        <v>9999</v>
      </c>
      <c r="HV173">
        <v>9999</v>
      </c>
      <c r="HW173">
        <v>111.4</v>
      </c>
      <c r="HX173">
        <v>1.8639</v>
      </c>
      <c r="HY173">
        <v>1.86029</v>
      </c>
      <c r="HZ173">
        <v>1.85867</v>
      </c>
      <c r="IA173">
        <v>1.85989</v>
      </c>
      <c r="IB173">
        <v>1.85989</v>
      </c>
      <c r="IC173">
        <v>1.85853</v>
      </c>
      <c r="ID173">
        <v>1.85761</v>
      </c>
      <c r="IE173">
        <v>1.85244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-29.109</v>
      </c>
      <c r="IT173">
        <v>-3.4279</v>
      </c>
      <c r="IU173">
        <v>-14.13086957178853</v>
      </c>
      <c r="IV173">
        <v>-0.02083019699242301</v>
      </c>
      <c r="IW173">
        <v>6.53372239223948E-06</v>
      </c>
      <c r="IX173">
        <v>-1.0545266758139E-09</v>
      </c>
      <c r="IY173">
        <v>-1.707570419092904</v>
      </c>
      <c r="IZ173">
        <v>-0.1424232617567872</v>
      </c>
      <c r="JA173">
        <v>0.004060056505534989</v>
      </c>
      <c r="JB173">
        <v>-4.899104825809564E-05</v>
      </c>
      <c r="JC173">
        <v>3</v>
      </c>
      <c r="JD173">
        <v>1949</v>
      </c>
      <c r="JE173">
        <v>1</v>
      </c>
      <c r="JF173">
        <v>31</v>
      </c>
      <c r="JG173">
        <v>52.2</v>
      </c>
      <c r="JH173">
        <v>52.1</v>
      </c>
      <c r="JI173">
        <v>2.32056</v>
      </c>
      <c r="JJ173">
        <v>2.69043</v>
      </c>
      <c r="JK173">
        <v>1.49658</v>
      </c>
      <c r="JL173">
        <v>2.31812</v>
      </c>
      <c r="JM173">
        <v>1.54785</v>
      </c>
      <c r="JN173">
        <v>2.50732</v>
      </c>
      <c r="JO173">
        <v>49.1692</v>
      </c>
      <c r="JP173">
        <v>13.2652</v>
      </c>
      <c r="JQ173">
        <v>18</v>
      </c>
      <c r="JR173">
        <v>478.442</v>
      </c>
      <c r="JS173">
        <v>494.127</v>
      </c>
      <c r="JT173">
        <v>22.9325</v>
      </c>
      <c r="JU173">
        <v>38.5246</v>
      </c>
      <c r="JV173">
        <v>30.0006</v>
      </c>
      <c r="JW173">
        <v>38.3525</v>
      </c>
      <c r="JX173">
        <v>38.2311</v>
      </c>
      <c r="JY173">
        <v>46.6202</v>
      </c>
      <c r="JZ173">
        <v>44.8182</v>
      </c>
      <c r="KA173">
        <v>0</v>
      </c>
      <c r="KB173">
        <v>22.9297</v>
      </c>
      <c r="KC173">
        <v>988.515</v>
      </c>
      <c r="KD173">
        <v>19.004</v>
      </c>
      <c r="KE173">
        <v>99.0946</v>
      </c>
      <c r="KF173">
        <v>93.0072</v>
      </c>
    </row>
    <row r="174" spans="1:292">
      <c r="A174">
        <v>156</v>
      </c>
      <c r="B174">
        <v>1688138722</v>
      </c>
      <c r="C174">
        <v>4306</v>
      </c>
      <c r="D174" t="s">
        <v>748</v>
      </c>
      <c r="E174" t="s">
        <v>749</v>
      </c>
      <c r="F174">
        <v>5</v>
      </c>
      <c r="G174" t="s">
        <v>630</v>
      </c>
      <c r="H174">
        <v>1688138714.214286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992.270041412157</v>
      </c>
      <c r="AJ174">
        <v>971.0098060606057</v>
      </c>
      <c r="AK174">
        <v>3.3978748885654</v>
      </c>
      <c r="AL174">
        <v>66.51055622618527</v>
      </c>
      <c r="AM174">
        <f>(AO174 - AN174 + DX174*1E3/(8.314*(DZ174+273.15)) * AQ174/DW174 * AP174) * DW174/(100*DK174) * 1000/(1000 - AO174)</f>
        <v>0</v>
      </c>
      <c r="AN174">
        <v>19.06210998315284</v>
      </c>
      <c r="AO174">
        <v>19.46169151515151</v>
      </c>
      <c r="AP174">
        <v>1.210516672026606E-05</v>
      </c>
      <c r="AQ174">
        <v>111.0783735854107</v>
      </c>
      <c r="AR174">
        <v>4</v>
      </c>
      <c r="AS174">
        <v>1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1.65</v>
      </c>
      <c r="DL174">
        <v>0.5</v>
      </c>
      <c r="DM174" t="s">
        <v>430</v>
      </c>
      <c r="DN174">
        <v>2</v>
      </c>
      <c r="DO174" t="b">
        <v>1</v>
      </c>
      <c r="DP174">
        <v>1688138714.214286</v>
      </c>
      <c r="DQ174">
        <v>927.761642857143</v>
      </c>
      <c r="DR174">
        <v>957.9965</v>
      </c>
      <c r="DS174">
        <v>19.45837142857143</v>
      </c>
      <c r="DT174">
        <v>19.07757857142857</v>
      </c>
      <c r="DU174">
        <v>956.7639642857142</v>
      </c>
      <c r="DV174">
        <v>22.88615714285715</v>
      </c>
      <c r="DW174">
        <v>500.0045357142857</v>
      </c>
      <c r="DX174">
        <v>101.5947142857143</v>
      </c>
      <c r="DY174">
        <v>0.1000130714285714</v>
      </c>
      <c r="DZ174">
        <v>28.66955357142857</v>
      </c>
      <c r="EA174">
        <v>29.99737857142857</v>
      </c>
      <c r="EB174">
        <v>999.9000000000002</v>
      </c>
      <c r="EC174">
        <v>0</v>
      </c>
      <c r="ED174">
        <v>0</v>
      </c>
      <c r="EE174">
        <v>9998.761071428573</v>
      </c>
      <c r="EF174">
        <v>0</v>
      </c>
      <c r="EG174">
        <v>1409.8775</v>
      </c>
      <c r="EH174">
        <v>-30.23494285714286</v>
      </c>
      <c r="EI174">
        <v>946.1725714285714</v>
      </c>
      <c r="EJ174">
        <v>976.6281785714287</v>
      </c>
      <c r="EK174">
        <v>0.38077375</v>
      </c>
      <c r="EL174">
        <v>957.9965</v>
      </c>
      <c r="EM174">
        <v>19.07757857142857</v>
      </c>
      <c r="EN174">
        <v>1.976868571428571</v>
      </c>
      <c r="EO174">
        <v>1.938183571428571</v>
      </c>
      <c r="EP174">
        <v>17.26026071428571</v>
      </c>
      <c r="EQ174">
        <v>16.94816428571429</v>
      </c>
      <c r="ER174">
        <v>2000.015</v>
      </c>
      <c r="ES174">
        <v>0.9800001785714284</v>
      </c>
      <c r="ET174">
        <v>0.019999925</v>
      </c>
      <c r="EU174">
        <v>0</v>
      </c>
      <c r="EV174">
        <v>29.47659285714285</v>
      </c>
      <c r="EW174">
        <v>5.00078</v>
      </c>
      <c r="EX174">
        <v>4275.914642857143</v>
      </c>
      <c r="EY174">
        <v>16379.76785714286</v>
      </c>
      <c r="EZ174">
        <v>46.49074999999998</v>
      </c>
      <c r="FA174">
        <v>48.43496428571427</v>
      </c>
      <c r="FB174">
        <v>47.00417857142856</v>
      </c>
      <c r="FC174">
        <v>47.55117857142857</v>
      </c>
      <c r="FD174">
        <v>47.08457142857143</v>
      </c>
      <c r="FE174">
        <v>1955.115</v>
      </c>
      <c r="FF174">
        <v>39.9</v>
      </c>
      <c r="FG174">
        <v>0</v>
      </c>
      <c r="FH174">
        <v>1688138716.2</v>
      </c>
      <c r="FI174">
        <v>0</v>
      </c>
      <c r="FJ174">
        <v>29.479876</v>
      </c>
      <c r="FK174">
        <v>-0.5840615498775714</v>
      </c>
      <c r="FL174">
        <v>-195.676153814799</v>
      </c>
      <c r="FM174">
        <v>4274.013999999999</v>
      </c>
      <c r="FN174">
        <v>15</v>
      </c>
      <c r="FO174">
        <v>1688135591</v>
      </c>
      <c r="FP174" t="s">
        <v>631</v>
      </c>
      <c r="FQ174">
        <v>1688135585</v>
      </c>
      <c r="FR174">
        <v>1688135591</v>
      </c>
      <c r="FS174">
        <v>4</v>
      </c>
      <c r="FT174">
        <v>-0.023</v>
      </c>
      <c r="FU174">
        <v>-0.017</v>
      </c>
      <c r="FV174">
        <v>-22.153</v>
      </c>
      <c r="FW174">
        <v>-3.41</v>
      </c>
      <c r="FX174">
        <v>420</v>
      </c>
      <c r="FY174">
        <v>19</v>
      </c>
      <c r="FZ174">
        <v>0.44</v>
      </c>
      <c r="GA174">
        <v>0.19</v>
      </c>
      <c r="GB174">
        <v>-30.22936097560976</v>
      </c>
      <c r="GC174">
        <v>0.01388571428570595</v>
      </c>
      <c r="GD174">
        <v>0.04908570840662169</v>
      </c>
      <c r="GE174">
        <v>1</v>
      </c>
      <c r="GF174">
        <v>0.377602243902439</v>
      </c>
      <c r="GG174">
        <v>0.0497191986062727</v>
      </c>
      <c r="GH174">
        <v>0.01220496351406001</v>
      </c>
      <c r="GI174">
        <v>1</v>
      </c>
      <c r="GJ174">
        <v>2</v>
      </c>
      <c r="GK174">
        <v>2</v>
      </c>
      <c r="GL174" t="s">
        <v>538</v>
      </c>
      <c r="GM174">
        <v>3.09903</v>
      </c>
      <c r="GN174">
        <v>2.75789</v>
      </c>
      <c r="GO174">
        <v>0.174402</v>
      </c>
      <c r="GP174">
        <v>0.174545</v>
      </c>
      <c r="GQ174">
        <v>0.115287</v>
      </c>
      <c r="GR174">
        <v>0.101607</v>
      </c>
      <c r="GS174">
        <v>20934.9</v>
      </c>
      <c r="GT174">
        <v>19901.7</v>
      </c>
      <c r="GU174">
        <v>25930.4</v>
      </c>
      <c r="GV174">
        <v>24472</v>
      </c>
      <c r="GW174">
        <v>36849.3</v>
      </c>
      <c r="GX174">
        <v>31957.1</v>
      </c>
      <c r="GY174">
        <v>45346.1</v>
      </c>
      <c r="GZ174">
        <v>38470.5</v>
      </c>
      <c r="HA174">
        <v>1.75508</v>
      </c>
      <c r="HB174">
        <v>1.76085</v>
      </c>
      <c r="HC174">
        <v>-0.0790507</v>
      </c>
      <c r="HD174">
        <v>0</v>
      </c>
      <c r="HE174">
        <v>31.2826</v>
      </c>
      <c r="HF174">
        <v>999.9</v>
      </c>
      <c r="HG174">
        <v>43</v>
      </c>
      <c r="HH174">
        <v>45.4</v>
      </c>
      <c r="HI174">
        <v>41.6409</v>
      </c>
      <c r="HJ174">
        <v>62.559</v>
      </c>
      <c r="HK174">
        <v>25.5929</v>
      </c>
      <c r="HL174">
        <v>1</v>
      </c>
      <c r="HM174">
        <v>0.987279</v>
      </c>
      <c r="HN174">
        <v>7.71176</v>
      </c>
      <c r="HO174">
        <v>20.1288</v>
      </c>
      <c r="HP174">
        <v>5.21025</v>
      </c>
      <c r="HQ174">
        <v>11.986</v>
      </c>
      <c r="HR174">
        <v>4.96205</v>
      </c>
      <c r="HS174">
        <v>3.2746</v>
      </c>
      <c r="HT174">
        <v>9999</v>
      </c>
      <c r="HU174">
        <v>9999</v>
      </c>
      <c r="HV174">
        <v>9999</v>
      </c>
      <c r="HW174">
        <v>111.4</v>
      </c>
      <c r="HX174">
        <v>1.8639</v>
      </c>
      <c r="HY174">
        <v>1.86027</v>
      </c>
      <c r="HZ174">
        <v>1.85867</v>
      </c>
      <c r="IA174">
        <v>1.85989</v>
      </c>
      <c r="IB174">
        <v>1.85989</v>
      </c>
      <c r="IC174">
        <v>1.85852</v>
      </c>
      <c r="ID174">
        <v>1.85761</v>
      </c>
      <c r="IE174">
        <v>1.85243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-29.296</v>
      </c>
      <c r="IT174">
        <v>-3.4279</v>
      </c>
      <c r="IU174">
        <v>-14.13086957178853</v>
      </c>
      <c r="IV174">
        <v>-0.02083019699242301</v>
      </c>
      <c r="IW174">
        <v>6.53372239223948E-06</v>
      </c>
      <c r="IX174">
        <v>-1.0545266758139E-09</v>
      </c>
      <c r="IY174">
        <v>-1.707570419092904</v>
      </c>
      <c r="IZ174">
        <v>-0.1424232617567872</v>
      </c>
      <c r="JA174">
        <v>0.004060056505534989</v>
      </c>
      <c r="JB174">
        <v>-4.899104825809564E-05</v>
      </c>
      <c r="JC174">
        <v>3</v>
      </c>
      <c r="JD174">
        <v>1949</v>
      </c>
      <c r="JE174">
        <v>1</v>
      </c>
      <c r="JF174">
        <v>31</v>
      </c>
      <c r="JG174">
        <v>52.3</v>
      </c>
      <c r="JH174">
        <v>52.2</v>
      </c>
      <c r="JI174">
        <v>2.35107</v>
      </c>
      <c r="JJ174">
        <v>2.69043</v>
      </c>
      <c r="JK174">
        <v>1.49658</v>
      </c>
      <c r="JL174">
        <v>2.31812</v>
      </c>
      <c r="JM174">
        <v>1.54785</v>
      </c>
      <c r="JN174">
        <v>2.51099</v>
      </c>
      <c r="JO174">
        <v>49.2006</v>
      </c>
      <c r="JP174">
        <v>13.2652</v>
      </c>
      <c r="JQ174">
        <v>18</v>
      </c>
      <c r="JR174">
        <v>477.903</v>
      </c>
      <c r="JS174">
        <v>494.176</v>
      </c>
      <c r="JT174">
        <v>22.9347</v>
      </c>
      <c r="JU174">
        <v>38.5291</v>
      </c>
      <c r="JV174">
        <v>30.0007</v>
      </c>
      <c r="JW174">
        <v>38.357</v>
      </c>
      <c r="JX174">
        <v>38.2356</v>
      </c>
      <c r="JY174">
        <v>47.2989</v>
      </c>
      <c r="JZ174">
        <v>44.8182</v>
      </c>
      <c r="KA174">
        <v>0</v>
      </c>
      <c r="KB174">
        <v>22.9316</v>
      </c>
      <c r="KC174">
        <v>1008.55</v>
      </c>
      <c r="KD174">
        <v>19.0082</v>
      </c>
      <c r="KE174">
        <v>99.0932</v>
      </c>
      <c r="KF174">
        <v>93.00700000000001</v>
      </c>
    </row>
    <row r="175" spans="1:292">
      <c r="A175">
        <v>157</v>
      </c>
      <c r="B175">
        <v>1688138727</v>
      </c>
      <c r="C175">
        <v>4311</v>
      </c>
      <c r="D175" t="s">
        <v>750</v>
      </c>
      <c r="E175" t="s">
        <v>751</v>
      </c>
      <c r="F175">
        <v>5</v>
      </c>
      <c r="G175" t="s">
        <v>630</v>
      </c>
      <c r="H175">
        <v>1688138719.5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1009.284883908721</v>
      </c>
      <c r="AJ175">
        <v>988.1119818181818</v>
      </c>
      <c r="AK175">
        <v>3.430655712048249</v>
      </c>
      <c r="AL175">
        <v>66.51055622618527</v>
      </c>
      <c r="AM175">
        <f>(AO175 - AN175 + DX175*1E3/(8.314*(DZ175+273.15)) * AQ175/DW175 * AP175) * DW175/(100*DK175) * 1000/(1000 - AO175)</f>
        <v>0</v>
      </c>
      <c r="AN175">
        <v>19.01632262440361</v>
      </c>
      <c r="AO175">
        <v>19.43971575757576</v>
      </c>
      <c r="AP175">
        <v>-0.0001650067852268274</v>
      </c>
      <c r="AQ175">
        <v>111.0783735854107</v>
      </c>
      <c r="AR175">
        <v>4</v>
      </c>
      <c r="AS175">
        <v>1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1.65</v>
      </c>
      <c r="DL175">
        <v>0.5</v>
      </c>
      <c r="DM175" t="s">
        <v>430</v>
      </c>
      <c r="DN175">
        <v>2</v>
      </c>
      <c r="DO175" t="b">
        <v>1</v>
      </c>
      <c r="DP175">
        <v>1688138719.5</v>
      </c>
      <c r="DQ175">
        <v>945.4518148148148</v>
      </c>
      <c r="DR175">
        <v>975.7015555555555</v>
      </c>
      <c r="DS175">
        <v>19.45665925925926</v>
      </c>
      <c r="DT175">
        <v>19.05599259259259</v>
      </c>
      <c r="DU175">
        <v>974.6538518518518</v>
      </c>
      <c r="DV175">
        <v>22.88438518518518</v>
      </c>
      <c r="DW175">
        <v>500.0142592592593</v>
      </c>
      <c r="DX175">
        <v>101.5953703703703</v>
      </c>
      <c r="DY175">
        <v>0.09999677777777781</v>
      </c>
      <c r="DZ175">
        <v>28.67037777777778</v>
      </c>
      <c r="EA175">
        <v>29.99159259259259</v>
      </c>
      <c r="EB175">
        <v>999.9000000000001</v>
      </c>
      <c r="EC175">
        <v>0</v>
      </c>
      <c r="ED175">
        <v>0</v>
      </c>
      <c r="EE175">
        <v>9997.277777777777</v>
      </c>
      <c r="EF175">
        <v>0</v>
      </c>
      <c r="EG175">
        <v>1404.065925925926</v>
      </c>
      <c r="EH175">
        <v>-30.24978148148148</v>
      </c>
      <c r="EI175">
        <v>964.2120000000001</v>
      </c>
      <c r="EJ175">
        <v>994.6550000000001</v>
      </c>
      <c r="EK175">
        <v>0.4006490370370371</v>
      </c>
      <c r="EL175">
        <v>975.7015555555555</v>
      </c>
      <c r="EM175">
        <v>19.05599259259259</v>
      </c>
      <c r="EN175">
        <v>1.976707407407408</v>
      </c>
      <c r="EO175">
        <v>1.936002962962963</v>
      </c>
      <c r="EP175">
        <v>17.25897777777778</v>
      </c>
      <c r="EQ175">
        <v>16.93039259259259</v>
      </c>
      <c r="ER175">
        <v>2000.03962962963</v>
      </c>
      <c r="ES175">
        <v>0.9800007777777777</v>
      </c>
      <c r="ET175">
        <v>0.01999933333333334</v>
      </c>
      <c r="EU175">
        <v>0</v>
      </c>
      <c r="EV175">
        <v>29.44135555555555</v>
      </c>
      <c r="EW175">
        <v>5.00078</v>
      </c>
      <c r="EX175">
        <v>4260.640370370371</v>
      </c>
      <c r="EY175">
        <v>16379.97777777778</v>
      </c>
      <c r="EZ175">
        <v>46.49966666666666</v>
      </c>
      <c r="FA175">
        <v>48.44174074074073</v>
      </c>
      <c r="FB175">
        <v>47.01588888888888</v>
      </c>
      <c r="FC175">
        <v>47.56696296296296</v>
      </c>
      <c r="FD175">
        <v>47.07155555555556</v>
      </c>
      <c r="FE175">
        <v>1955.13962962963</v>
      </c>
      <c r="FF175">
        <v>39.9</v>
      </c>
      <c r="FG175">
        <v>0</v>
      </c>
      <c r="FH175">
        <v>1688138721</v>
      </c>
      <c r="FI175">
        <v>0</v>
      </c>
      <c r="FJ175">
        <v>29.439004</v>
      </c>
      <c r="FK175">
        <v>0.0220923015020769</v>
      </c>
      <c r="FL175">
        <v>-160.6992305116935</v>
      </c>
      <c r="FM175">
        <v>4260.544</v>
      </c>
      <c r="FN175">
        <v>15</v>
      </c>
      <c r="FO175">
        <v>1688135591</v>
      </c>
      <c r="FP175" t="s">
        <v>631</v>
      </c>
      <c r="FQ175">
        <v>1688135585</v>
      </c>
      <c r="FR175">
        <v>1688135591</v>
      </c>
      <c r="FS175">
        <v>4</v>
      </c>
      <c r="FT175">
        <v>-0.023</v>
      </c>
      <c r="FU175">
        <v>-0.017</v>
      </c>
      <c r="FV175">
        <v>-22.153</v>
      </c>
      <c r="FW175">
        <v>-3.41</v>
      </c>
      <c r="FX175">
        <v>420</v>
      </c>
      <c r="FY175">
        <v>19</v>
      </c>
      <c r="FZ175">
        <v>0.44</v>
      </c>
      <c r="GA175">
        <v>0.19</v>
      </c>
      <c r="GB175">
        <v>-30.24426585365853</v>
      </c>
      <c r="GC175">
        <v>-0.09984668989552009</v>
      </c>
      <c r="GD175">
        <v>0.05410990896925925</v>
      </c>
      <c r="GE175">
        <v>1</v>
      </c>
      <c r="GF175">
        <v>0.3917673658536585</v>
      </c>
      <c r="GG175">
        <v>0.2258670731707321</v>
      </c>
      <c r="GH175">
        <v>0.02726362825357399</v>
      </c>
      <c r="GI175">
        <v>1</v>
      </c>
      <c r="GJ175">
        <v>2</v>
      </c>
      <c r="GK175">
        <v>2</v>
      </c>
      <c r="GL175" t="s">
        <v>538</v>
      </c>
      <c r="GM175">
        <v>3.09922</v>
      </c>
      <c r="GN175">
        <v>2.75814</v>
      </c>
      <c r="GO175">
        <v>0.176328</v>
      </c>
      <c r="GP175">
        <v>0.176452</v>
      </c>
      <c r="GQ175">
        <v>0.115203</v>
      </c>
      <c r="GR175">
        <v>0.101588</v>
      </c>
      <c r="GS175">
        <v>20885.7</v>
      </c>
      <c r="GT175">
        <v>19855.2</v>
      </c>
      <c r="GU175">
        <v>25930.1</v>
      </c>
      <c r="GV175">
        <v>24471.5</v>
      </c>
      <c r="GW175">
        <v>36852.8</v>
      </c>
      <c r="GX175">
        <v>31957.6</v>
      </c>
      <c r="GY175">
        <v>45345.8</v>
      </c>
      <c r="GZ175">
        <v>38469.9</v>
      </c>
      <c r="HA175">
        <v>1.75548</v>
      </c>
      <c r="HB175">
        <v>1.76042</v>
      </c>
      <c r="HC175">
        <v>-0.08018690000000001</v>
      </c>
      <c r="HD175">
        <v>0</v>
      </c>
      <c r="HE175">
        <v>31.2895</v>
      </c>
      <c r="HF175">
        <v>999.9</v>
      </c>
      <c r="HG175">
        <v>43</v>
      </c>
      <c r="HH175">
        <v>45.4</v>
      </c>
      <c r="HI175">
        <v>41.6454</v>
      </c>
      <c r="HJ175">
        <v>62.539</v>
      </c>
      <c r="HK175">
        <v>25.7452</v>
      </c>
      <c r="HL175">
        <v>1</v>
      </c>
      <c r="HM175">
        <v>0.988028</v>
      </c>
      <c r="HN175">
        <v>7.71964</v>
      </c>
      <c r="HO175">
        <v>20.1284</v>
      </c>
      <c r="HP175">
        <v>5.2095</v>
      </c>
      <c r="HQ175">
        <v>11.986</v>
      </c>
      <c r="HR175">
        <v>4.96205</v>
      </c>
      <c r="HS175">
        <v>3.27438</v>
      </c>
      <c r="HT175">
        <v>9999</v>
      </c>
      <c r="HU175">
        <v>9999</v>
      </c>
      <c r="HV175">
        <v>9999</v>
      </c>
      <c r="HW175">
        <v>111.4</v>
      </c>
      <c r="HX175">
        <v>1.8639</v>
      </c>
      <c r="HY175">
        <v>1.86029</v>
      </c>
      <c r="HZ175">
        <v>1.85867</v>
      </c>
      <c r="IA175">
        <v>1.85989</v>
      </c>
      <c r="IB175">
        <v>1.85989</v>
      </c>
      <c r="IC175">
        <v>1.85853</v>
      </c>
      <c r="ID175">
        <v>1.85764</v>
      </c>
      <c r="IE175">
        <v>1.85243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-29.482</v>
      </c>
      <c r="IT175">
        <v>-3.4271</v>
      </c>
      <c r="IU175">
        <v>-14.13086957178853</v>
      </c>
      <c r="IV175">
        <v>-0.02083019699242301</v>
      </c>
      <c r="IW175">
        <v>6.53372239223948E-06</v>
      </c>
      <c r="IX175">
        <v>-1.0545266758139E-09</v>
      </c>
      <c r="IY175">
        <v>-1.707570419092904</v>
      </c>
      <c r="IZ175">
        <v>-0.1424232617567872</v>
      </c>
      <c r="JA175">
        <v>0.004060056505534989</v>
      </c>
      <c r="JB175">
        <v>-4.899104825809564E-05</v>
      </c>
      <c r="JC175">
        <v>3</v>
      </c>
      <c r="JD175">
        <v>1949</v>
      </c>
      <c r="JE175">
        <v>1</v>
      </c>
      <c r="JF175">
        <v>31</v>
      </c>
      <c r="JG175">
        <v>52.4</v>
      </c>
      <c r="JH175">
        <v>52.3</v>
      </c>
      <c r="JI175">
        <v>2.38525</v>
      </c>
      <c r="JJ175">
        <v>2.68555</v>
      </c>
      <c r="JK175">
        <v>1.49658</v>
      </c>
      <c r="JL175">
        <v>2.31812</v>
      </c>
      <c r="JM175">
        <v>1.54785</v>
      </c>
      <c r="JN175">
        <v>2.50488</v>
      </c>
      <c r="JO175">
        <v>49.2006</v>
      </c>
      <c r="JP175">
        <v>13.2477</v>
      </c>
      <c r="JQ175">
        <v>18</v>
      </c>
      <c r="JR175">
        <v>478.177</v>
      </c>
      <c r="JS175">
        <v>493.913</v>
      </c>
      <c r="JT175">
        <v>22.935</v>
      </c>
      <c r="JU175">
        <v>38.5357</v>
      </c>
      <c r="JV175">
        <v>30.0008</v>
      </c>
      <c r="JW175">
        <v>38.3617</v>
      </c>
      <c r="JX175">
        <v>38.2402</v>
      </c>
      <c r="JY175">
        <v>47.9114</v>
      </c>
      <c r="JZ175">
        <v>44.8182</v>
      </c>
      <c r="KA175">
        <v>0</v>
      </c>
      <c r="KB175">
        <v>22.9333</v>
      </c>
      <c r="KC175">
        <v>1021.91</v>
      </c>
      <c r="KD175">
        <v>19.0083</v>
      </c>
      <c r="KE175">
        <v>99.09220000000001</v>
      </c>
      <c r="KF175">
        <v>93.0055</v>
      </c>
    </row>
    <row r="176" spans="1:292">
      <c r="A176">
        <v>158</v>
      </c>
      <c r="B176">
        <v>1688138732</v>
      </c>
      <c r="C176">
        <v>4316</v>
      </c>
      <c r="D176" t="s">
        <v>752</v>
      </c>
      <c r="E176" t="s">
        <v>753</v>
      </c>
      <c r="F176">
        <v>5</v>
      </c>
      <c r="G176" t="s">
        <v>630</v>
      </c>
      <c r="H176">
        <v>1688138724.214286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1026.233336425365</v>
      </c>
      <c r="AJ176">
        <v>1005.077909090909</v>
      </c>
      <c r="AK176">
        <v>3.383835606475028</v>
      </c>
      <c r="AL176">
        <v>66.51055622618527</v>
      </c>
      <c r="AM176">
        <f>(AO176 - AN176 + DX176*1E3/(8.314*(DZ176+273.15)) * AQ176/DW176 * AP176) * DW176/(100*DK176) * 1000/(1000 - AO176)</f>
        <v>0</v>
      </c>
      <c r="AN176">
        <v>19.01690059636302</v>
      </c>
      <c r="AO176">
        <v>19.42512363636365</v>
      </c>
      <c r="AP176">
        <v>-9.271340695488947E-05</v>
      </c>
      <c r="AQ176">
        <v>111.0783735854107</v>
      </c>
      <c r="AR176">
        <v>4</v>
      </c>
      <c r="AS176">
        <v>1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1.65</v>
      </c>
      <c r="DL176">
        <v>0.5</v>
      </c>
      <c r="DM176" t="s">
        <v>430</v>
      </c>
      <c r="DN176">
        <v>2</v>
      </c>
      <c r="DO176" t="b">
        <v>1</v>
      </c>
      <c r="DP176">
        <v>1688138724.214286</v>
      </c>
      <c r="DQ176">
        <v>961.2273928571427</v>
      </c>
      <c r="DR176">
        <v>991.4363928571429</v>
      </c>
      <c r="DS176">
        <v>19.44777857142858</v>
      </c>
      <c r="DT176">
        <v>19.03396785714286</v>
      </c>
      <c r="DU176">
        <v>990.6055</v>
      </c>
      <c r="DV176">
        <v>22.87520357142857</v>
      </c>
      <c r="DW176">
        <v>500.0149642857143</v>
      </c>
      <c r="DX176">
        <v>101.5958214285714</v>
      </c>
      <c r="DY176">
        <v>0.09998326071428572</v>
      </c>
      <c r="DZ176">
        <v>28.6687</v>
      </c>
      <c r="EA176">
        <v>29.98774642857143</v>
      </c>
      <c r="EB176">
        <v>999.9000000000002</v>
      </c>
      <c r="EC176">
        <v>0</v>
      </c>
      <c r="ED176">
        <v>0</v>
      </c>
      <c r="EE176">
        <v>9995.81392857143</v>
      </c>
      <c r="EF176">
        <v>0</v>
      </c>
      <c r="EG176">
        <v>1400.089642857143</v>
      </c>
      <c r="EH176">
        <v>-30.20950714285714</v>
      </c>
      <c r="EI176">
        <v>980.2912857142858</v>
      </c>
      <c r="EJ176">
        <v>1010.673928571429</v>
      </c>
      <c r="EK176">
        <v>0.4138020714285714</v>
      </c>
      <c r="EL176">
        <v>991.4363928571429</v>
      </c>
      <c r="EM176">
        <v>19.03396785714286</v>
      </c>
      <c r="EN176">
        <v>1.975813928571428</v>
      </c>
      <c r="EO176">
        <v>1.933773571428571</v>
      </c>
      <c r="EP176">
        <v>17.25182857142857</v>
      </c>
      <c r="EQ176">
        <v>16.91222857142857</v>
      </c>
      <c r="ER176">
        <v>2000.046071428571</v>
      </c>
      <c r="ES176">
        <v>0.9800010357142855</v>
      </c>
      <c r="ET176">
        <v>0.01999908214285714</v>
      </c>
      <c r="EU176">
        <v>0</v>
      </c>
      <c r="EV176">
        <v>29.40356071428571</v>
      </c>
      <c r="EW176">
        <v>5.00078</v>
      </c>
      <c r="EX176">
        <v>4252.658214285714</v>
      </c>
      <c r="EY176">
        <v>16380.03214285714</v>
      </c>
      <c r="EZ176">
        <v>46.50864285714285</v>
      </c>
      <c r="FA176">
        <v>48.4527857142857</v>
      </c>
      <c r="FB176">
        <v>47.02421428571427</v>
      </c>
      <c r="FC176">
        <v>47.56239285714286</v>
      </c>
      <c r="FD176">
        <v>47.06232142857142</v>
      </c>
      <c r="FE176">
        <v>1955.146071428572</v>
      </c>
      <c r="FF176">
        <v>39.9</v>
      </c>
      <c r="FG176">
        <v>0</v>
      </c>
      <c r="FH176">
        <v>1688138726.4</v>
      </c>
      <c r="FI176">
        <v>0</v>
      </c>
      <c r="FJ176">
        <v>29.40971153846154</v>
      </c>
      <c r="FK176">
        <v>-0.1962632553118123</v>
      </c>
      <c r="FL176">
        <v>-21.14017079949125</v>
      </c>
      <c r="FM176">
        <v>4253.015769230768</v>
      </c>
      <c r="FN176">
        <v>15</v>
      </c>
      <c r="FO176">
        <v>1688135591</v>
      </c>
      <c r="FP176" t="s">
        <v>631</v>
      </c>
      <c r="FQ176">
        <v>1688135585</v>
      </c>
      <c r="FR176">
        <v>1688135591</v>
      </c>
      <c r="FS176">
        <v>4</v>
      </c>
      <c r="FT176">
        <v>-0.023</v>
      </c>
      <c r="FU176">
        <v>-0.017</v>
      </c>
      <c r="FV176">
        <v>-22.153</v>
      </c>
      <c r="FW176">
        <v>-3.41</v>
      </c>
      <c r="FX176">
        <v>420</v>
      </c>
      <c r="FY176">
        <v>19</v>
      </c>
      <c r="FZ176">
        <v>0.44</v>
      </c>
      <c r="GA176">
        <v>0.19</v>
      </c>
      <c r="GB176">
        <v>-30.2241075</v>
      </c>
      <c r="GC176">
        <v>0.2866908067543202</v>
      </c>
      <c r="GD176">
        <v>0.0664214324879403</v>
      </c>
      <c r="GE176">
        <v>0</v>
      </c>
      <c r="GF176">
        <v>0.403679775</v>
      </c>
      <c r="GG176">
        <v>0.2000960712945589</v>
      </c>
      <c r="GH176">
        <v>0.02622702682776634</v>
      </c>
      <c r="GI176">
        <v>1</v>
      </c>
      <c r="GJ176">
        <v>1</v>
      </c>
      <c r="GK176">
        <v>2</v>
      </c>
      <c r="GL176" t="s">
        <v>432</v>
      </c>
      <c r="GM176">
        <v>3.09907</v>
      </c>
      <c r="GN176">
        <v>2.75759</v>
      </c>
      <c r="GO176">
        <v>0.178228</v>
      </c>
      <c r="GP176">
        <v>0.178335</v>
      </c>
      <c r="GQ176">
        <v>0.115149</v>
      </c>
      <c r="GR176">
        <v>0.101599</v>
      </c>
      <c r="GS176">
        <v>20837.2</v>
      </c>
      <c r="GT176">
        <v>19809.7</v>
      </c>
      <c r="GU176">
        <v>25929.9</v>
      </c>
      <c r="GV176">
        <v>24471.5</v>
      </c>
      <c r="GW176">
        <v>36854.8</v>
      </c>
      <c r="GX176">
        <v>31957.2</v>
      </c>
      <c r="GY176">
        <v>45345.2</v>
      </c>
      <c r="GZ176">
        <v>38469.8</v>
      </c>
      <c r="HA176">
        <v>1.7551</v>
      </c>
      <c r="HB176">
        <v>1.76077</v>
      </c>
      <c r="HC176">
        <v>-0.0814348</v>
      </c>
      <c r="HD176">
        <v>0</v>
      </c>
      <c r="HE176">
        <v>31.2955</v>
      </c>
      <c r="HF176">
        <v>999.9</v>
      </c>
      <c r="HG176">
        <v>43</v>
      </c>
      <c r="HH176">
        <v>45.4</v>
      </c>
      <c r="HI176">
        <v>41.6474</v>
      </c>
      <c r="HJ176">
        <v>62.489</v>
      </c>
      <c r="HK176">
        <v>25.5609</v>
      </c>
      <c r="HL176">
        <v>1</v>
      </c>
      <c r="HM176">
        <v>0.988488</v>
      </c>
      <c r="HN176">
        <v>7.68601</v>
      </c>
      <c r="HO176">
        <v>20.1301</v>
      </c>
      <c r="HP176">
        <v>5.20905</v>
      </c>
      <c r="HQ176">
        <v>11.986</v>
      </c>
      <c r="HR176">
        <v>4.9614</v>
      </c>
      <c r="HS176">
        <v>3.27435</v>
      </c>
      <c r="HT176">
        <v>9999</v>
      </c>
      <c r="HU176">
        <v>9999</v>
      </c>
      <c r="HV176">
        <v>9999</v>
      </c>
      <c r="HW176">
        <v>111.4</v>
      </c>
      <c r="HX176">
        <v>1.86394</v>
      </c>
      <c r="HY176">
        <v>1.86031</v>
      </c>
      <c r="HZ176">
        <v>1.85867</v>
      </c>
      <c r="IA176">
        <v>1.85989</v>
      </c>
      <c r="IB176">
        <v>1.85989</v>
      </c>
      <c r="IC176">
        <v>1.85853</v>
      </c>
      <c r="ID176">
        <v>1.85767</v>
      </c>
      <c r="IE176">
        <v>1.85242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-29.661</v>
      </c>
      <c r="IT176">
        <v>-3.4265</v>
      </c>
      <c r="IU176">
        <v>-14.13086957178853</v>
      </c>
      <c r="IV176">
        <v>-0.02083019699242301</v>
      </c>
      <c r="IW176">
        <v>6.53372239223948E-06</v>
      </c>
      <c r="IX176">
        <v>-1.0545266758139E-09</v>
      </c>
      <c r="IY176">
        <v>-1.707570419092904</v>
      </c>
      <c r="IZ176">
        <v>-0.1424232617567872</v>
      </c>
      <c r="JA176">
        <v>0.004060056505534989</v>
      </c>
      <c r="JB176">
        <v>-4.899104825809564E-05</v>
      </c>
      <c r="JC176">
        <v>3</v>
      </c>
      <c r="JD176">
        <v>1949</v>
      </c>
      <c r="JE176">
        <v>1</v>
      </c>
      <c r="JF176">
        <v>31</v>
      </c>
      <c r="JG176">
        <v>52.5</v>
      </c>
      <c r="JH176">
        <v>52.4</v>
      </c>
      <c r="JI176">
        <v>2.41577</v>
      </c>
      <c r="JJ176">
        <v>2.69287</v>
      </c>
      <c r="JK176">
        <v>1.49658</v>
      </c>
      <c r="JL176">
        <v>2.31812</v>
      </c>
      <c r="JM176">
        <v>1.54785</v>
      </c>
      <c r="JN176">
        <v>2.49512</v>
      </c>
      <c r="JO176">
        <v>49.2006</v>
      </c>
      <c r="JP176">
        <v>13.2477</v>
      </c>
      <c r="JQ176">
        <v>18</v>
      </c>
      <c r="JR176">
        <v>477.976</v>
      </c>
      <c r="JS176">
        <v>494.182</v>
      </c>
      <c r="JT176">
        <v>22.9364</v>
      </c>
      <c r="JU176">
        <v>38.5412</v>
      </c>
      <c r="JV176">
        <v>30.0006</v>
      </c>
      <c r="JW176">
        <v>38.3662</v>
      </c>
      <c r="JX176">
        <v>38.2437</v>
      </c>
      <c r="JY176">
        <v>48.5847</v>
      </c>
      <c r="JZ176">
        <v>44.8182</v>
      </c>
      <c r="KA176">
        <v>0</v>
      </c>
      <c r="KB176">
        <v>22.9439</v>
      </c>
      <c r="KC176">
        <v>1041.94</v>
      </c>
      <c r="KD176">
        <v>19.0083</v>
      </c>
      <c r="KE176">
        <v>99.0911</v>
      </c>
      <c r="KF176">
        <v>93.00530000000001</v>
      </c>
    </row>
    <row r="177" spans="1:292">
      <c r="A177">
        <v>159</v>
      </c>
      <c r="B177">
        <v>1688138737</v>
      </c>
      <c r="C177">
        <v>4321</v>
      </c>
      <c r="D177" t="s">
        <v>754</v>
      </c>
      <c r="E177" t="s">
        <v>755</v>
      </c>
      <c r="F177">
        <v>5</v>
      </c>
      <c r="G177" t="s">
        <v>630</v>
      </c>
      <c r="H177">
        <v>1688138729.5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1043.520244124893</v>
      </c>
      <c r="AJ177">
        <v>1022.115272727273</v>
      </c>
      <c r="AK177">
        <v>3.404535709865978</v>
      </c>
      <c r="AL177">
        <v>66.51055622618527</v>
      </c>
      <c r="AM177">
        <f>(AO177 - AN177 + DX177*1E3/(8.314*(DZ177+273.15)) * AQ177/DW177 * AP177) * DW177/(100*DK177) * 1000/(1000 - AO177)</f>
        <v>0</v>
      </c>
      <c r="AN177">
        <v>19.02068413949174</v>
      </c>
      <c r="AO177">
        <v>19.41741757575758</v>
      </c>
      <c r="AP177">
        <v>-4.079512115912013E-05</v>
      </c>
      <c r="AQ177">
        <v>111.0783735854107</v>
      </c>
      <c r="AR177">
        <v>4</v>
      </c>
      <c r="AS177">
        <v>1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1.65</v>
      </c>
      <c r="DL177">
        <v>0.5</v>
      </c>
      <c r="DM177" t="s">
        <v>430</v>
      </c>
      <c r="DN177">
        <v>2</v>
      </c>
      <c r="DO177" t="b">
        <v>1</v>
      </c>
      <c r="DP177">
        <v>1688138729.5</v>
      </c>
      <c r="DQ177">
        <v>978.8925185185185</v>
      </c>
      <c r="DR177">
        <v>1009.168925925926</v>
      </c>
      <c r="DS177">
        <v>19.43334074074074</v>
      </c>
      <c r="DT177">
        <v>19.01800740740741</v>
      </c>
      <c r="DU177">
        <v>1008.465740740741</v>
      </c>
      <c r="DV177">
        <v>22.86026296296297</v>
      </c>
      <c r="DW177">
        <v>499.9881481481482</v>
      </c>
      <c r="DX177">
        <v>101.5959259259259</v>
      </c>
      <c r="DY177">
        <v>0.09990605555555555</v>
      </c>
      <c r="DZ177">
        <v>28.66467777777778</v>
      </c>
      <c r="EA177">
        <v>29.98058888888889</v>
      </c>
      <c r="EB177">
        <v>999.9000000000001</v>
      </c>
      <c r="EC177">
        <v>0</v>
      </c>
      <c r="ED177">
        <v>0</v>
      </c>
      <c r="EE177">
        <v>9994.022592592592</v>
      </c>
      <c r="EF177">
        <v>0</v>
      </c>
      <c r="EG177">
        <v>1399.961481481482</v>
      </c>
      <c r="EH177">
        <v>-30.27695925925925</v>
      </c>
      <c r="EI177">
        <v>998.2923703703702</v>
      </c>
      <c r="EJ177">
        <v>1028.734074074074</v>
      </c>
      <c r="EK177">
        <v>0.4153217777777777</v>
      </c>
      <c r="EL177">
        <v>1009.168925925926</v>
      </c>
      <c r="EM177">
        <v>19.01800740740741</v>
      </c>
      <c r="EN177">
        <v>1.974347777777778</v>
      </c>
      <c r="EO177">
        <v>1.932153333333333</v>
      </c>
      <c r="EP177">
        <v>17.24010740740741</v>
      </c>
      <c r="EQ177">
        <v>16.89903333333333</v>
      </c>
      <c r="ER177">
        <v>2000.030740740741</v>
      </c>
      <c r="ES177">
        <v>0.9800008888888888</v>
      </c>
      <c r="ET177">
        <v>0.01999923333333333</v>
      </c>
      <c r="EU177">
        <v>0</v>
      </c>
      <c r="EV177">
        <v>29.37114074074074</v>
      </c>
      <c r="EW177">
        <v>5.00078</v>
      </c>
      <c r="EX177">
        <v>4260.041851851852</v>
      </c>
      <c r="EY177">
        <v>16379.8962962963</v>
      </c>
      <c r="EZ177">
        <v>46.51825925925926</v>
      </c>
      <c r="FA177">
        <v>48.4534074074074</v>
      </c>
      <c r="FB177">
        <v>47.05281481481479</v>
      </c>
      <c r="FC177">
        <v>47.55537037037037</v>
      </c>
      <c r="FD177">
        <v>47.07625925925925</v>
      </c>
      <c r="FE177">
        <v>1955.130740740741</v>
      </c>
      <c r="FF177">
        <v>39.9</v>
      </c>
      <c r="FG177">
        <v>0</v>
      </c>
      <c r="FH177">
        <v>1688138731.2</v>
      </c>
      <c r="FI177">
        <v>0</v>
      </c>
      <c r="FJ177">
        <v>29.39027692307693</v>
      </c>
      <c r="FK177">
        <v>-0.7812376115309392</v>
      </c>
      <c r="FL177">
        <v>186.2321368447731</v>
      </c>
      <c r="FM177">
        <v>4260.431153846153</v>
      </c>
      <c r="FN177">
        <v>15</v>
      </c>
      <c r="FO177">
        <v>1688135591</v>
      </c>
      <c r="FP177" t="s">
        <v>631</v>
      </c>
      <c r="FQ177">
        <v>1688135585</v>
      </c>
      <c r="FR177">
        <v>1688135591</v>
      </c>
      <c r="FS177">
        <v>4</v>
      </c>
      <c r="FT177">
        <v>-0.023</v>
      </c>
      <c r="FU177">
        <v>-0.017</v>
      </c>
      <c r="FV177">
        <v>-22.153</v>
      </c>
      <c r="FW177">
        <v>-3.41</v>
      </c>
      <c r="FX177">
        <v>420</v>
      </c>
      <c r="FY177">
        <v>19</v>
      </c>
      <c r="FZ177">
        <v>0.44</v>
      </c>
      <c r="GA177">
        <v>0.19</v>
      </c>
      <c r="GB177">
        <v>-30.2432625</v>
      </c>
      <c r="GC177">
        <v>-0.3949947467167437</v>
      </c>
      <c r="GD177">
        <v>0.09120378470080072</v>
      </c>
      <c r="GE177">
        <v>0</v>
      </c>
      <c r="GF177">
        <v>0.4100259999999999</v>
      </c>
      <c r="GG177">
        <v>0.04415437148217589</v>
      </c>
      <c r="GH177">
        <v>0.02040743651956316</v>
      </c>
      <c r="GI177">
        <v>1</v>
      </c>
      <c r="GJ177">
        <v>1</v>
      </c>
      <c r="GK177">
        <v>2</v>
      </c>
      <c r="GL177" t="s">
        <v>432</v>
      </c>
      <c r="GM177">
        <v>3.09892</v>
      </c>
      <c r="GN177">
        <v>2.75789</v>
      </c>
      <c r="GO177">
        <v>0.180114</v>
      </c>
      <c r="GP177">
        <v>0.180206</v>
      </c>
      <c r="GQ177">
        <v>0.115125</v>
      </c>
      <c r="GR177">
        <v>0.101614</v>
      </c>
      <c r="GS177">
        <v>20789</v>
      </c>
      <c r="GT177">
        <v>19764</v>
      </c>
      <c r="GU177">
        <v>25929.6</v>
      </c>
      <c r="GV177">
        <v>24470.9</v>
      </c>
      <c r="GW177">
        <v>36855.7</v>
      </c>
      <c r="GX177">
        <v>31956.5</v>
      </c>
      <c r="GY177">
        <v>45344.8</v>
      </c>
      <c r="GZ177">
        <v>38469.3</v>
      </c>
      <c r="HA177">
        <v>1.75465</v>
      </c>
      <c r="HB177">
        <v>1.76065</v>
      </c>
      <c r="HC177">
        <v>-0.0819638</v>
      </c>
      <c r="HD177">
        <v>0</v>
      </c>
      <c r="HE177">
        <v>31.2998</v>
      </c>
      <c r="HF177">
        <v>999.9</v>
      </c>
      <c r="HG177">
        <v>43</v>
      </c>
      <c r="HH177">
        <v>45.4</v>
      </c>
      <c r="HI177">
        <v>41.6436</v>
      </c>
      <c r="HJ177">
        <v>62.619</v>
      </c>
      <c r="HK177">
        <v>25.9095</v>
      </c>
      <c r="HL177">
        <v>1</v>
      </c>
      <c r="HM177">
        <v>0.98861</v>
      </c>
      <c r="HN177">
        <v>7.641</v>
      </c>
      <c r="HO177">
        <v>20.1323</v>
      </c>
      <c r="HP177">
        <v>5.2095</v>
      </c>
      <c r="HQ177">
        <v>11.986</v>
      </c>
      <c r="HR177">
        <v>4.9618</v>
      </c>
      <c r="HS177">
        <v>3.27435</v>
      </c>
      <c r="HT177">
        <v>9999</v>
      </c>
      <c r="HU177">
        <v>9999</v>
      </c>
      <c r="HV177">
        <v>9999</v>
      </c>
      <c r="HW177">
        <v>111.4</v>
      </c>
      <c r="HX177">
        <v>1.8639</v>
      </c>
      <c r="HY177">
        <v>1.86029</v>
      </c>
      <c r="HZ177">
        <v>1.85867</v>
      </c>
      <c r="IA177">
        <v>1.85989</v>
      </c>
      <c r="IB177">
        <v>1.85989</v>
      </c>
      <c r="IC177">
        <v>1.85854</v>
      </c>
      <c r="ID177">
        <v>1.85763</v>
      </c>
      <c r="IE177">
        <v>1.85242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-29.85</v>
      </c>
      <c r="IT177">
        <v>-3.4264</v>
      </c>
      <c r="IU177">
        <v>-14.13086957178853</v>
      </c>
      <c r="IV177">
        <v>-0.02083019699242301</v>
      </c>
      <c r="IW177">
        <v>6.53372239223948E-06</v>
      </c>
      <c r="IX177">
        <v>-1.0545266758139E-09</v>
      </c>
      <c r="IY177">
        <v>-1.707570419092904</v>
      </c>
      <c r="IZ177">
        <v>-0.1424232617567872</v>
      </c>
      <c r="JA177">
        <v>0.004060056505534989</v>
      </c>
      <c r="JB177">
        <v>-4.899104825809564E-05</v>
      </c>
      <c r="JC177">
        <v>3</v>
      </c>
      <c r="JD177">
        <v>1949</v>
      </c>
      <c r="JE177">
        <v>1</v>
      </c>
      <c r="JF177">
        <v>31</v>
      </c>
      <c r="JG177">
        <v>52.5</v>
      </c>
      <c r="JH177">
        <v>52.4</v>
      </c>
      <c r="JI177">
        <v>2.44995</v>
      </c>
      <c r="JJ177">
        <v>2.69043</v>
      </c>
      <c r="JK177">
        <v>1.49658</v>
      </c>
      <c r="JL177">
        <v>2.31812</v>
      </c>
      <c r="JM177">
        <v>1.54785</v>
      </c>
      <c r="JN177">
        <v>2.4707</v>
      </c>
      <c r="JO177">
        <v>49.2006</v>
      </c>
      <c r="JP177">
        <v>13.2477</v>
      </c>
      <c r="JQ177">
        <v>18</v>
      </c>
      <c r="JR177">
        <v>477.73</v>
      </c>
      <c r="JS177">
        <v>494.128</v>
      </c>
      <c r="JT177">
        <v>22.9469</v>
      </c>
      <c r="JU177">
        <v>38.5468</v>
      </c>
      <c r="JV177">
        <v>30.0004</v>
      </c>
      <c r="JW177">
        <v>38.3708</v>
      </c>
      <c r="JX177">
        <v>38.2484</v>
      </c>
      <c r="JY177">
        <v>49.1989</v>
      </c>
      <c r="JZ177">
        <v>44.8182</v>
      </c>
      <c r="KA177">
        <v>0</v>
      </c>
      <c r="KB177">
        <v>22.9602</v>
      </c>
      <c r="KC177">
        <v>1055.3</v>
      </c>
      <c r="KD177">
        <v>19.0083</v>
      </c>
      <c r="KE177">
        <v>99.0903</v>
      </c>
      <c r="KF177">
        <v>93.00369999999999</v>
      </c>
    </row>
    <row r="178" spans="1:292">
      <c r="A178">
        <v>160</v>
      </c>
      <c r="B178">
        <v>1688138742</v>
      </c>
      <c r="C178">
        <v>4326</v>
      </c>
      <c r="D178" t="s">
        <v>756</v>
      </c>
      <c r="E178" t="s">
        <v>757</v>
      </c>
      <c r="F178">
        <v>5</v>
      </c>
      <c r="G178" t="s">
        <v>630</v>
      </c>
      <c r="H178">
        <v>1688138734.214286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1060.472709502115</v>
      </c>
      <c r="AJ178">
        <v>1039.284545454545</v>
      </c>
      <c r="AK178">
        <v>3.433018209882529</v>
      </c>
      <c r="AL178">
        <v>66.51055622618527</v>
      </c>
      <c r="AM178">
        <f>(AO178 - AN178 + DX178*1E3/(8.314*(DZ178+273.15)) * AQ178/DW178 * AP178) * DW178/(100*DK178) * 1000/(1000 - AO178)</f>
        <v>0</v>
      </c>
      <c r="AN178">
        <v>19.02455090502751</v>
      </c>
      <c r="AO178">
        <v>19.41571575757576</v>
      </c>
      <c r="AP178">
        <v>-3.99382086791234E-06</v>
      </c>
      <c r="AQ178">
        <v>111.0783735854107</v>
      </c>
      <c r="AR178">
        <v>4</v>
      </c>
      <c r="AS178">
        <v>1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1.65</v>
      </c>
      <c r="DL178">
        <v>0.5</v>
      </c>
      <c r="DM178" t="s">
        <v>430</v>
      </c>
      <c r="DN178">
        <v>2</v>
      </c>
      <c r="DO178" t="b">
        <v>1</v>
      </c>
      <c r="DP178">
        <v>1688138734.214286</v>
      </c>
      <c r="DQ178">
        <v>994.6771071428573</v>
      </c>
      <c r="DR178">
        <v>1024.952357142857</v>
      </c>
      <c r="DS178">
        <v>19.42305</v>
      </c>
      <c r="DT178">
        <v>19.02053571428572</v>
      </c>
      <c r="DU178">
        <v>1024.422821428572</v>
      </c>
      <c r="DV178">
        <v>22.84962857142857</v>
      </c>
      <c r="DW178">
        <v>500.0192857142857</v>
      </c>
      <c r="DX178">
        <v>101.5956785714286</v>
      </c>
      <c r="DY178">
        <v>0.09999111428571429</v>
      </c>
      <c r="DZ178">
        <v>28.66380357142858</v>
      </c>
      <c r="EA178">
        <v>29.97275714285714</v>
      </c>
      <c r="EB178">
        <v>999.9000000000002</v>
      </c>
      <c r="EC178">
        <v>0</v>
      </c>
      <c r="ED178">
        <v>0</v>
      </c>
      <c r="EE178">
        <v>9994.885357142859</v>
      </c>
      <c r="EF178">
        <v>0</v>
      </c>
      <c r="EG178">
        <v>1406.245357142857</v>
      </c>
      <c r="EH178">
        <v>-30.27635714285714</v>
      </c>
      <c r="EI178">
        <v>1014.3785</v>
      </c>
      <c r="EJ178">
        <v>1044.826785714286</v>
      </c>
      <c r="EK178">
        <v>0.4025144285714286</v>
      </c>
      <c r="EL178">
        <v>1024.952357142857</v>
      </c>
      <c r="EM178">
        <v>19.02053571428572</v>
      </c>
      <c r="EN178">
        <v>1.9732975</v>
      </c>
      <c r="EO178">
        <v>1.932404285714286</v>
      </c>
      <c r="EP178">
        <v>17.2317</v>
      </c>
      <c r="EQ178">
        <v>16.90108571428572</v>
      </c>
      <c r="ER178">
        <v>2000.023928571429</v>
      </c>
      <c r="ES178">
        <v>0.9800007142857142</v>
      </c>
      <c r="ET178">
        <v>0.01999940714285714</v>
      </c>
      <c r="EU178">
        <v>0</v>
      </c>
      <c r="EV178">
        <v>29.30985357142857</v>
      </c>
      <c r="EW178">
        <v>5.00078</v>
      </c>
      <c r="EX178">
        <v>4274.200714285714</v>
      </c>
      <c r="EY178">
        <v>16379.83214285715</v>
      </c>
      <c r="EZ178">
        <v>46.54000000000001</v>
      </c>
      <c r="FA178">
        <v>48.45957142857142</v>
      </c>
      <c r="FB178">
        <v>47.04207142857143</v>
      </c>
      <c r="FC178">
        <v>47.55564285714286</v>
      </c>
      <c r="FD178">
        <v>47.09360714285715</v>
      </c>
      <c r="FE178">
        <v>1955.123928571429</v>
      </c>
      <c r="FF178">
        <v>39.9</v>
      </c>
      <c r="FG178">
        <v>0</v>
      </c>
      <c r="FH178">
        <v>1688138736.6</v>
      </c>
      <c r="FI178">
        <v>0</v>
      </c>
      <c r="FJ178">
        <v>29.315396</v>
      </c>
      <c r="FK178">
        <v>-0.2252615481727018</v>
      </c>
      <c r="FL178">
        <v>216.7853849378197</v>
      </c>
      <c r="FM178">
        <v>4276.3504</v>
      </c>
      <c r="FN178">
        <v>15</v>
      </c>
      <c r="FO178">
        <v>1688135591</v>
      </c>
      <c r="FP178" t="s">
        <v>631</v>
      </c>
      <c r="FQ178">
        <v>1688135585</v>
      </c>
      <c r="FR178">
        <v>1688135591</v>
      </c>
      <c r="FS178">
        <v>4</v>
      </c>
      <c r="FT178">
        <v>-0.023</v>
      </c>
      <c r="FU178">
        <v>-0.017</v>
      </c>
      <c r="FV178">
        <v>-22.153</v>
      </c>
      <c r="FW178">
        <v>-3.41</v>
      </c>
      <c r="FX178">
        <v>420</v>
      </c>
      <c r="FY178">
        <v>19</v>
      </c>
      <c r="FZ178">
        <v>0.44</v>
      </c>
      <c r="GA178">
        <v>0.19</v>
      </c>
      <c r="GB178">
        <v>-30.27874000000001</v>
      </c>
      <c r="GC178">
        <v>-0.3069185741087839</v>
      </c>
      <c r="GD178">
        <v>0.09137594814829564</v>
      </c>
      <c r="GE178">
        <v>0</v>
      </c>
      <c r="GF178">
        <v>0.41002</v>
      </c>
      <c r="GG178">
        <v>-0.1666666266416507</v>
      </c>
      <c r="GH178">
        <v>0.01637083596216149</v>
      </c>
      <c r="GI178">
        <v>1</v>
      </c>
      <c r="GJ178">
        <v>1</v>
      </c>
      <c r="GK178">
        <v>2</v>
      </c>
      <c r="GL178" t="s">
        <v>432</v>
      </c>
      <c r="GM178">
        <v>3.09926</v>
      </c>
      <c r="GN178">
        <v>2.75816</v>
      </c>
      <c r="GO178">
        <v>0.181993</v>
      </c>
      <c r="GP178">
        <v>0.182072</v>
      </c>
      <c r="GQ178">
        <v>0.115115</v>
      </c>
      <c r="GR178">
        <v>0.101632</v>
      </c>
      <c r="GS178">
        <v>20741.2</v>
      </c>
      <c r="GT178">
        <v>19718.9</v>
      </c>
      <c r="GU178">
        <v>25929.5</v>
      </c>
      <c r="GV178">
        <v>24470.9</v>
      </c>
      <c r="GW178">
        <v>36856.3</v>
      </c>
      <c r="GX178">
        <v>31955.9</v>
      </c>
      <c r="GY178">
        <v>45344.7</v>
      </c>
      <c r="GZ178">
        <v>38469.1</v>
      </c>
      <c r="HA178">
        <v>1.75563</v>
      </c>
      <c r="HB178">
        <v>1.7601</v>
      </c>
      <c r="HC178">
        <v>-0.08263810000000001</v>
      </c>
      <c r="HD178">
        <v>0</v>
      </c>
      <c r="HE178">
        <v>31.3005</v>
      </c>
      <c r="HF178">
        <v>999.9</v>
      </c>
      <c r="HG178">
        <v>43</v>
      </c>
      <c r="HH178">
        <v>45.4</v>
      </c>
      <c r="HI178">
        <v>41.641</v>
      </c>
      <c r="HJ178">
        <v>62.599</v>
      </c>
      <c r="HK178">
        <v>25.7412</v>
      </c>
      <c r="HL178">
        <v>1</v>
      </c>
      <c r="HM178">
        <v>0.988509</v>
      </c>
      <c r="HN178">
        <v>7.5612</v>
      </c>
      <c r="HO178">
        <v>20.1356</v>
      </c>
      <c r="HP178">
        <v>5.20965</v>
      </c>
      <c r="HQ178">
        <v>11.986</v>
      </c>
      <c r="HR178">
        <v>4.9619</v>
      </c>
      <c r="HS178">
        <v>3.2743</v>
      </c>
      <c r="HT178">
        <v>9999</v>
      </c>
      <c r="HU178">
        <v>9999</v>
      </c>
      <c r="HV178">
        <v>9999</v>
      </c>
      <c r="HW178">
        <v>111.4</v>
      </c>
      <c r="HX178">
        <v>1.86393</v>
      </c>
      <c r="HY178">
        <v>1.86031</v>
      </c>
      <c r="HZ178">
        <v>1.85867</v>
      </c>
      <c r="IA178">
        <v>1.85989</v>
      </c>
      <c r="IB178">
        <v>1.85989</v>
      </c>
      <c r="IC178">
        <v>1.85855</v>
      </c>
      <c r="ID178">
        <v>1.85763</v>
      </c>
      <c r="IE178">
        <v>1.85243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-30.03</v>
      </c>
      <c r="IT178">
        <v>-3.4263</v>
      </c>
      <c r="IU178">
        <v>-14.13086957178853</v>
      </c>
      <c r="IV178">
        <v>-0.02083019699242301</v>
      </c>
      <c r="IW178">
        <v>6.53372239223948E-06</v>
      </c>
      <c r="IX178">
        <v>-1.0545266758139E-09</v>
      </c>
      <c r="IY178">
        <v>-1.707570419092904</v>
      </c>
      <c r="IZ178">
        <v>-0.1424232617567872</v>
      </c>
      <c r="JA178">
        <v>0.004060056505534989</v>
      </c>
      <c r="JB178">
        <v>-4.899104825809564E-05</v>
      </c>
      <c r="JC178">
        <v>3</v>
      </c>
      <c r="JD178">
        <v>1949</v>
      </c>
      <c r="JE178">
        <v>1</v>
      </c>
      <c r="JF178">
        <v>31</v>
      </c>
      <c r="JG178">
        <v>52.6</v>
      </c>
      <c r="JH178">
        <v>52.5</v>
      </c>
      <c r="JI178">
        <v>2.47925</v>
      </c>
      <c r="JJ178">
        <v>2.69531</v>
      </c>
      <c r="JK178">
        <v>1.49658</v>
      </c>
      <c r="JL178">
        <v>2.31812</v>
      </c>
      <c r="JM178">
        <v>1.54785</v>
      </c>
      <c r="JN178">
        <v>2.44751</v>
      </c>
      <c r="JO178">
        <v>49.232</v>
      </c>
      <c r="JP178">
        <v>13.2477</v>
      </c>
      <c r="JQ178">
        <v>18</v>
      </c>
      <c r="JR178">
        <v>478.351</v>
      </c>
      <c r="JS178">
        <v>493.771</v>
      </c>
      <c r="JT178">
        <v>22.9623</v>
      </c>
      <c r="JU178">
        <v>38.5524</v>
      </c>
      <c r="JV178">
        <v>30</v>
      </c>
      <c r="JW178">
        <v>38.3745</v>
      </c>
      <c r="JX178">
        <v>38.252</v>
      </c>
      <c r="JY178">
        <v>49.8618</v>
      </c>
      <c r="JZ178">
        <v>44.8182</v>
      </c>
      <c r="KA178">
        <v>0</v>
      </c>
      <c r="KB178">
        <v>22.9836</v>
      </c>
      <c r="KC178">
        <v>1075.34</v>
      </c>
      <c r="KD178">
        <v>19.0083</v>
      </c>
      <c r="KE178">
        <v>99.0899</v>
      </c>
      <c r="KF178">
        <v>93.0033</v>
      </c>
    </row>
    <row r="179" spans="1:292">
      <c r="A179">
        <v>161</v>
      </c>
      <c r="B179">
        <v>1688138747</v>
      </c>
      <c r="C179">
        <v>4331</v>
      </c>
      <c r="D179" t="s">
        <v>758</v>
      </c>
      <c r="E179" t="s">
        <v>759</v>
      </c>
      <c r="F179">
        <v>5</v>
      </c>
      <c r="G179" t="s">
        <v>630</v>
      </c>
      <c r="H179">
        <v>1688138739.5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1077.660908282191</v>
      </c>
      <c r="AJ179">
        <v>1056.315636363636</v>
      </c>
      <c r="AK179">
        <v>3.40901190741347</v>
      </c>
      <c r="AL179">
        <v>66.51055622618527</v>
      </c>
      <c r="AM179">
        <f>(AO179 - AN179 + DX179*1E3/(8.314*(DZ179+273.15)) * AQ179/DW179 * AP179) * DW179/(100*DK179) * 1000/(1000 - AO179)</f>
        <v>0</v>
      </c>
      <c r="AN179">
        <v>19.03129182178578</v>
      </c>
      <c r="AO179">
        <v>19.41865272727273</v>
      </c>
      <c r="AP179">
        <v>2.268793987910453E-05</v>
      </c>
      <c r="AQ179">
        <v>111.0783735854107</v>
      </c>
      <c r="AR179">
        <v>5</v>
      </c>
      <c r="AS179">
        <v>1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1.65</v>
      </c>
      <c r="DL179">
        <v>0.5</v>
      </c>
      <c r="DM179" t="s">
        <v>430</v>
      </c>
      <c r="DN179">
        <v>2</v>
      </c>
      <c r="DO179" t="b">
        <v>1</v>
      </c>
      <c r="DP179">
        <v>1688138739.5</v>
      </c>
      <c r="DQ179">
        <v>1012.359333333333</v>
      </c>
      <c r="DR179">
        <v>1042.717777777778</v>
      </c>
      <c r="DS179">
        <v>19.41764074074074</v>
      </c>
      <c r="DT179">
        <v>19.02544074074074</v>
      </c>
      <c r="DU179">
        <v>1042.296666666667</v>
      </c>
      <c r="DV179">
        <v>22.84402592592592</v>
      </c>
      <c r="DW179">
        <v>499.9434444444444</v>
      </c>
      <c r="DX179">
        <v>101.5961111111111</v>
      </c>
      <c r="DY179">
        <v>0.09987771851851852</v>
      </c>
      <c r="DZ179">
        <v>28.66554814814815</v>
      </c>
      <c r="EA179">
        <v>29.96714074074074</v>
      </c>
      <c r="EB179">
        <v>999.9000000000001</v>
      </c>
      <c r="EC179">
        <v>0</v>
      </c>
      <c r="ED179">
        <v>0</v>
      </c>
      <c r="EE179">
        <v>9991.802592592592</v>
      </c>
      <c r="EF179">
        <v>0</v>
      </c>
      <c r="EG179">
        <v>1412.391481481481</v>
      </c>
      <c r="EH179">
        <v>-30.35880740740741</v>
      </c>
      <c r="EI179">
        <v>1032.406296296296</v>
      </c>
      <c r="EJ179">
        <v>1062.941111111111</v>
      </c>
      <c r="EK179">
        <v>0.392207</v>
      </c>
      <c r="EL179">
        <v>1042.717777777778</v>
      </c>
      <c r="EM179">
        <v>19.02544074074074</v>
      </c>
      <c r="EN179">
        <v>1.972756666666667</v>
      </c>
      <c r="EO179">
        <v>1.93291</v>
      </c>
      <c r="EP179">
        <v>17.22736296296296</v>
      </c>
      <c r="EQ179">
        <v>16.90521111111111</v>
      </c>
      <c r="ER179">
        <v>2000.025925925926</v>
      </c>
      <c r="ES179">
        <v>0.9800007777777777</v>
      </c>
      <c r="ET179">
        <v>0.01999934444444445</v>
      </c>
      <c r="EU179">
        <v>0</v>
      </c>
      <c r="EV179">
        <v>29.30752592592593</v>
      </c>
      <c r="EW179">
        <v>5.00078</v>
      </c>
      <c r="EX179">
        <v>4283.297407407407</v>
      </c>
      <c r="EY179">
        <v>16379.84074074074</v>
      </c>
      <c r="EZ179">
        <v>46.54618518518518</v>
      </c>
      <c r="FA179">
        <v>48.45814814814815</v>
      </c>
      <c r="FB179">
        <v>47.06214814814815</v>
      </c>
      <c r="FC179">
        <v>47.56922222222222</v>
      </c>
      <c r="FD179">
        <v>47.12477777777777</v>
      </c>
      <c r="FE179">
        <v>1955.125925925926</v>
      </c>
      <c r="FF179">
        <v>39.9</v>
      </c>
      <c r="FG179">
        <v>0</v>
      </c>
      <c r="FH179">
        <v>1688138741.4</v>
      </c>
      <c r="FI179">
        <v>0</v>
      </c>
      <c r="FJ179">
        <v>29.32296</v>
      </c>
      <c r="FK179">
        <v>-0.07904615516214863</v>
      </c>
      <c r="FL179">
        <v>-63.56384619985384</v>
      </c>
      <c r="FM179">
        <v>4282.2232</v>
      </c>
      <c r="FN179">
        <v>15</v>
      </c>
      <c r="FO179">
        <v>1688135591</v>
      </c>
      <c r="FP179" t="s">
        <v>631</v>
      </c>
      <c r="FQ179">
        <v>1688135585</v>
      </c>
      <c r="FR179">
        <v>1688135591</v>
      </c>
      <c r="FS179">
        <v>4</v>
      </c>
      <c r="FT179">
        <v>-0.023</v>
      </c>
      <c r="FU179">
        <v>-0.017</v>
      </c>
      <c r="FV179">
        <v>-22.153</v>
      </c>
      <c r="FW179">
        <v>-3.41</v>
      </c>
      <c r="FX179">
        <v>420</v>
      </c>
      <c r="FY179">
        <v>19</v>
      </c>
      <c r="FZ179">
        <v>0.44</v>
      </c>
      <c r="GA179">
        <v>0.19</v>
      </c>
      <c r="GB179">
        <v>-30.304425</v>
      </c>
      <c r="GC179">
        <v>-0.7285103189492202</v>
      </c>
      <c r="GD179">
        <v>0.1057277204662998</v>
      </c>
      <c r="GE179">
        <v>0</v>
      </c>
      <c r="GF179">
        <v>0.3980884749999999</v>
      </c>
      <c r="GG179">
        <v>-0.1147092270168862</v>
      </c>
      <c r="GH179">
        <v>0.01141239328096324</v>
      </c>
      <c r="GI179">
        <v>1</v>
      </c>
      <c r="GJ179">
        <v>1</v>
      </c>
      <c r="GK179">
        <v>2</v>
      </c>
      <c r="GL179" t="s">
        <v>432</v>
      </c>
      <c r="GM179">
        <v>3.099</v>
      </c>
      <c r="GN179">
        <v>2.75788</v>
      </c>
      <c r="GO179">
        <v>0.183852</v>
      </c>
      <c r="GP179">
        <v>0.183907</v>
      </c>
      <c r="GQ179">
        <v>0.115129</v>
      </c>
      <c r="GR179">
        <v>0.101648</v>
      </c>
      <c r="GS179">
        <v>20694</v>
      </c>
      <c r="GT179">
        <v>19674.3</v>
      </c>
      <c r="GU179">
        <v>25929.6</v>
      </c>
      <c r="GV179">
        <v>24470.6</v>
      </c>
      <c r="GW179">
        <v>36855.8</v>
      </c>
      <c r="GX179">
        <v>31955.4</v>
      </c>
      <c r="GY179">
        <v>45344.5</v>
      </c>
      <c r="GZ179">
        <v>38468.9</v>
      </c>
      <c r="HA179">
        <v>1.75412</v>
      </c>
      <c r="HB179">
        <v>1.7606</v>
      </c>
      <c r="HC179">
        <v>-0.0821128</v>
      </c>
      <c r="HD179">
        <v>0</v>
      </c>
      <c r="HE179">
        <v>31.3012</v>
      </c>
      <c r="HF179">
        <v>999.9</v>
      </c>
      <c r="HG179">
        <v>43</v>
      </c>
      <c r="HH179">
        <v>45.4</v>
      </c>
      <c r="HI179">
        <v>41.6462</v>
      </c>
      <c r="HJ179">
        <v>62.639</v>
      </c>
      <c r="HK179">
        <v>25.6771</v>
      </c>
      <c r="HL179">
        <v>1</v>
      </c>
      <c r="HM179">
        <v>0.988544</v>
      </c>
      <c r="HN179">
        <v>7.50336</v>
      </c>
      <c r="HO179">
        <v>20.1379</v>
      </c>
      <c r="HP179">
        <v>5.20965</v>
      </c>
      <c r="HQ179">
        <v>11.986</v>
      </c>
      <c r="HR179">
        <v>4.9618</v>
      </c>
      <c r="HS179">
        <v>3.27425</v>
      </c>
      <c r="HT179">
        <v>9999</v>
      </c>
      <c r="HU179">
        <v>9999</v>
      </c>
      <c r="HV179">
        <v>9999</v>
      </c>
      <c r="HW179">
        <v>111.4</v>
      </c>
      <c r="HX179">
        <v>1.8639</v>
      </c>
      <c r="HY179">
        <v>1.8603</v>
      </c>
      <c r="HZ179">
        <v>1.85867</v>
      </c>
      <c r="IA179">
        <v>1.85989</v>
      </c>
      <c r="IB179">
        <v>1.85989</v>
      </c>
      <c r="IC179">
        <v>1.85853</v>
      </c>
      <c r="ID179">
        <v>1.85765</v>
      </c>
      <c r="IE179">
        <v>1.85244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-30.21</v>
      </c>
      <c r="IT179">
        <v>-3.4264</v>
      </c>
      <c r="IU179">
        <v>-14.13086957178853</v>
      </c>
      <c r="IV179">
        <v>-0.02083019699242301</v>
      </c>
      <c r="IW179">
        <v>6.53372239223948E-06</v>
      </c>
      <c r="IX179">
        <v>-1.0545266758139E-09</v>
      </c>
      <c r="IY179">
        <v>-1.707570419092904</v>
      </c>
      <c r="IZ179">
        <v>-0.1424232617567872</v>
      </c>
      <c r="JA179">
        <v>0.004060056505534989</v>
      </c>
      <c r="JB179">
        <v>-4.899104825809564E-05</v>
      </c>
      <c r="JC179">
        <v>3</v>
      </c>
      <c r="JD179">
        <v>1949</v>
      </c>
      <c r="JE179">
        <v>1</v>
      </c>
      <c r="JF179">
        <v>31</v>
      </c>
      <c r="JG179">
        <v>52.7</v>
      </c>
      <c r="JH179">
        <v>52.6</v>
      </c>
      <c r="JI179">
        <v>2.51221</v>
      </c>
      <c r="JJ179">
        <v>2.69531</v>
      </c>
      <c r="JK179">
        <v>1.49658</v>
      </c>
      <c r="JL179">
        <v>2.31812</v>
      </c>
      <c r="JM179">
        <v>1.54907</v>
      </c>
      <c r="JN179">
        <v>2.38892</v>
      </c>
      <c r="JO179">
        <v>49.232</v>
      </c>
      <c r="JP179">
        <v>13.2389</v>
      </c>
      <c r="JQ179">
        <v>18</v>
      </c>
      <c r="JR179">
        <v>477.461</v>
      </c>
      <c r="JS179">
        <v>494.145</v>
      </c>
      <c r="JT179">
        <v>22.9885</v>
      </c>
      <c r="JU179">
        <v>38.5571</v>
      </c>
      <c r="JV179">
        <v>30.0002</v>
      </c>
      <c r="JW179">
        <v>38.3791</v>
      </c>
      <c r="JX179">
        <v>38.2556</v>
      </c>
      <c r="JY179">
        <v>50.4703</v>
      </c>
      <c r="JZ179">
        <v>44.8182</v>
      </c>
      <c r="KA179">
        <v>0</v>
      </c>
      <c r="KB179">
        <v>23.0109</v>
      </c>
      <c r="KC179">
        <v>1088.7</v>
      </c>
      <c r="KD179">
        <v>19.0083</v>
      </c>
      <c r="KE179">
        <v>99.0898</v>
      </c>
      <c r="KF179">
        <v>93.0027</v>
      </c>
    </row>
    <row r="180" spans="1:292">
      <c r="A180">
        <v>162</v>
      </c>
      <c r="B180">
        <v>1688138752</v>
      </c>
      <c r="C180">
        <v>4336</v>
      </c>
      <c r="D180" t="s">
        <v>760</v>
      </c>
      <c r="E180" t="s">
        <v>761</v>
      </c>
      <c r="F180">
        <v>5</v>
      </c>
      <c r="G180" t="s">
        <v>630</v>
      </c>
      <c r="H180">
        <v>1688138744.214286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1094.507859381369</v>
      </c>
      <c r="AJ180">
        <v>1073.326909090909</v>
      </c>
      <c r="AK180">
        <v>3.393040966048533</v>
      </c>
      <c r="AL180">
        <v>66.51055622618527</v>
      </c>
      <c r="AM180">
        <f>(AO180 - AN180 + DX180*1E3/(8.314*(DZ180+273.15)) * AQ180/DW180 * AP180) * DW180/(100*DK180) * 1000/(1000 - AO180)</f>
        <v>0</v>
      </c>
      <c r="AN180">
        <v>19.03612677421464</v>
      </c>
      <c r="AO180">
        <v>19.42153939393938</v>
      </c>
      <c r="AP180">
        <v>1.555070861525916E-05</v>
      </c>
      <c r="AQ180">
        <v>111.0783735854107</v>
      </c>
      <c r="AR180">
        <v>5</v>
      </c>
      <c r="AS180">
        <v>1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1.65</v>
      </c>
      <c r="DL180">
        <v>0.5</v>
      </c>
      <c r="DM180" t="s">
        <v>430</v>
      </c>
      <c r="DN180">
        <v>2</v>
      </c>
      <c r="DO180" t="b">
        <v>1</v>
      </c>
      <c r="DP180">
        <v>1688138744.214286</v>
      </c>
      <c r="DQ180">
        <v>1028.141071428571</v>
      </c>
      <c r="DR180">
        <v>1058.465357142857</v>
      </c>
      <c r="DS180">
        <v>19.41759642857143</v>
      </c>
      <c r="DT180">
        <v>19.03013928571428</v>
      </c>
      <c r="DU180">
        <v>1058.248571428571</v>
      </c>
      <c r="DV180">
        <v>22.843975</v>
      </c>
      <c r="DW180">
        <v>499.99825</v>
      </c>
      <c r="DX180">
        <v>101.5958928571428</v>
      </c>
      <c r="DY180">
        <v>0.1000119142857143</v>
      </c>
      <c r="DZ180">
        <v>28.6685</v>
      </c>
      <c r="EA180">
        <v>29.96601785714286</v>
      </c>
      <c r="EB180">
        <v>999.9000000000002</v>
      </c>
      <c r="EC180">
        <v>0</v>
      </c>
      <c r="ED180">
        <v>0</v>
      </c>
      <c r="EE180">
        <v>9993.525</v>
      </c>
      <c r="EF180">
        <v>0</v>
      </c>
      <c r="EG180">
        <v>1413.512142857142</v>
      </c>
      <c r="EH180">
        <v>-30.32388214285714</v>
      </c>
      <c r="EI180">
        <v>1048.501071428571</v>
      </c>
      <c r="EJ180">
        <v>1078.999285714286</v>
      </c>
      <c r="EK180">
        <v>0.3874648214285715</v>
      </c>
      <c r="EL180">
        <v>1058.465357142857</v>
      </c>
      <c r="EM180">
        <v>19.03013928571428</v>
      </c>
      <c r="EN180">
        <v>1.972749285714286</v>
      </c>
      <c r="EO180">
        <v>1.933384642857143</v>
      </c>
      <c r="EP180">
        <v>17.22730357142857</v>
      </c>
      <c r="EQ180">
        <v>16.90908214285714</v>
      </c>
      <c r="ER180">
        <v>2000.005</v>
      </c>
      <c r="ES180">
        <v>0.9800006071428571</v>
      </c>
      <c r="ET180">
        <v>0.01999951071428572</v>
      </c>
      <c r="EU180">
        <v>0</v>
      </c>
      <c r="EV180">
        <v>29.27998928571428</v>
      </c>
      <c r="EW180">
        <v>5.00078</v>
      </c>
      <c r="EX180">
        <v>4276.0125</v>
      </c>
      <c r="EY180">
        <v>16379.68214285714</v>
      </c>
      <c r="EZ180">
        <v>46.55128571428572</v>
      </c>
      <c r="FA180">
        <v>48.45510714285714</v>
      </c>
      <c r="FB180">
        <v>47.03764285714284</v>
      </c>
      <c r="FC180">
        <v>47.58239285714285</v>
      </c>
      <c r="FD180">
        <v>47.10685714285713</v>
      </c>
      <c r="FE180">
        <v>1955.105</v>
      </c>
      <c r="FF180">
        <v>39.9</v>
      </c>
      <c r="FG180">
        <v>0</v>
      </c>
      <c r="FH180">
        <v>1688138746.2</v>
      </c>
      <c r="FI180">
        <v>0</v>
      </c>
      <c r="FJ180">
        <v>29.297572</v>
      </c>
      <c r="FK180">
        <v>-0.5189615421265238</v>
      </c>
      <c r="FL180">
        <v>-201.4169231986371</v>
      </c>
      <c r="FM180">
        <v>4274.4156</v>
      </c>
      <c r="FN180">
        <v>15</v>
      </c>
      <c r="FO180">
        <v>1688135591</v>
      </c>
      <c r="FP180" t="s">
        <v>631</v>
      </c>
      <c r="FQ180">
        <v>1688135585</v>
      </c>
      <c r="FR180">
        <v>1688135591</v>
      </c>
      <c r="FS180">
        <v>4</v>
      </c>
      <c r="FT180">
        <v>-0.023</v>
      </c>
      <c r="FU180">
        <v>-0.017</v>
      </c>
      <c r="FV180">
        <v>-22.153</v>
      </c>
      <c r="FW180">
        <v>-3.41</v>
      </c>
      <c r="FX180">
        <v>420</v>
      </c>
      <c r="FY180">
        <v>19</v>
      </c>
      <c r="FZ180">
        <v>0.44</v>
      </c>
      <c r="GA180">
        <v>0.19</v>
      </c>
      <c r="GB180">
        <v>-30.32619512195122</v>
      </c>
      <c r="GC180">
        <v>0.06335540069672169</v>
      </c>
      <c r="GD180">
        <v>0.08572319875898822</v>
      </c>
      <c r="GE180">
        <v>1</v>
      </c>
      <c r="GF180">
        <v>0.3915438536585366</v>
      </c>
      <c r="GG180">
        <v>-0.06959788850174206</v>
      </c>
      <c r="GH180">
        <v>0.007284096828895846</v>
      </c>
      <c r="GI180">
        <v>1</v>
      </c>
      <c r="GJ180">
        <v>2</v>
      </c>
      <c r="GK180">
        <v>2</v>
      </c>
      <c r="GL180" t="s">
        <v>538</v>
      </c>
      <c r="GM180">
        <v>3.09937</v>
      </c>
      <c r="GN180">
        <v>2.7581</v>
      </c>
      <c r="GO180">
        <v>0.185682</v>
      </c>
      <c r="GP180">
        <v>0.185739</v>
      </c>
      <c r="GQ180">
        <v>0.115137</v>
      </c>
      <c r="GR180">
        <v>0.101666</v>
      </c>
      <c r="GS180">
        <v>20647</v>
      </c>
      <c r="GT180">
        <v>19629.9</v>
      </c>
      <c r="GU180">
        <v>25929.1</v>
      </c>
      <c r="GV180">
        <v>24470.5</v>
      </c>
      <c r="GW180">
        <v>36855.4</v>
      </c>
      <c r="GX180">
        <v>31954.8</v>
      </c>
      <c r="GY180">
        <v>45344.1</v>
      </c>
      <c r="GZ180">
        <v>38468.8</v>
      </c>
      <c r="HA180">
        <v>1.75467</v>
      </c>
      <c r="HB180">
        <v>1.76022</v>
      </c>
      <c r="HC180">
        <v>-0.0818782</v>
      </c>
      <c r="HD180">
        <v>0</v>
      </c>
      <c r="HE180">
        <v>31.3033</v>
      </c>
      <c r="HF180">
        <v>999.9</v>
      </c>
      <c r="HG180">
        <v>43</v>
      </c>
      <c r="HH180">
        <v>45.4</v>
      </c>
      <c r="HI180">
        <v>41.6456</v>
      </c>
      <c r="HJ180">
        <v>62.589</v>
      </c>
      <c r="HK180">
        <v>25.5248</v>
      </c>
      <c r="HL180">
        <v>1</v>
      </c>
      <c r="HM180">
        <v>0.988158</v>
      </c>
      <c r="HN180">
        <v>7.45432</v>
      </c>
      <c r="HO180">
        <v>20.14</v>
      </c>
      <c r="HP180">
        <v>5.2095</v>
      </c>
      <c r="HQ180">
        <v>11.986</v>
      </c>
      <c r="HR180">
        <v>4.96165</v>
      </c>
      <c r="HS180">
        <v>3.2742</v>
      </c>
      <c r="HT180">
        <v>9999</v>
      </c>
      <c r="HU180">
        <v>9999</v>
      </c>
      <c r="HV180">
        <v>9999</v>
      </c>
      <c r="HW180">
        <v>111.4</v>
      </c>
      <c r="HX180">
        <v>1.86392</v>
      </c>
      <c r="HY180">
        <v>1.86031</v>
      </c>
      <c r="HZ180">
        <v>1.85867</v>
      </c>
      <c r="IA180">
        <v>1.85989</v>
      </c>
      <c r="IB180">
        <v>1.85989</v>
      </c>
      <c r="IC180">
        <v>1.85854</v>
      </c>
      <c r="ID180">
        <v>1.85764</v>
      </c>
      <c r="IE180">
        <v>1.85242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-30.39</v>
      </c>
      <c r="IT180">
        <v>-3.4266</v>
      </c>
      <c r="IU180">
        <v>-14.13086957178853</v>
      </c>
      <c r="IV180">
        <v>-0.02083019699242301</v>
      </c>
      <c r="IW180">
        <v>6.53372239223948E-06</v>
      </c>
      <c r="IX180">
        <v>-1.0545266758139E-09</v>
      </c>
      <c r="IY180">
        <v>-1.707570419092904</v>
      </c>
      <c r="IZ180">
        <v>-0.1424232617567872</v>
      </c>
      <c r="JA180">
        <v>0.004060056505534989</v>
      </c>
      <c r="JB180">
        <v>-4.899104825809564E-05</v>
      </c>
      <c r="JC180">
        <v>3</v>
      </c>
      <c r="JD180">
        <v>1949</v>
      </c>
      <c r="JE180">
        <v>1</v>
      </c>
      <c r="JF180">
        <v>31</v>
      </c>
      <c r="JG180">
        <v>52.8</v>
      </c>
      <c r="JH180">
        <v>52.7</v>
      </c>
      <c r="JI180">
        <v>2.5415</v>
      </c>
      <c r="JJ180">
        <v>2.69775</v>
      </c>
      <c r="JK180">
        <v>1.49658</v>
      </c>
      <c r="JL180">
        <v>2.31812</v>
      </c>
      <c r="JM180">
        <v>1.54785</v>
      </c>
      <c r="JN180">
        <v>2.3584</v>
      </c>
      <c r="JO180">
        <v>49.232</v>
      </c>
      <c r="JP180">
        <v>13.2389</v>
      </c>
      <c r="JQ180">
        <v>18</v>
      </c>
      <c r="JR180">
        <v>477.827</v>
      </c>
      <c r="JS180">
        <v>493.903</v>
      </c>
      <c r="JT180">
        <v>23.0166</v>
      </c>
      <c r="JU180">
        <v>38.5617</v>
      </c>
      <c r="JV180">
        <v>30</v>
      </c>
      <c r="JW180">
        <v>38.3837</v>
      </c>
      <c r="JX180">
        <v>38.2583</v>
      </c>
      <c r="JY180">
        <v>51.1283</v>
      </c>
      <c r="JZ180">
        <v>44.8182</v>
      </c>
      <c r="KA180">
        <v>0</v>
      </c>
      <c r="KB180">
        <v>23.0328</v>
      </c>
      <c r="KC180">
        <v>1108.74</v>
      </c>
      <c r="KD180">
        <v>19.0083</v>
      </c>
      <c r="KE180">
        <v>99.0885</v>
      </c>
      <c r="KF180">
        <v>93.00239999999999</v>
      </c>
    </row>
    <row r="181" spans="1:292">
      <c r="A181">
        <v>163</v>
      </c>
      <c r="B181">
        <v>1688138757</v>
      </c>
      <c r="C181">
        <v>4341</v>
      </c>
      <c r="D181" t="s">
        <v>762</v>
      </c>
      <c r="E181" t="s">
        <v>763</v>
      </c>
      <c r="F181">
        <v>5</v>
      </c>
      <c r="G181" t="s">
        <v>630</v>
      </c>
      <c r="H181">
        <v>1688138749.5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1111.802643489133</v>
      </c>
      <c r="AJ181">
        <v>1090.484242424242</v>
      </c>
      <c r="AK181">
        <v>3.429691515405647</v>
      </c>
      <c r="AL181">
        <v>66.51055622618527</v>
      </c>
      <c r="AM181">
        <f>(AO181 - AN181 + DX181*1E3/(8.314*(DZ181+273.15)) * AQ181/DW181 * AP181) * DW181/(100*DK181) * 1000/(1000 - AO181)</f>
        <v>0</v>
      </c>
      <c r="AN181">
        <v>19.03818724841574</v>
      </c>
      <c r="AO181">
        <v>19.42292727272728</v>
      </c>
      <c r="AP181">
        <v>5.213550442887403E-06</v>
      </c>
      <c r="AQ181">
        <v>111.0783735854107</v>
      </c>
      <c r="AR181">
        <v>5</v>
      </c>
      <c r="AS181">
        <v>1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1.65</v>
      </c>
      <c r="DL181">
        <v>0.5</v>
      </c>
      <c r="DM181" t="s">
        <v>430</v>
      </c>
      <c r="DN181">
        <v>2</v>
      </c>
      <c r="DO181" t="b">
        <v>1</v>
      </c>
      <c r="DP181">
        <v>1688138749.5</v>
      </c>
      <c r="DQ181">
        <v>1045.852592592593</v>
      </c>
      <c r="DR181">
        <v>1076.184814814815</v>
      </c>
      <c r="DS181">
        <v>19.41970740740741</v>
      </c>
      <c r="DT181">
        <v>19.03505185185185</v>
      </c>
      <c r="DU181">
        <v>1076.147777777778</v>
      </c>
      <c r="DV181">
        <v>22.84615185185185</v>
      </c>
      <c r="DW181">
        <v>499.9802592592592</v>
      </c>
      <c r="DX181">
        <v>101.5957777777778</v>
      </c>
      <c r="DY181">
        <v>0.09994585925925925</v>
      </c>
      <c r="DZ181">
        <v>28.67077777777777</v>
      </c>
      <c r="EA181">
        <v>29.97226666666666</v>
      </c>
      <c r="EB181">
        <v>999.9000000000001</v>
      </c>
      <c r="EC181">
        <v>0</v>
      </c>
      <c r="ED181">
        <v>0</v>
      </c>
      <c r="EE181">
        <v>9993.774814814815</v>
      </c>
      <c r="EF181">
        <v>0</v>
      </c>
      <c r="EG181">
        <v>1410.106666666667</v>
      </c>
      <c r="EH181">
        <v>-30.33163333333333</v>
      </c>
      <c r="EI181">
        <v>1066.566666666667</v>
      </c>
      <c r="EJ181">
        <v>1097.067777777778</v>
      </c>
      <c r="EK181">
        <v>0.384659</v>
      </c>
      <c r="EL181">
        <v>1076.184814814815</v>
      </c>
      <c r="EM181">
        <v>19.03505185185185</v>
      </c>
      <c r="EN181">
        <v>1.972961851851852</v>
      </c>
      <c r="EO181">
        <v>1.933882962962963</v>
      </c>
      <c r="EP181">
        <v>17.229</v>
      </c>
      <c r="EQ181">
        <v>16.91314074074074</v>
      </c>
      <c r="ER181">
        <v>1999.975185185185</v>
      </c>
      <c r="ES181">
        <v>0.9800003333333334</v>
      </c>
      <c r="ET181">
        <v>0.01999978148148148</v>
      </c>
      <c r="EU181">
        <v>0</v>
      </c>
      <c r="EV181">
        <v>29.25775555555556</v>
      </c>
      <c r="EW181">
        <v>5.00078</v>
      </c>
      <c r="EX181">
        <v>4263.638518518518</v>
      </c>
      <c r="EY181">
        <v>16379.44814814815</v>
      </c>
      <c r="EZ181">
        <v>46.54618518518518</v>
      </c>
      <c r="FA181">
        <v>48.45574074074074</v>
      </c>
      <c r="FB181">
        <v>47.02051851851851</v>
      </c>
      <c r="FC181">
        <v>47.57855555555556</v>
      </c>
      <c r="FD181">
        <v>47.10155555555554</v>
      </c>
      <c r="FE181">
        <v>1955.075185185185</v>
      </c>
      <c r="FF181">
        <v>39.9</v>
      </c>
      <c r="FG181">
        <v>0</v>
      </c>
      <c r="FH181">
        <v>1688138751</v>
      </c>
      <c r="FI181">
        <v>0</v>
      </c>
      <c r="FJ181">
        <v>29.27296</v>
      </c>
      <c r="FK181">
        <v>-1.096784608936544</v>
      </c>
      <c r="FL181">
        <v>-91.99769227415575</v>
      </c>
      <c r="FM181">
        <v>4263.776</v>
      </c>
      <c r="FN181">
        <v>15</v>
      </c>
      <c r="FO181">
        <v>1688135591</v>
      </c>
      <c r="FP181" t="s">
        <v>631</v>
      </c>
      <c r="FQ181">
        <v>1688135585</v>
      </c>
      <c r="FR181">
        <v>1688135591</v>
      </c>
      <c r="FS181">
        <v>4</v>
      </c>
      <c r="FT181">
        <v>-0.023</v>
      </c>
      <c r="FU181">
        <v>-0.017</v>
      </c>
      <c r="FV181">
        <v>-22.153</v>
      </c>
      <c r="FW181">
        <v>-3.41</v>
      </c>
      <c r="FX181">
        <v>420</v>
      </c>
      <c r="FY181">
        <v>19</v>
      </c>
      <c r="FZ181">
        <v>0.44</v>
      </c>
      <c r="GA181">
        <v>0.19</v>
      </c>
      <c r="GB181">
        <v>-30.33318048780488</v>
      </c>
      <c r="GC181">
        <v>-0.01784529616728877</v>
      </c>
      <c r="GD181">
        <v>0.09611897916571767</v>
      </c>
      <c r="GE181">
        <v>1</v>
      </c>
      <c r="GF181">
        <v>0.3870633414634146</v>
      </c>
      <c r="GG181">
        <v>-0.0328341114982568</v>
      </c>
      <c r="GH181">
        <v>0.003729646766833822</v>
      </c>
      <c r="GI181">
        <v>1</v>
      </c>
      <c r="GJ181">
        <v>2</v>
      </c>
      <c r="GK181">
        <v>2</v>
      </c>
      <c r="GL181" t="s">
        <v>538</v>
      </c>
      <c r="GM181">
        <v>3.09928</v>
      </c>
      <c r="GN181">
        <v>2.75809</v>
      </c>
      <c r="GO181">
        <v>0.187519</v>
      </c>
      <c r="GP181">
        <v>0.187529</v>
      </c>
      <c r="GQ181">
        <v>0.115144</v>
      </c>
      <c r="GR181">
        <v>0.10168</v>
      </c>
      <c r="GS181">
        <v>20600.3</v>
      </c>
      <c r="GT181">
        <v>19586.3</v>
      </c>
      <c r="GU181">
        <v>25929.1</v>
      </c>
      <c r="GV181">
        <v>24470.2</v>
      </c>
      <c r="GW181">
        <v>36855.2</v>
      </c>
      <c r="GX181">
        <v>31954.3</v>
      </c>
      <c r="GY181">
        <v>45343.9</v>
      </c>
      <c r="GZ181">
        <v>38468.6</v>
      </c>
      <c r="HA181">
        <v>1.75438</v>
      </c>
      <c r="HB181">
        <v>1.7603</v>
      </c>
      <c r="HC181">
        <v>-0.081785</v>
      </c>
      <c r="HD181">
        <v>0</v>
      </c>
      <c r="HE181">
        <v>31.3033</v>
      </c>
      <c r="HF181">
        <v>999.9</v>
      </c>
      <c r="HG181">
        <v>43</v>
      </c>
      <c r="HH181">
        <v>45.4</v>
      </c>
      <c r="HI181">
        <v>41.6415</v>
      </c>
      <c r="HJ181">
        <v>62.419</v>
      </c>
      <c r="HK181">
        <v>25.4407</v>
      </c>
      <c r="HL181">
        <v>1</v>
      </c>
      <c r="HM181">
        <v>0.988699</v>
      </c>
      <c r="HN181">
        <v>7.44581</v>
      </c>
      <c r="HO181">
        <v>20.1405</v>
      </c>
      <c r="HP181">
        <v>5.2098</v>
      </c>
      <c r="HQ181">
        <v>11.986</v>
      </c>
      <c r="HR181">
        <v>4.96195</v>
      </c>
      <c r="HS181">
        <v>3.27438</v>
      </c>
      <c r="HT181">
        <v>9999</v>
      </c>
      <c r="HU181">
        <v>9999</v>
      </c>
      <c r="HV181">
        <v>9999</v>
      </c>
      <c r="HW181">
        <v>111.4</v>
      </c>
      <c r="HX181">
        <v>1.86392</v>
      </c>
      <c r="HY181">
        <v>1.86031</v>
      </c>
      <c r="HZ181">
        <v>1.85867</v>
      </c>
      <c r="IA181">
        <v>1.85991</v>
      </c>
      <c r="IB181">
        <v>1.85989</v>
      </c>
      <c r="IC181">
        <v>1.85856</v>
      </c>
      <c r="ID181">
        <v>1.85766</v>
      </c>
      <c r="IE181">
        <v>1.85242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-30.55</v>
      </c>
      <c r="IT181">
        <v>-3.4266</v>
      </c>
      <c r="IU181">
        <v>-14.13086957178853</v>
      </c>
      <c r="IV181">
        <v>-0.02083019699242301</v>
      </c>
      <c r="IW181">
        <v>6.53372239223948E-06</v>
      </c>
      <c r="IX181">
        <v>-1.0545266758139E-09</v>
      </c>
      <c r="IY181">
        <v>-1.707570419092904</v>
      </c>
      <c r="IZ181">
        <v>-0.1424232617567872</v>
      </c>
      <c r="JA181">
        <v>0.004060056505534989</v>
      </c>
      <c r="JB181">
        <v>-4.899104825809564E-05</v>
      </c>
      <c r="JC181">
        <v>3</v>
      </c>
      <c r="JD181">
        <v>1949</v>
      </c>
      <c r="JE181">
        <v>1</v>
      </c>
      <c r="JF181">
        <v>31</v>
      </c>
      <c r="JG181">
        <v>52.9</v>
      </c>
      <c r="JH181">
        <v>52.8</v>
      </c>
      <c r="JI181">
        <v>2.57568</v>
      </c>
      <c r="JJ181">
        <v>2.69897</v>
      </c>
      <c r="JK181">
        <v>1.49658</v>
      </c>
      <c r="JL181">
        <v>2.31812</v>
      </c>
      <c r="JM181">
        <v>1.54785</v>
      </c>
      <c r="JN181">
        <v>2.35962</v>
      </c>
      <c r="JO181">
        <v>49.232</v>
      </c>
      <c r="JP181">
        <v>13.2389</v>
      </c>
      <c r="JQ181">
        <v>18</v>
      </c>
      <c r="JR181">
        <v>477.66</v>
      </c>
      <c r="JS181">
        <v>493.976</v>
      </c>
      <c r="JT181">
        <v>23.0382</v>
      </c>
      <c r="JU181">
        <v>38.5663</v>
      </c>
      <c r="JV181">
        <v>30.0003</v>
      </c>
      <c r="JW181">
        <v>38.3864</v>
      </c>
      <c r="JX181">
        <v>38.2612</v>
      </c>
      <c r="JY181">
        <v>51.731</v>
      </c>
      <c r="JZ181">
        <v>44.8182</v>
      </c>
      <c r="KA181">
        <v>0</v>
      </c>
      <c r="KB181">
        <v>23.0501</v>
      </c>
      <c r="KC181">
        <v>1122.13</v>
      </c>
      <c r="KD181">
        <v>19.0083</v>
      </c>
      <c r="KE181">
        <v>99.0883</v>
      </c>
      <c r="KF181">
        <v>93.00149999999999</v>
      </c>
    </row>
    <row r="182" spans="1:292">
      <c r="A182">
        <v>164</v>
      </c>
      <c r="B182">
        <v>1688138762</v>
      </c>
      <c r="C182">
        <v>4346</v>
      </c>
      <c r="D182" t="s">
        <v>764</v>
      </c>
      <c r="E182" t="s">
        <v>765</v>
      </c>
      <c r="F182">
        <v>5</v>
      </c>
      <c r="G182" t="s">
        <v>630</v>
      </c>
      <c r="H182">
        <v>1688138754.214286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1128.854329360888</v>
      </c>
      <c r="AJ182">
        <v>1107.529333333333</v>
      </c>
      <c r="AK182">
        <v>3.414181376552502</v>
      </c>
      <c r="AL182">
        <v>66.51055622618527</v>
      </c>
      <c r="AM182">
        <f>(AO182 - AN182 + DX182*1E3/(8.314*(DZ182+273.15)) * AQ182/DW182 * AP182) * DW182/(100*DK182) * 1000/(1000 - AO182)</f>
        <v>0</v>
      </c>
      <c r="AN182">
        <v>19.04176051932737</v>
      </c>
      <c r="AO182">
        <v>19.42569212121212</v>
      </c>
      <c r="AP182">
        <v>1.461800708552491E-05</v>
      </c>
      <c r="AQ182">
        <v>111.0783735854107</v>
      </c>
      <c r="AR182">
        <v>4</v>
      </c>
      <c r="AS182">
        <v>1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1.65</v>
      </c>
      <c r="DL182">
        <v>0.5</v>
      </c>
      <c r="DM182" t="s">
        <v>430</v>
      </c>
      <c r="DN182">
        <v>2</v>
      </c>
      <c r="DO182" t="b">
        <v>1</v>
      </c>
      <c r="DP182">
        <v>1688138754.214286</v>
      </c>
      <c r="DQ182">
        <v>1061.6275</v>
      </c>
      <c r="DR182">
        <v>1091.963214285714</v>
      </c>
      <c r="DS182">
        <v>19.42237142857143</v>
      </c>
      <c r="DT182">
        <v>19.03856071428572</v>
      </c>
      <c r="DU182">
        <v>1092.087857142857</v>
      </c>
      <c r="DV182">
        <v>22.84891428571428</v>
      </c>
      <c r="DW182">
        <v>500.06125</v>
      </c>
      <c r="DX182">
        <v>101.5956428571428</v>
      </c>
      <c r="DY182">
        <v>0.1001363785714286</v>
      </c>
      <c r="DZ182">
        <v>28.67064642857143</v>
      </c>
      <c r="EA182">
        <v>29.97406428571429</v>
      </c>
      <c r="EB182">
        <v>999.9000000000002</v>
      </c>
      <c r="EC182">
        <v>0</v>
      </c>
      <c r="ED182">
        <v>0</v>
      </c>
      <c r="EE182">
        <v>9998.261428571428</v>
      </c>
      <c r="EF182">
        <v>0</v>
      </c>
      <c r="EG182">
        <v>1408.031785714286</v>
      </c>
      <c r="EH182">
        <v>-30.33488571428571</v>
      </c>
      <c r="EI182">
        <v>1082.6575</v>
      </c>
      <c r="EJ182">
        <v>1113.156785714286</v>
      </c>
      <c r="EK182">
        <v>0.3838085357142857</v>
      </c>
      <c r="EL182">
        <v>1091.963214285714</v>
      </c>
      <c r="EM182">
        <v>19.03856071428572</v>
      </c>
      <c r="EN182">
        <v>1.973229642857143</v>
      </c>
      <c r="EO182">
        <v>1.934237142857143</v>
      </c>
      <c r="EP182">
        <v>17.23114642857143</v>
      </c>
      <c r="EQ182">
        <v>16.916025</v>
      </c>
      <c r="ER182">
        <v>1999.975</v>
      </c>
      <c r="ES182">
        <v>0.9800001785714284</v>
      </c>
      <c r="ET182">
        <v>0.01999992857142857</v>
      </c>
      <c r="EU182">
        <v>0</v>
      </c>
      <c r="EV182">
        <v>29.20486071428571</v>
      </c>
      <c r="EW182">
        <v>5.00078</v>
      </c>
      <c r="EX182">
        <v>4256.552857142858</v>
      </c>
      <c r="EY182">
        <v>16379.45</v>
      </c>
      <c r="EZ182">
        <v>46.54671428571429</v>
      </c>
      <c r="FA182">
        <v>48.4527857142857</v>
      </c>
      <c r="FB182">
        <v>46.93724999999999</v>
      </c>
      <c r="FC182">
        <v>47.58017857142856</v>
      </c>
      <c r="FD182">
        <v>47.07567857142856</v>
      </c>
      <c r="FE182">
        <v>1955.075</v>
      </c>
      <c r="FF182">
        <v>39.9</v>
      </c>
      <c r="FG182">
        <v>0</v>
      </c>
      <c r="FH182">
        <v>1688138756.4</v>
      </c>
      <c r="FI182">
        <v>0</v>
      </c>
      <c r="FJ182">
        <v>29.24836923076923</v>
      </c>
      <c r="FK182">
        <v>-0.2263384633352536</v>
      </c>
      <c r="FL182">
        <v>-29.72991454938794</v>
      </c>
      <c r="FM182">
        <v>4256.662307692308</v>
      </c>
      <c r="FN182">
        <v>15</v>
      </c>
      <c r="FO182">
        <v>1688135591</v>
      </c>
      <c r="FP182" t="s">
        <v>631</v>
      </c>
      <c r="FQ182">
        <v>1688135585</v>
      </c>
      <c r="FR182">
        <v>1688135591</v>
      </c>
      <c r="FS182">
        <v>4</v>
      </c>
      <c r="FT182">
        <v>-0.023</v>
      </c>
      <c r="FU182">
        <v>-0.017</v>
      </c>
      <c r="FV182">
        <v>-22.153</v>
      </c>
      <c r="FW182">
        <v>-3.41</v>
      </c>
      <c r="FX182">
        <v>420</v>
      </c>
      <c r="FY182">
        <v>19</v>
      </c>
      <c r="FZ182">
        <v>0.44</v>
      </c>
      <c r="GA182">
        <v>0.19</v>
      </c>
      <c r="GB182">
        <v>-30.3487875</v>
      </c>
      <c r="GC182">
        <v>-0.05355759849900799</v>
      </c>
      <c r="GD182">
        <v>0.1002377827655324</v>
      </c>
      <c r="GE182">
        <v>1</v>
      </c>
      <c r="GF182">
        <v>0.38423085</v>
      </c>
      <c r="GG182">
        <v>-0.01139455159474782</v>
      </c>
      <c r="GH182">
        <v>0.001298607707315799</v>
      </c>
      <c r="GI182">
        <v>1</v>
      </c>
      <c r="GJ182">
        <v>2</v>
      </c>
      <c r="GK182">
        <v>2</v>
      </c>
      <c r="GL182" t="s">
        <v>538</v>
      </c>
      <c r="GM182">
        <v>3.09937</v>
      </c>
      <c r="GN182">
        <v>2.75853</v>
      </c>
      <c r="GO182">
        <v>0.189322</v>
      </c>
      <c r="GP182">
        <v>0.189325</v>
      </c>
      <c r="GQ182">
        <v>0.115153</v>
      </c>
      <c r="GR182">
        <v>0.101694</v>
      </c>
      <c r="GS182">
        <v>20554.1</v>
      </c>
      <c r="GT182">
        <v>19542.9</v>
      </c>
      <c r="GU182">
        <v>25928.7</v>
      </c>
      <c r="GV182">
        <v>24470.2</v>
      </c>
      <c r="GW182">
        <v>36854.8</v>
      </c>
      <c r="GX182">
        <v>31954</v>
      </c>
      <c r="GY182">
        <v>45343.6</v>
      </c>
      <c r="GZ182">
        <v>38468.5</v>
      </c>
      <c r="HA182">
        <v>1.75497</v>
      </c>
      <c r="HB182">
        <v>1.76003</v>
      </c>
      <c r="HC182">
        <v>-0.0806525</v>
      </c>
      <c r="HD182">
        <v>0</v>
      </c>
      <c r="HE182">
        <v>31.3033</v>
      </c>
      <c r="HF182">
        <v>999.9</v>
      </c>
      <c r="HG182">
        <v>43</v>
      </c>
      <c r="HH182">
        <v>45.4</v>
      </c>
      <c r="HI182">
        <v>41.6453</v>
      </c>
      <c r="HJ182">
        <v>62.759</v>
      </c>
      <c r="HK182">
        <v>25.2925</v>
      </c>
      <c r="HL182">
        <v>1</v>
      </c>
      <c r="HM182">
        <v>0.98858</v>
      </c>
      <c r="HN182">
        <v>7.41251</v>
      </c>
      <c r="HO182">
        <v>20.1422</v>
      </c>
      <c r="HP182">
        <v>5.21025</v>
      </c>
      <c r="HQ182">
        <v>11.986</v>
      </c>
      <c r="HR182">
        <v>4.9621</v>
      </c>
      <c r="HS182">
        <v>3.27443</v>
      </c>
      <c r="HT182">
        <v>9999</v>
      </c>
      <c r="HU182">
        <v>9999</v>
      </c>
      <c r="HV182">
        <v>9999</v>
      </c>
      <c r="HW182">
        <v>111.4</v>
      </c>
      <c r="HX182">
        <v>1.86391</v>
      </c>
      <c r="HY182">
        <v>1.86032</v>
      </c>
      <c r="HZ182">
        <v>1.85867</v>
      </c>
      <c r="IA182">
        <v>1.8599</v>
      </c>
      <c r="IB182">
        <v>1.85989</v>
      </c>
      <c r="IC182">
        <v>1.85853</v>
      </c>
      <c r="ID182">
        <v>1.85768</v>
      </c>
      <c r="IE182">
        <v>1.85244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-30.73</v>
      </c>
      <c r="IT182">
        <v>-3.4267</v>
      </c>
      <c r="IU182">
        <v>-14.13086957178853</v>
      </c>
      <c r="IV182">
        <v>-0.02083019699242301</v>
      </c>
      <c r="IW182">
        <v>6.53372239223948E-06</v>
      </c>
      <c r="IX182">
        <v>-1.0545266758139E-09</v>
      </c>
      <c r="IY182">
        <v>-1.707570419092904</v>
      </c>
      <c r="IZ182">
        <v>-0.1424232617567872</v>
      </c>
      <c r="JA182">
        <v>0.004060056505534989</v>
      </c>
      <c r="JB182">
        <v>-4.899104825809564E-05</v>
      </c>
      <c r="JC182">
        <v>3</v>
      </c>
      <c r="JD182">
        <v>1949</v>
      </c>
      <c r="JE182">
        <v>1</v>
      </c>
      <c r="JF182">
        <v>31</v>
      </c>
      <c r="JG182">
        <v>53</v>
      </c>
      <c r="JH182">
        <v>52.9</v>
      </c>
      <c r="JI182">
        <v>2.60498</v>
      </c>
      <c r="JJ182">
        <v>2.68555</v>
      </c>
      <c r="JK182">
        <v>1.49658</v>
      </c>
      <c r="JL182">
        <v>2.31812</v>
      </c>
      <c r="JM182">
        <v>1.54785</v>
      </c>
      <c r="JN182">
        <v>2.40234</v>
      </c>
      <c r="JO182">
        <v>49.232</v>
      </c>
      <c r="JP182">
        <v>13.2477</v>
      </c>
      <c r="JQ182">
        <v>18</v>
      </c>
      <c r="JR182">
        <v>478.045</v>
      </c>
      <c r="JS182">
        <v>493.797</v>
      </c>
      <c r="JT182">
        <v>23.0569</v>
      </c>
      <c r="JU182">
        <v>38.57</v>
      </c>
      <c r="JV182">
        <v>30.0001</v>
      </c>
      <c r="JW182">
        <v>38.3892</v>
      </c>
      <c r="JX182">
        <v>38.2629</v>
      </c>
      <c r="JY182">
        <v>52.312</v>
      </c>
      <c r="JZ182">
        <v>44.8182</v>
      </c>
      <c r="KA182">
        <v>0</v>
      </c>
      <c r="KB182">
        <v>23.0691</v>
      </c>
      <c r="KC182">
        <v>1135.49</v>
      </c>
      <c r="KD182">
        <v>19.0083</v>
      </c>
      <c r="KE182">
        <v>99.0872</v>
      </c>
      <c r="KF182">
        <v>93.0014</v>
      </c>
    </row>
    <row r="183" spans="1:292">
      <c r="A183">
        <v>165</v>
      </c>
      <c r="B183">
        <v>1688138767</v>
      </c>
      <c r="C183">
        <v>4351</v>
      </c>
      <c r="D183" t="s">
        <v>766</v>
      </c>
      <c r="E183" t="s">
        <v>767</v>
      </c>
      <c r="F183">
        <v>5</v>
      </c>
      <c r="G183" t="s">
        <v>630</v>
      </c>
      <c r="H183">
        <v>1688138759.5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1145.928977440971</v>
      </c>
      <c r="AJ183">
        <v>1124.577696969697</v>
      </c>
      <c r="AK183">
        <v>3.404113444442349</v>
      </c>
      <c r="AL183">
        <v>66.51055622618527</v>
      </c>
      <c r="AM183">
        <f>(AO183 - AN183 + DX183*1E3/(8.314*(DZ183+273.15)) * AQ183/DW183 * AP183) * DW183/(100*DK183) * 1000/(1000 - AO183)</f>
        <v>0</v>
      </c>
      <c r="AN183">
        <v>19.04791635265995</v>
      </c>
      <c r="AO183">
        <v>19.42873696969697</v>
      </c>
      <c r="AP183">
        <v>1.135465800377524E-05</v>
      </c>
      <c r="AQ183">
        <v>111.0783735854107</v>
      </c>
      <c r="AR183">
        <v>4</v>
      </c>
      <c r="AS183">
        <v>1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1.65</v>
      </c>
      <c r="DL183">
        <v>0.5</v>
      </c>
      <c r="DM183" t="s">
        <v>430</v>
      </c>
      <c r="DN183">
        <v>2</v>
      </c>
      <c r="DO183" t="b">
        <v>1</v>
      </c>
      <c r="DP183">
        <v>1688138759.5</v>
      </c>
      <c r="DQ183">
        <v>1079.326666666667</v>
      </c>
      <c r="DR183">
        <v>1109.659259259259</v>
      </c>
      <c r="DS183">
        <v>19.42482222222222</v>
      </c>
      <c r="DT183">
        <v>19.04287037037037</v>
      </c>
      <c r="DU183">
        <v>1109.970740740741</v>
      </c>
      <c r="DV183">
        <v>22.85146296296296</v>
      </c>
      <c r="DW183">
        <v>500.0998518518518</v>
      </c>
      <c r="DX183">
        <v>101.5958888888889</v>
      </c>
      <c r="DY183">
        <v>0.1001839074074074</v>
      </c>
      <c r="DZ183">
        <v>28.6733037037037</v>
      </c>
      <c r="EA183">
        <v>29.97964444444445</v>
      </c>
      <c r="EB183">
        <v>999.9000000000001</v>
      </c>
      <c r="EC183">
        <v>0</v>
      </c>
      <c r="ED183">
        <v>0</v>
      </c>
      <c r="EE183">
        <v>9994.214444444444</v>
      </c>
      <c r="EF183">
        <v>0</v>
      </c>
      <c r="EG183">
        <v>1407.43962962963</v>
      </c>
      <c r="EH183">
        <v>-30.33162592592592</v>
      </c>
      <c r="EI183">
        <v>1100.709629629629</v>
      </c>
      <c r="EJ183">
        <v>1131.200740740741</v>
      </c>
      <c r="EK183">
        <v>0.3819621851851852</v>
      </c>
      <c r="EL183">
        <v>1109.659259259259</v>
      </c>
      <c r="EM183">
        <v>19.04287037037037</v>
      </c>
      <c r="EN183">
        <v>1.973483333333333</v>
      </c>
      <c r="EO183">
        <v>1.934677407407408</v>
      </c>
      <c r="EP183">
        <v>17.23316666666667</v>
      </c>
      <c r="EQ183">
        <v>16.91961481481482</v>
      </c>
      <c r="ER183">
        <v>1999.997777777778</v>
      </c>
      <c r="ES183">
        <v>0.9800003333333334</v>
      </c>
      <c r="ET183">
        <v>0.01999977777777778</v>
      </c>
      <c r="EU183">
        <v>0</v>
      </c>
      <c r="EV183">
        <v>29.20262222222222</v>
      </c>
      <c r="EW183">
        <v>5.00078</v>
      </c>
      <c r="EX183">
        <v>4250.677037037037</v>
      </c>
      <c r="EY183">
        <v>16379.62962962963</v>
      </c>
      <c r="EZ183">
        <v>46.54144444444444</v>
      </c>
      <c r="FA183">
        <v>48.45333333333333</v>
      </c>
      <c r="FB183">
        <v>46.89337037037038</v>
      </c>
      <c r="FC183">
        <v>47.59233333333333</v>
      </c>
      <c r="FD183">
        <v>47.06922222222221</v>
      </c>
      <c r="FE183">
        <v>1955.097777777778</v>
      </c>
      <c r="FF183">
        <v>39.9</v>
      </c>
      <c r="FG183">
        <v>0</v>
      </c>
      <c r="FH183">
        <v>1688138761.2</v>
      </c>
      <c r="FI183">
        <v>0</v>
      </c>
      <c r="FJ183">
        <v>29.22717692307692</v>
      </c>
      <c r="FK183">
        <v>-0.5213948711978355</v>
      </c>
      <c r="FL183">
        <v>-111.6280342410354</v>
      </c>
      <c r="FM183">
        <v>4250.625384615385</v>
      </c>
      <c r="FN183">
        <v>15</v>
      </c>
      <c r="FO183">
        <v>1688135591</v>
      </c>
      <c r="FP183" t="s">
        <v>631</v>
      </c>
      <c r="FQ183">
        <v>1688135585</v>
      </c>
      <c r="FR183">
        <v>1688135591</v>
      </c>
      <c r="FS183">
        <v>4</v>
      </c>
      <c r="FT183">
        <v>-0.023</v>
      </c>
      <c r="FU183">
        <v>-0.017</v>
      </c>
      <c r="FV183">
        <v>-22.153</v>
      </c>
      <c r="FW183">
        <v>-3.41</v>
      </c>
      <c r="FX183">
        <v>420</v>
      </c>
      <c r="FY183">
        <v>19</v>
      </c>
      <c r="FZ183">
        <v>0.44</v>
      </c>
      <c r="GA183">
        <v>0.19</v>
      </c>
      <c r="GB183">
        <v>-30.33860499999999</v>
      </c>
      <c r="GC183">
        <v>-0.1245996247653938</v>
      </c>
      <c r="GD183">
        <v>0.1020202062093586</v>
      </c>
      <c r="GE183">
        <v>0</v>
      </c>
      <c r="GF183">
        <v>0.383022825</v>
      </c>
      <c r="GG183">
        <v>-0.01931505816135163</v>
      </c>
      <c r="GH183">
        <v>0.002111271238939937</v>
      </c>
      <c r="GI183">
        <v>1</v>
      </c>
      <c r="GJ183">
        <v>1</v>
      </c>
      <c r="GK183">
        <v>2</v>
      </c>
      <c r="GL183" t="s">
        <v>432</v>
      </c>
      <c r="GM183">
        <v>3.09917</v>
      </c>
      <c r="GN183">
        <v>2.75777</v>
      </c>
      <c r="GO183">
        <v>0.191116</v>
      </c>
      <c r="GP183">
        <v>0.191056</v>
      </c>
      <c r="GQ183">
        <v>0.115167</v>
      </c>
      <c r="GR183">
        <v>0.101717</v>
      </c>
      <c r="GS183">
        <v>20508.7</v>
      </c>
      <c r="GT183">
        <v>19500.8</v>
      </c>
      <c r="GU183">
        <v>25928.8</v>
      </c>
      <c r="GV183">
        <v>24469.8</v>
      </c>
      <c r="GW183">
        <v>36854.4</v>
      </c>
      <c r="GX183">
        <v>31953.1</v>
      </c>
      <c r="GY183">
        <v>45343.5</v>
      </c>
      <c r="GZ183">
        <v>38468.2</v>
      </c>
      <c r="HA183">
        <v>1.7546</v>
      </c>
      <c r="HB183">
        <v>1.76022</v>
      </c>
      <c r="HC183">
        <v>-0.08091329999999999</v>
      </c>
      <c r="HD183">
        <v>0</v>
      </c>
      <c r="HE183">
        <v>31.3019</v>
      </c>
      <c r="HF183">
        <v>999.9</v>
      </c>
      <c r="HG183">
        <v>43</v>
      </c>
      <c r="HH183">
        <v>45.4</v>
      </c>
      <c r="HI183">
        <v>41.642</v>
      </c>
      <c r="HJ183">
        <v>62.769</v>
      </c>
      <c r="HK183">
        <v>25.3405</v>
      </c>
      <c r="HL183">
        <v>1</v>
      </c>
      <c r="HM183">
        <v>0.9886740000000001</v>
      </c>
      <c r="HN183">
        <v>7.43209</v>
      </c>
      <c r="HO183">
        <v>20.1413</v>
      </c>
      <c r="HP183">
        <v>5.2095</v>
      </c>
      <c r="HQ183">
        <v>11.986</v>
      </c>
      <c r="HR183">
        <v>4.96195</v>
      </c>
      <c r="HS183">
        <v>3.27428</v>
      </c>
      <c r="HT183">
        <v>9999</v>
      </c>
      <c r="HU183">
        <v>9999</v>
      </c>
      <c r="HV183">
        <v>9999</v>
      </c>
      <c r="HW183">
        <v>111.4</v>
      </c>
      <c r="HX183">
        <v>1.86389</v>
      </c>
      <c r="HY183">
        <v>1.86032</v>
      </c>
      <c r="HZ183">
        <v>1.85867</v>
      </c>
      <c r="IA183">
        <v>1.85989</v>
      </c>
      <c r="IB183">
        <v>1.85989</v>
      </c>
      <c r="IC183">
        <v>1.85854</v>
      </c>
      <c r="ID183">
        <v>1.85768</v>
      </c>
      <c r="IE183">
        <v>1.85244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-30.9</v>
      </c>
      <c r="IT183">
        <v>-3.4268</v>
      </c>
      <c r="IU183">
        <v>-14.13086957178853</v>
      </c>
      <c r="IV183">
        <v>-0.02083019699242301</v>
      </c>
      <c r="IW183">
        <v>6.53372239223948E-06</v>
      </c>
      <c r="IX183">
        <v>-1.0545266758139E-09</v>
      </c>
      <c r="IY183">
        <v>-1.707570419092904</v>
      </c>
      <c r="IZ183">
        <v>-0.1424232617567872</v>
      </c>
      <c r="JA183">
        <v>0.004060056505534989</v>
      </c>
      <c r="JB183">
        <v>-4.899104825809564E-05</v>
      </c>
      <c r="JC183">
        <v>3</v>
      </c>
      <c r="JD183">
        <v>1949</v>
      </c>
      <c r="JE183">
        <v>1</v>
      </c>
      <c r="JF183">
        <v>31</v>
      </c>
      <c r="JG183">
        <v>53</v>
      </c>
      <c r="JH183">
        <v>52.9</v>
      </c>
      <c r="JI183">
        <v>2.63794</v>
      </c>
      <c r="JJ183">
        <v>2.68921</v>
      </c>
      <c r="JK183">
        <v>1.49658</v>
      </c>
      <c r="JL183">
        <v>2.31812</v>
      </c>
      <c r="JM183">
        <v>1.54785</v>
      </c>
      <c r="JN183">
        <v>2.40234</v>
      </c>
      <c r="JO183">
        <v>49.232</v>
      </c>
      <c r="JP183">
        <v>13.2477</v>
      </c>
      <c r="JQ183">
        <v>18</v>
      </c>
      <c r="JR183">
        <v>477.833</v>
      </c>
      <c r="JS183">
        <v>493.962</v>
      </c>
      <c r="JT183">
        <v>23.0759</v>
      </c>
      <c r="JU183">
        <v>38.5738</v>
      </c>
      <c r="JV183">
        <v>30.0002</v>
      </c>
      <c r="JW183">
        <v>38.3919</v>
      </c>
      <c r="JX183">
        <v>38.2665</v>
      </c>
      <c r="JY183">
        <v>52.9831</v>
      </c>
      <c r="JZ183">
        <v>44.8182</v>
      </c>
      <c r="KA183">
        <v>0</v>
      </c>
      <c r="KB183">
        <v>23.0791</v>
      </c>
      <c r="KC183">
        <v>1155.52</v>
      </c>
      <c r="KD183">
        <v>19.0083</v>
      </c>
      <c r="KE183">
        <v>99.0873</v>
      </c>
      <c r="KF183">
        <v>93.0004</v>
      </c>
    </row>
    <row r="184" spans="1:292">
      <c r="A184">
        <v>166</v>
      </c>
      <c r="B184">
        <v>1688138772</v>
      </c>
      <c r="C184">
        <v>4356</v>
      </c>
      <c r="D184" t="s">
        <v>768</v>
      </c>
      <c r="E184" t="s">
        <v>769</v>
      </c>
      <c r="F184">
        <v>5</v>
      </c>
      <c r="G184" t="s">
        <v>630</v>
      </c>
      <c r="H184">
        <v>1688138764.214286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1162.48772427024</v>
      </c>
      <c r="AJ184">
        <v>1141.365151515151</v>
      </c>
      <c r="AK184">
        <v>3.351020663592812</v>
      </c>
      <c r="AL184">
        <v>66.51055622618527</v>
      </c>
      <c r="AM184">
        <f>(AO184 - AN184 + DX184*1E3/(8.314*(DZ184+273.15)) * AQ184/DW184 * AP184) * DW184/(100*DK184) * 1000/(1000 - AO184)</f>
        <v>0</v>
      </c>
      <c r="AN184">
        <v>19.05279950687469</v>
      </c>
      <c r="AO184">
        <v>19.4352</v>
      </c>
      <c r="AP184">
        <v>2.228167515075956E-05</v>
      </c>
      <c r="AQ184">
        <v>111.0783735854107</v>
      </c>
      <c r="AR184">
        <v>4</v>
      </c>
      <c r="AS184">
        <v>1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1.65</v>
      </c>
      <c r="DL184">
        <v>0.5</v>
      </c>
      <c r="DM184" t="s">
        <v>430</v>
      </c>
      <c r="DN184">
        <v>2</v>
      </c>
      <c r="DO184" t="b">
        <v>1</v>
      </c>
      <c r="DP184">
        <v>1688138764.214286</v>
      </c>
      <c r="DQ184">
        <v>1095.030357142857</v>
      </c>
      <c r="DR184">
        <v>1125.331785714286</v>
      </c>
      <c r="DS184">
        <v>19.42823928571428</v>
      </c>
      <c r="DT184">
        <v>19.04716785714286</v>
      </c>
      <c r="DU184">
        <v>1125.836428571429</v>
      </c>
      <c r="DV184">
        <v>22.85499285714286</v>
      </c>
      <c r="DW184">
        <v>500.0391785714286</v>
      </c>
      <c r="DX184">
        <v>101.5963928571429</v>
      </c>
      <c r="DY184">
        <v>0.100112325</v>
      </c>
      <c r="DZ184">
        <v>28.67471428571429</v>
      </c>
      <c r="EA184">
        <v>29.98586428571428</v>
      </c>
      <c r="EB184">
        <v>999.9000000000002</v>
      </c>
      <c r="EC184">
        <v>0</v>
      </c>
      <c r="ED184">
        <v>0</v>
      </c>
      <c r="EE184">
        <v>9993.43892857143</v>
      </c>
      <c r="EF184">
        <v>0</v>
      </c>
      <c r="EG184">
        <v>1404.679642857143</v>
      </c>
      <c r="EH184">
        <v>-30.300575</v>
      </c>
      <c r="EI184">
        <v>1116.727857142857</v>
      </c>
      <c r="EJ184">
        <v>1147.183214285714</v>
      </c>
      <c r="EK184">
        <v>0.3810834642857143</v>
      </c>
      <c r="EL184">
        <v>1125.331785714286</v>
      </c>
      <c r="EM184">
        <v>19.04716785714286</v>
      </c>
      <c r="EN184">
        <v>1.973840714285714</v>
      </c>
      <c r="EO184">
        <v>1.935123214285715</v>
      </c>
      <c r="EP184">
        <v>17.236025</v>
      </c>
      <c r="EQ184">
        <v>16.92325</v>
      </c>
      <c r="ER184">
        <v>2000.019642857143</v>
      </c>
      <c r="ES184">
        <v>0.9800006071428571</v>
      </c>
      <c r="ET184">
        <v>0.0199995</v>
      </c>
      <c r="EU184">
        <v>0</v>
      </c>
      <c r="EV184">
        <v>29.19761428571429</v>
      </c>
      <c r="EW184">
        <v>5.00078</v>
      </c>
      <c r="EX184">
        <v>4238.282857142856</v>
      </c>
      <c r="EY184">
        <v>16379.81071428572</v>
      </c>
      <c r="EZ184">
        <v>46.54221428571429</v>
      </c>
      <c r="FA184">
        <v>48.45724999999999</v>
      </c>
      <c r="FB184">
        <v>46.90614285714285</v>
      </c>
      <c r="FC184">
        <v>47.6000357142857</v>
      </c>
      <c r="FD184">
        <v>47.07782142857142</v>
      </c>
      <c r="FE184">
        <v>1955.119642857143</v>
      </c>
      <c r="FF184">
        <v>39.9</v>
      </c>
      <c r="FG184">
        <v>0</v>
      </c>
      <c r="FH184">
        <v>1688138766.6</v>
      </c>
      <c r="FI184">
        <v>0</v>
      </c>
      <c r="FJ184">
        <v>29.16572</v>
      </c>
      <c r="FK184">
        <v>-0.8654230718382109</v>
      </c>
      <c r="FL184">
        <v>-205.4415387728222</v>
      </c>
      <c r="FM184">
        <v>4235.480399999999</v>
      </c>
      <c r="FN184">
        <v>15</v>
      </c>
      <c r="FO184">
        <v>1688135591</v>
      </c>
      <c r="FP184" t="s">
        <v>631</v>
      </c>
      <c r="FQ184">
        <v>1688135585</v>
      </c>
      <c r="FR184">
        <v>1688135591</v>
      </c>
      <c r="FS184">
        <v>4</v>
      </c>
      <c r="FT184">
        <v>-0.023</v>
      </c>
      <c r="FU184">
        <v>-0.017</v>
      </c>
      <c r="FV184">
        <v>-22.153</v>
      </c>
      <c r="FW184">
        <v>-3.41</v>
      </c>
      <c r="FX184">
        <v>420</v>
      </c>
      <c r="FY184">
        <v>19</v>
      </c>
      <c r="FZ184">
        <v>0.44</v>
      </c>
      <c r="GA184">
        <v>0.19</v>
      </c>
      <c r="GB184">
        <v>-30.29128</v>
      </c>
      <c r="GC184">
        <v>0.9907632270168828</v>
      </c>
      <c r="GD184">
        <v>0.1793970961303444</v>
      </c>
      <c r="GE184">
        <v>0</v>
      </c>
      <c r="GF184">
        <v>0.3818039</v>
      </c>
      <c r="GG184">
        <v>-0.01709234521576019</v>
      </c>
      <c r="GH184">
        <v>0.002100401744905001</v>
      </c>
      <c r="GI184">
        <v>1</v>
      </c>
      <c r="GJ184">
        <v>1</v>
      </c>
      <c r="GK184">
        <v>2</v>
      </c>
      <c r="GL184" t="s">
        <v>432</v>
      </c>
      <c r="GM184">
        <v>3.09909</v>
      </c>
      <c r="GN184">
        <v>2.75806</v>
      </c>
      <c r="GO184">
        <v>0.192869</v>
      </c>
      <c r="GP184">
        <v>0.192877</v>
      </c>
      <c r="GQ184">
        <v>0.115186</v>
      </c>
      <c r="GR184">
        <v>0.101725</v>
      </c>
      <c r="GS184">
        <v>20463.8</v>
      </c>
      <c r="GT184">
        <v>19456.7</v>
      </c>
      <c r="GU184">
        <v>25928.5</v>
      </c>
      <c r="GV184">
        <v>24469.8</v>
      </c>
      <c r="GW184">
        <v>36853.5</v>
      </c>
      <c r="GX184">
        <v>31952.9</v>
      </c>
      <c r="GY184">
        <v>45343.2</v>
      </c>
      <c r="GZ184">
        <v>38468</v>
      </c>
      <c r="HA184">
        <v>1.75443</v>
      </c>
      <c r="HB184">
        <v>1.7601</v>
      </c>
      <c r="HC184">
        <v>-0.0799969</v>
      </c>
      <c r="HD184">
        <v>0</v>
      </c>
      <c r="HE184">
        <v>31.3033</v>
      </c>
      <c r="HF184">
        <v>999.9</v>
      </c>
      <c r="HG184">
        <v>43</v>
      </c>
      <c r="HH184">
        <v>45.4</v>
      </c>
      <c r="HI184">
        <v>41.6442</v>
      </c>
      <c r="HJ184">
        <v>62.659</v>
      </c>
      <c r="HK184">
        <v>25.7572</v>
      </c>
      <c r="HL184">
        <v>1</v>
      </c>
      <c r="HM184">
        <v>0.989108</v>
      </c>
      <c r="HN184">
        <v>7.45151</v>
      </c>
      <c r="HO184">
        <v>20.1405</v>
      </c>
      <c r="HP184">
        <v>5.21025</v>
      </c>
      <c r="HQ184">
        <v>11.986</v>
      </c>
      <c r="HR184">
        <v>4.96235</v>
      </c>
      <c r="HS184">
        <v>3.2744</v>
      </c>
      <c r="HT184">
        <v>9999</v>
      </c>
      <c r="HU184">
        <v>9999</v>
      </c>
      <c r="HV184">
        <v>9999</v>
      </c>
      <c r="HW184">
        <v>111.4</v>
      </c>
      <c r="HX184">
        <v>1.86391</v>
      </c>
      <c r="HY184">
        <v>1.86033</v>
      </c>
      <c r="HZ184">
        <v>1.85867</v>
      </c>
      <c r="IA184">
        <v>1.85989</v>
      </c>
      <c r="IB184">
        <v>1.85989</v>
      </c>
      <c r="IC184">
        <v>1.85854</v>
      </c>
      <c r="ID184">
        <v>1.85768</v>
      </c>
      <c r="IE184">
        <v>1.85244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-31.07</v>
      </c>
      <c r="IT184">
        <v>-3.427</v>
      </c>
      <c r="IU184">
        <v>-14.13086957178853</v>
      </c>
      <c r="IV184">
        <v>-0.02083019699242301</v>
      </c>
      <c r="IW184">
        <v>6.53372239223948E-06</v>
      </c>
      <c r="IX184">
        <v>-1.0545266758139E-09</v>
      </c>
      <c r="IY184">
        <v>-1.707570419092904</v>
      </c>
      <c r="IZ184">
        <v>-0.1424232617567872</v>
      </c>
      <c r="JA184">
        <v>0.004060056505534989</v>
      </c>
      <c r="JB184">
        <v>-4.899104825809564E-05</v>
      </c>
      <c r="JC184">
        <v>3</v>
      </c>
      <c r="JD184">
        <v>1949</v>
      </c>
      <c r="JE184">
        <v>1</v>
      </c>
      <c r="JF184">
        <v>31</v>
      </c>
      <c r="JG184">
        <v>53.1</v>
      </c>
      <c r="JH184">
        <v>53</v>
      </c>
      <c r="JI184">
        <v>2.66724</v>
      </c>
      <c r="JJ184">
        <v>2.68677</v>
      </c>
      <c r="JK184">
        <v>1.49658</v>
      </c>
      <c r="JL184">
        <v>2.31812</v>
      </c>
      <c r="JM184">
        <v>1.54785</v>
      </c>
      <c r="JN184">
        <v>2.49268</v>
      </c>
      <c r="JO184">
        <v>49.2635</v>
      </c>
      <c r="JP184">
        <v>13.2564</v>
      </c>
      <c r="JQ184">
        <v>18</v>
      </c>
      <c r="JR184">
        <v>477.749</v>
      </c>
      <c r="JS184">
        <v>493.907</v>
      </c>
      <c r="JT184">
        <v>23.0876</v>
      </c>
      <c r="JU184">
        <v>38.5766</v>
      </c>
      <c r="JV184">
        <v>30.0004</v>
      </c>
      <c r="JW184">
        <v>38.3956</v>
      </c>
      <c r="JX184">
        <v>38.2711</v>
      </c>
      <c r="JY184">
        <v>53.6383</v>
      </c>
      <c r="JZ184">
        <v>44.8182</v>
      </c>
      <c r="KA184">
        <v>0</v>
      </c>
      <c r="KB184">
        <v>23.0878</v>
      </c>
      <c r="KC184">
        <v>1175.56</v>
      </c>
      <c r="KD184">
        <v>19.0083</v>
      </c>
      <c r="KE184">
        <v>99.0864</v>
      </c>
      <c r="KF184">
        <v>93.0001</v>
      </c>
    </row>
    <row r="185" spans="1:292">
      <c r="A185">
        <v>167</v>
      </c>
      <c r="B185">
        <v>1688138777</v>
      </c>
      <c r="C185">
        <v>4361</v>
      </c>
      <c r="D185" t="s">
        <v>770</v>
      </c>
      <c r="E185" t="s">
        <v>771</v>
      </c>
      <c r="F185">
        <v>5</v>
      </c>
      <c r="G185" t="s">
        <v>630</v>
      </c>
      <c r="H185">
        <v>1688138769.5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1180.044691635374</v>
      </c>
      <c r="AJ185">
        <v>1158.500606060606</v>
      </c>
      <c r="AK185">
        <v>3.416509104941358</v>
      </c>
      <c r="AL185">
        <v>66.51055622618527</v>
      </c>
      <c r="AM185">
        <f>(AO185 - AN185 + DX185*1E3/(8.314*(DZ185+273.15)) * AQ185/DW185 * AP185) * DW185/(100*DK185) * 1000/(1000 - AO185)</f>
        <v>0</v>
      </c>
      <c r="AN185">
        <v>19.05521951135762</v>
      </c>
      <c r="AO185">
        <v>19.43784787878788</v>
      </c>
      <c r="AP185">
        <v>9.172743498120348E-06</v>
      </c>
      <c r="AQ185">
        <v>111.0783735854107</v>
      </c>
      <c r="AR185">
        <v>5</v>
      </c>
      <c r="AS185">
        <v>1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1.65</v>
      </c>
      <c r="DL185">
        <v>0.5</v>
      </c>
      <c r="DM185" t="s">
        <v>430</v>
      </c>
      <c r="DN185">
        <v>2</v>
      </c>
      <c r="DO185" t="b">
        <v>1</v>
      </c>
      <c r="DP185">
        <v>1688138769.5</v>
      </c>
      <c r="DQ185">
        <v>1112.641481481482</v>
      </c>
      <c r="DR185">
        <v>1143.027037037037</v>
      </c>
      <c r="DS185">
        <v>19.43241851851852</v>
      </c>
      <c r="DT185">
        <v>19.05165925925926</v>
      </c>
      <c r="DU185">
        <v>1143.627777777778</v>
      </c>
      <c r="DV185">
        <v>22.8593037037037</v>
      </c>
      <c r="DW185">
        <v>499.9832222222223</v>
      </c>
      <c r="DX185">
        <v>101.5965925925926</v>
      </c>
      <c r="DY185">
        <v>0.09992504074074073</v>
      </c>
      <c r="DZ185">
        <v>28.67864814814814</v>
      </c>
      <c r="EA185">
        <v>29.99436666666667</v>
      </c>
      <c r="EB185">
        <v>999.9000000000001</v>
      </c>
      <c r="EC185">
        <v>0</v>
      </c>
      <c r="ED185">
        <v>0</v>
      </c>
      <c r="EE185">
        <v>9996.529629629629</v>
      </c>
      <c r="EF185">
        <v>0</v>
      </c>
      <c r="EG185">
        <v>1398.488148148148</v>
      </c>
      <c r="EH185">
        <v>-30.38466296296296</v>
      </c>
      <c r="EI185">
        <v>1134.692222222222</v>
      </c>
      <c r="EJ185">
        <v>1165.226666666666</v>
      </c>
      <c r="EK185">
        <v>0.380757888888889</v>
      </c>
      <c r="EL185">
        <v>1143.027037037037</v>
      </c>
      <c r="EM185">
        <v>19.05165925925926</v>
      </c>
      <c r="EN185">
        <v>1.974267407407407</v>
      </c>
      <c r="EO185">
        <v>1.935582962962963</v>
      </c>
      <c r="EP185">
        <v>17.23944814814815</v>
      </c>
      <c r="EQ185">
        <v>16.92700740740741</v>
      </c>
      <c r="ER185">
        <v>2000.034814814815</v>
      </c>
      <c r="ES185">
        <v>0.9800007777777777</v>
      </c>
      <c r="ET185">
        <v>0.01999933333333334</v>
      </c>
      <c r="EU185">
        <v>0</v>
      </c>
      <c r="EV185">
        <v>29.15318518518519</v>
      </c>
      <c r="EW185">
        <v>5.00078</v>
      </c>
      <c r="EX185">
        <v>4220.398148148148</v>
      </c>
      <c r="EY185">
        <v>16379.92962962963</v>
      </c>
      <c r="EZ185">
        <v>46.55307407407408</v>
      </c>
      <c r="FA185">
        <v>48.45799999999998</v>
      </c>
      <c r="FB185">
        <v>46.87714814814814</v>
      </c>
      <c r="FC185">
        <v>47.61533333333332</v>
      </c>
      <c r="FD185">
        <v>47.12233333333333</v>
      </c>
      <c r="FE185">
        <v>1955.134814814815</v>
      </c>
      <c r="FF185">
        <v>39.9</v>
      </c>
      <c r="FG185">
        <v>0</v>
      </c>
      <c r="FH185">
        <v>1688138771.4</v>
      </c>
      <c r="FI185">
        <v>0</v>
      </c>
      <c r="FJ185">
        <v>29.154308</v>
      </c>
      <c r="FK185">
        <v>0.2397307688477189</v>
      </c>
      <c r="FL185">
        <v>-228.8076919467995</v>
      </c>
      <c r="FM185">
        <v>4218.4512</v>
      </c>
      <c r="FN185">
        <v>15</v>
      </c>
      <c r="FO185">
        <v>1688135591</v>
      </c>
      <c r="FP185" t="s">
        <v>631</v>
      </c>
      <c r="FQ185">
        <v>1688135585</v>
      </c>
      <c r="FR185">
        <v>1688135591</v>
      </c>
      <c r="FS185">
        <v>4</v>
      </c>
      <c r="FT185">
        <v>-0.023</v>
      </c>
      <c r="FU185">
        <v>-0.017</v>
      </c>
      <c r="FV185">
        <v>-22.153</v>
      </c>
      <c r="FW185">
        <v>-3.41</v>
      </c>
      <c r="FX185">
        <v>420</v>
      </c>
      <c r="FY185">
        <v>19</v>
      </c>
      <c r="FZ185">
        <v>0.44</v>
      </c>
      <c r="GA185">
        <v>0.19</v>
      </c>
      <c r="GB185">
        <v>-30.36404634146342</v>
      </c>
      <c r="GC185">
        <v>-0.8933247386759124</v>
      </c>
      <c r="GD185">
        <v>0.2369232469084439</v>
      </c>
      <c r="GE185">
        <v>0</v>
      </c>
      <c r="GF185">
        <v>0.3813282195121951</v>
      </c>
      <c r="GG185">
        <v>-0.002208334494773049</v>
      </c>
      <c r="GH185">
        <v>0.001665631990394077</v>
      </c>
      <c r="GI185">
        <v>1</v>
      </c>
      <c r="GJ185">
        <v>1</v>
      </c>
      <c r="GK185">
        <v>2</v>
      </c>
      <c r="GL185" t="s">
        <v>432</v>
      </c>
      <c r="GM185">
        <v>3.09918</v>
      </c>
      <c r="GN185">
        <v>2.75805</v>
      </c>
      <c r="GO185">
        <v>0.194638</v>
      </c>
      <c r="GP185">
        <v>0.194625</v>
      </c>
      <c r="GQ185">
        <v>0.115195</v>
      </c>
      <c r="GR185">
        <v>0.10174</v>
      </c>
      <c r="GS185">
        <v>20418.5</v>
      </c>
      <c r="GT185">
        <v>19414.4</v>
      </c>
      <c r="GU185">
        <v>25928.2</v>
      </c>
      <c r="GV185">
        <v>24469.7</v>
      </c>
      <c r="GW185">
        <v>36852.9</v>
      </c>
      <c r="GX185">
        <v>31952.4</v>
      </c>
      <c r="GY185">
        <v>45342.6</v>
      </c>
      <c r="GZ185">
        <v>38467.8</v>
      </c>
      <c r="HA185">
        <v>1.75435</v>
      </c>
      <c r="HB185">
        <v>1.76012</v>
      </c>
      <c r="HC185">
        <v>-0.0806786</v>
      </c>
      <c r="HD185">
        <v>0</v>
      </c>
      <c r="HE185">
        <v>31.306</v>
      </c>
      <c r="HF185">
        <v>999.9</v>
      </c>
      <c r="HG185">
        <v>43</v>
      </c>
      <c r="HH185">
        <v>45.4</v>
      </c>
      <c r="HI185">
        <v>41.6433</v>
      </c>
      <c r="HJ185">
        <v>62.789</v>
      </c>
      <c r="HK185">
        <v>25.3966</v>
      </c>
      <c r="HL185">
        <v>1</v>
      </c>
      <c r="HM185">
        <v>0.990175</v>
      </c>
      <c r="HN185">
        <v>7.74595</v>
      </c>
      <c r="HO185">
        <v>20.1267</v>
      </c>
      <c r="HP185">
        <v>5.21055</v>
      </c>
      <c r="HQ185">
        <v>11.986</v>
      </c>
      <c r="HR185">
        <v>4.96225</v>
      </c>
      <c r="HS185">
        <v>3.27443</v>
      </c>
      <c r="HT185">
        <v>9999</v>
      </c>
      <c r="HU185">
        <v>9999</v>
      </c>
      <c r="HV185">
        <v>9999</v>
      </c>
      <c r="HW185">
        <v>111.4</v>
      </c>
      <c r="HX185">
        <v>1.86391</v>
      </c>
      <c r="HY185">
        <v>1.8603</v>
      </c>
      <c r="HZ185">
        <v>1.85867</v>
      </c>
      <c r="IA185">
        <v>1.85989</v>
      </c>
      <c r="IB185">
        <v>1.85989</v>
      </c>
      <c r="IC185">
        <v>1.85854</v>
      </c>
      <c r="ID185">
        <v>1.85765</v>
      </c>
      <c r="IE185">
        <v>1.85243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-31.24</v>
      </c>
      <c r="IT185">
        <v>-3.4271</v>
      </c>
      <c r="IU185">
        <v>-14.13086957178853</v>
      </c>
      <c r="IV185">
        <v>-0.02083019699242301</v>
      </c>
      <c r="IW185">
        <v>6.53372239223948E-06</v>
      </c>
      <c r="IX185">
        <v>-1.0545266758139E-09</v>
      </c>
      <c r="IY185">
        <v>-1.707570419092904</v>
      </c>
      <c r="IZ185">
        <v>-0.1424232617567872</v>
      </c>
      <c r="JA185">
        <v>0.004060056505534989</v>
      </c>
      <c r="JB185">
        <v>-4.899104825809564E-05</v>
      </c>
      <c r="JC185">
        <v>3</v>
      </c>
      <c r="JD185">
        <v>1949</v>
      </c>
      <c r="JE185">
        <v>1</v>
      </c>
      <c r="JF185">
        <v>31</v>
      </c>
      <c r="JG185">
        <v>53.2</v>
      </c>
      <c r="JH185">
        <v>53.1</v>
      </c>
      <c r="JI185">
        <v>2.7002</v>
      </c>
      <c r="JJ185">
        <v>2.68433</v>
      </c>
      <c r="JK185">
        <v>1.49658</v>
      </c>
      <c r="JL185">
        <v>2.31812</v>
      </c>
      <c r="JM185">
        <v>1.54785</v>
      </c>
      <c r="JN185">
        <v>2.42432</v>
      </c>
      <c r="JO185">
        <v>49.2635</v>
      </c>
      <c r="JP185">
        <v>13.2302</v>
      </c>
      <c r="JQ185">
        <v>18</v>
      </c>
      <c r="JR185">
        <v>477.732</v>
      </c>
      <c r="JS185">
        <v>493.951</v>
      </c>
      <c r="JT185">
        <v>23.0836</v>
      </c>
      <c r="JU185">
        <v>38.5812</v>
      </c>
      <c r="JV185">
        <v>30.0009</v>
      </c>
      <c r="JW185">
        <v>38.4002</v>
      </c>
      <c r="JX185">
        <v>38.2747</v>
      </c>
      <c r="JY185">
        <v>54.2315</v>
      </c>
      <c r="JZ185">
        <v>44.8182</v>
      </c>
      <c r="KA185">
        <v>0</v>
      </c>
      <c r="KB185">
        <v>23.0122</v>
      </c>
      <c r="KC185">
        <v>1188.92</v>
      </c>
      <c r="KD185">
        <v>19.0083</v>
      </c>
      <c r="KE185">
        <v>99.0851</v>
      </c>
      <c r="KF185">
        <v>92.9997</v>
      </c>
    </row>
    <row r="186" spans="1:292">
      <c r="A186">
        <v>168</v>
      </c>
      <c r="B186">
        <v>1688138782</v>
      </c>
      <c r="C186">
        <v>4366</v>
      </c>
      <c r="D186" t="s">
        <v>772</v>
      </c>
      <c r="E186" t="s">
        <v>773</v>
      </c>
      <c r="F186">
        <v>5</v>
      </c>
      <c r="G186" t="s">
        <v>630</v>
      </c>
      <c r="H186">
        <v>1688138774.214286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1197.219204267312</v>
      </c>
      <c r="AJ186">
        <v>1175.618787878788</v>
      </c>
      <c r="AK186">
        <v>3.420107141973161</v>
      </c>
      <c r="AL186">
        <v>66.51055622618527</v>
      </c>
      <c r="AM186">
        <f>(AO186 - AN186 + DX186*1E3/(8.314*(DZ186+273.15)) * AQ186/DW186 * AP186) * DW186/(100*DK186) * 1000/(1000 - AO186)</f>
        <v>0</v>
      </c>
      <c r="AN186">
        <v>19.05811537488524</v>
      </c>
      <c r="AO186">
        <v>19.43407636363637</v>
      </c>
      <c r="AP186">
        <v>-1.899054804791005E-05</v>
      </c>
      <c r="AQ186">
        <v>111.0783735854107</v>
      </c>
      <c r="AR186">
        <v>4</v>
      </c>
      <c r="AS186">
        <v>1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1.65</v>
      </c>
      <c r="DL186">
        <v>0.5</v>
      </c>
      <c r="DM186" t="s">
        <v>430</v>
      </c>
      <c r="DN186">
        <v>2</v>
      </c>
      <c r="DO186" t="b">
        <v>1</v>
      </c>
      <c r="DP186">
        <v>1688138774.214286</v>
      </c>
      <c r="DQ186">
        <v>1128.361428571428</v>
      </c>
      <c r="DR186">
        <v>1158.878214285714</v>
      </c>
      <c r="DS186">
        <v>19.4353</v>
      </c>
      <c r="DT186">
        <v>19.05500357142857</v>
      </c>
      <c r="DU186">
        <v>1159.504642857143</v>
      </c>
      <c r="DV186">
        <v>22.86228214285714</v>
      </c>
      <c r="DW186">
        <v>499.9717142857143</v>
      </c>
      <c r="DX186">
        <v>101.5966428571428</v>
      </c>
      <c r="DY186">
        <v>0.09994107142857142</v>
      </c>
      <c r="DZ186">
        <v>28.68241428571428</v>
      </c>
      <c r="EA186">
        <v>29.99935</v>
      </c>
      <c r="EB186">
        <v>999.9000000000002</v>
      </c>
      <c r="EC186">
        <v>0</v>
      </c>
      <c r="ED186">
        <v>0</v>
      </c>
      <c r="EE186">
        <v>10001.07071428571</v>
      </c>
      <c r="EF186">
        <v>0</v>
      </c>
      <c r="EG186">
        <v>1391.972857142857</v>
      </c>
      <c r="EH186">
        <v>-30.51697857142857</v>
      </c>
      <c r="EI186">
        <v>1150.726428571429</v>
      </c>
      <c r="EJ186">
        <v>1181.390357142857</v>
      </c>
      <c r="EK186">
        <v>0.3802828214285713</v>
      </c>
      <c r="EL186">
        <v>1158.878214285714</v>
      </c>
      <c r="EM186">
        <v>19.05500357142857</v>
      </c>
      <c r="EN186">
        <v>1.974561071428571</v>
      </c>
      <c r="EO186">
        <v>1.935926428571429</v>
      </c>
      <c r="EP186">
        <v>17.24180714285714</v>
      </c>
      <c r="EQ186">
        <v>16.92979642857143</v>
      </c>
      <c r="ER186">
        <v>2000.047142857143</v>
      </c>
      <c r="ES186">
        <v>0.9800008214285713</v>
      </c>
      <c r="ET186">
        <v>0.01999929285714286</v>
      </c>
      <c r="EU186">
        <v>0</v>
      </c>
      <c r="EV186">
        <v>29.13837857142858</v>
      </c>
      <c r="EW186">
        <v>5.00078</v>
      </c>
      <c r="EX186">
        <v>4203.105714285714</v>
      </c>
      <c r="EY186">
        <v>16380.03214285714</v>
      </c>
      <c r="EZ186">
        <v>46.56014285714285</v>
      </c>
      <c r="FA186">
        <v>48.46174999999999</v>
      </c>
      <c r="FB186">
        <v>46.87699999999999</v>
      </c>
      <c r="FC186">
        <v>47.61346428571427</v>
      </c>
      <c r="FD186">
        <v>47.14703571428571</v>
      </c>
      <c r="FE186">
        <v>1955.147142857143</v>
      </c>
      <c r="FF186">
        <v>39.9</v>
      </c>
      <c r="FG186">
        <v>0</v>
      </c>
      <c r="FH186">
        <v>1688138776.2</v>
      </c>
      <c r="FI186">
        <v>0</v>
      </c>
      <c r="FJ186">
        <v>29.109744</v>
      </c>
      <c r="FK186">
        <v>-0.4222538478709891</v>
      </c>
      <c r="FL186">
        <v>-198.2538461841125</v>
      </c>
      <c r="FM186">
        <v>4201.1912</v>
      </c>
      <c r="FN186">
        <v>15</v>
      </c>
      <c r="FO186">
        <v>1688135591</v>
      </c>
      <c r="FP186" t="s">
        <v>631</v>
      </c>
      <c r="FQ186">
        <v>1688135585</v>
      </c>
      <c r="FR186">
        <v>1688135591</v>
      </c>
      <c r="FS186">
        <v>4</v>
      </c>
      <c r="FT186">
        <v>-0.023</v>
      </c>
      <c r="FU186">
        <v>-0.017</v>
      </c>
      <c r="FV186">
        <v>-22.153</v>
      </c>
      <c r="FW186">
        <v>-3.41</v>
      </c>
      <c r="FX186">
        <v>420</v>
      </c>
      <c r="FY186">
        <v>19</v>
      </c>
      <c r="FZ186">
        <v>0.44</v>
      </c>
      <c r="GA186">
        <v>0.19</v>
      </c>
      <c r="GB186">
        <v>-30.44226</v>
      </c>
      <c r="GC186">
        <v>-1.888189868667902</v>
      </c>
      <c r="GD186">
        <v>0.2732938178956852</v>
      </c>
      <c r="GE186">
        <v>0</v>
      </c>
      <c r="GF186">
        <v>0.380464075</v>
      </c>
      <c r="GG186">
        <v>3.087804877967508E-05</v>
      </c>
      <c r="GH186">
        <v>0.00166270721095898</v>
      </c>
      <c r="GI186">
        <v>1</v>
      </c>
      <c r="GJ186">
        <v>1</v>
      </c>
      <c r="GK186">
        <v>2</v>
      </c>
      <c r="GL186" t="s">
        <v>432</v>
      </c>
      <c r="GM186">
        <v>3.09947</v>
      </c>
      <c r="GN186">
        <v>2.75848</v>
      </c>
      <c r="GO186">
        <v>0.196389</v>
      </c>
      <c r="GP186">
        <v>0.196375</v>
      </c>
      <c r="GQ186">
        <v>0.115176</v>
      </c>
      <c r="GR186">
        <v>0.101749</v>
      </c>
      <c r="GS186">
        <v>20373.8</v>
      </c>
      <c r="GT186">
        <v>19371.9</v>
      </c>
      <c r="GU186">
        <v>25927.9</v>
      </c>
      <c r="GV186">
        <v>24469.6</v>
      </c>
      <c r="GW186">
        <v>36853.5</v>
      </c>
      <c r="GX186">
        <v>31951.9</v>
      </c>
      <c r="GY186">
        <v>45342.1</v>
      </c>
      <c r="GZ186">
        <v>38467.4</v>
      </c>
      <c r="HA186">
        <v>1.75482</v>
      </c>
      <c r="HB186">
        <v>1.75977</v>
      </c>
      <c r="HC186">
        <v>-0.08060779999999999</v>
      </c>
      <c r="HD186">
        <v>0</v>
      </c>
      <c r="HE186">
        <v>31.3082</v>
      </c>
      <c r="HF186">
        <v>999.9</v>
      </c>
      <c r="HG186">
        <v>43</v>
      </c>
      <c r="HH186">
        <v>45.4</v>
      </c>
      <c r="HI186">
        <v>41.6419</v>
      </c>
      <c r="HJ186">
        <v>62.649</v>
      </c>
      <c r="HK186">
        <v>25.3045</v>
      </c>
      <c r="HL186">
        <v>1</v>
      </c>
      <c r="HM186">
        <v>0.992099</v>
      </c>
      <c r="HN186">
        <v>7.70491</v>
      </c>
      <c r="HO186">
        <v>20.1286</v>
      </c>
      <c r="HP186">
        <v>5.2098</v>
      </c>
      <c r="HQ186">
        <v>11.986</v>
      </c>
      <c r="HR186">
        <v>4.962</v>
      </c>
      <c r="HS186">
        <v>3.27438</v>
      </c>
      <c r="HT186">
        <v>9999</v>
      </c>
      <c r="HU186">
        <v>9999</v>
      </c>
      <c r="HV186">
        <v>9999</v>
      </c>
      <c r="HW186">
        <v>111.4</v>
      </c>
      <c r="HX186">
        <v>1.86391</v>
      </c>
      <c r="HY186">
        <v>1.8603</v>
      </c>
      <c r="HZ186">
        <v>1.85867</v>
      </c>
      <c r="IA186">
        <v>1.85989</v>
      </c>
      <c r="IB186">
        <v>1.85989</v>
      </c>
      <c r="IC186">
        <v>1.85853</v>
      </c>
      <c r="ID186">
        <v>1.85765</v>
      </c>
      <c r="IE186">
        <v>1.85243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-31.41</v>
      </c>
      <c r="IT186">
        <v>-3.427</v>
      </c>
      <c r="IU186">
        <v>-14.13086957178853</v>
      </c>
      <c r="IV186">
        <v>-0.02083019699242301</v>
      </c>
      <c r="IW186">
        <v>6.53372239223948E-06</v>
      </c>
      <c r="IX186">
        <v>-1.0545266758139E-09</v>
      </c>
      <c r="IY186">
        <v>-1.707570419092904</v>
      </c>
      <c r="IZ186">
        <v>-0.1424232617567872</v>
      </c>
      <c r="JA186">
        <v>0.004060056505534989</v>
      </c>
      <c r="JB186">
        <v>-4.899104825809564E-05</v>
      </c>
      <c r="JC186">
        <v>3</v>
      </c>
      <c r="JD186">
        <v>1949</v>
      </c>
      <c r="JE186">
        <v>1</v>
      </c>
      <c r="JF186">
        <v>31</v>
      </c>
      <c r="JG186">
        <v>53.3</v>
      </c>
      <c r="JH186">
        <v>53.2</v>
      </c>
      <c r="JI186">
        <v>2.72827</v>
      </c>
      <c r="JJ186">
        <v>2.68188</v>
      </c>
      <c r="JK186">
        <v>1.49658</v>
      </c>
      <c r="JL186">
        <v>2.31812</v>
      </c>
      <c r="JM186">
        <v>1.54785</v>
      </c>
      <c r="JN186">
        <v>2.41821</v>
      </c>
      <c r="JO186">
        <v>49.2635</v>
      </c>
      <c r="JP186">
        <v>13.2389</v>
      </c>
      <c r="JQ186">
        <v>18</v>
      </c>
      <c r="JR186">
        <v>478.041</v>
      </c>
      <c r="JS186">
        <v>493.727</v>
      </c>
      <c r="JT186">
        <v>23.0341</v>
      </c>
      <c r="JU186">
        <v>38.584</v>
      </c>
      <c r="JV186">
        <v>30.0014</v>
      </c>
      <c r="JW186">
        <v>38.4029</v>
      </c>
      <c r="JX186">
        <v>38.2775</v>
      </c>
      <c r="JY186">
        <v>54.7684</v>
      </c>
      <c r="JZ186">
        <v>44.8182</v>
      </c>
      <c r="KA186">
        <v>0</v>
      </c>
      <c r="KB186">
        <v>23.0356</v>
      </c>
      <c r="KC186">
        <v>1202.28</v>
      </c>
      <c r="KD186">
        <v>19.0083</v>
      </c>
      <c r="KE186">
        <v>99.084</v>
      </c>
      <c r="KF186">
        <v>92.9988</v>
      </c>
    </row>
    <row r="187" spans="1:292">
      <c r="A187">
        <v>169</v>
      </c>
      <c r="B187">
        <v>1688138787</v>
      </c>
      <c r="C187">
        <v>4371</v>
      </c>
      <c r="D187" t="s">
        <v>774</v>
      </c>
      <c r="E187" t="s">
        <v>775</v>
      </c>
      <c r="F187">
        <v>5</v>
      </c>
      <c r="G187" t="s">
        <v>630</v>
      </c>
      <c r="H187">
        <v>1688138779.5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1214.010723782085</v>
      </c>
      <c r="AJ187">
        <v>1192.591696969697</v>
      </c>
      <c r="AK187">
        <v>3.385382694423891</v>
      </c>
      <c r="AL187">
        <v>66.51055622618527</v>
      </c>
      <c r="AM187">
        <f>(AO187 - AN187 + DX187*1E3/(8.314*(DZ187+273.15)) * AQ187/DW187 * AP187) * DW187/(100*DK187) * 1000/(1000 - AO187)</f>
        <v>0</v>
      </c>
      <c r="AN187">
        <v>19.0642159637147</v>
      </c>
      <c r="AO187">
        <v>19.43337575757576</v>
      </c>
      <c r="AP187">
        <v>-1.158410344326692E-06</v>
      </c>
      <c r="AQ187">
        <v>111.0783735854107</v>
      </c>
      <c r="AR187">
        <v>5</v>
      </c>
      <c r="AS187">
        <v>1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1.65</v>
      </c>
      <c r="DL187">
        <v>0.5</v>
      </c>
      <c r="DM187" t="s">
        <v>430</v>
      </c>
      <c r="DN187">
        <v>2</v>
      </c>
      <c r="DO187" t="b">
        <v>1</v>
      </c>
      <c r="DP187">
        <v>1688138779.5</v>
      </c>
      <c r="DQ187">
        <v>1146.051481481481</v>
      </c>
      <c r="DR187">
        <v>1176.555925925926</v>
      </c>
      <c r="DS187">
        <v>19.43537407407407</v>
      </c>
      <c r="DT187">
        <v>19.05894074074074</v>
      </c>
      <c r="DU187">
        <v>1177.37037037037</v>
      </c>
      <c r="DV187">
        <v>22.86237037037037</v>
      </c>
      <c r="DW187">
        <v>500.0275925925927</v>
      </c>
      <c r="DX187">
        <v>101.596</v>
      </c>
      <c r="DY187">
        <v>0.1000170333333333</v>
      </c>
      <c r="DZ187">
        <v>28.68652222222222</v>
      </c>
      <c r="EA187">
        <v>30.00275925925925</v>
      </c>
      <c r="EB187">
        <v>999.9000000000001</v>
      </c>
      <c r="EC187">
        <v>0</v>
      </c>
      <c r="ED187">
        <v>0</v>
      </c>
      <c r="EE187">
        <v>10000.53</v>
      </c>
      <c r="EF187">
        <v>0</v>
      </c>
      <c r="EG187">
        <v>1386.871481481482</v>
      </c>
      <c r="EH187">
        <v>-30.50349259259259</v>
      </c>
      <c r="EI187">
        <v>1168.767037037037</v>
      </c>
      <c r="EJ187">
        <v>1199.414444444444</v>
      </c>
      <c r="EK187">
        <v>0.3764255925925926</v>
      </c>
      <c r="EL187">
        <v>1176.555925925926</v>
      </c>
      <c r="EM187">
        <v>19.05894074074074</v>
      </c>
      <c r="EN187">
        <v>1.974557037037037</v>
      </c>
      <c r="EO187">
        <v>1.936314074074074</v>
      </c>
      <c r="EP187">
        <v>17.24178148148148</v>
      </c>
      <c r="EQ187">
        <v>16.93295925925926</v>
      </c>
      <c r="ER187">
        <v>2000.024444444444</v>
      </c>
      <c r="ES187">
        <v>0.9800005555555555</v>
      </c>
      <c r="ET187">
        <v>0.01999955555555556</v>
      </c>
      <c r="EU187">
        <v>0</v>
      </c>
      <c r="EV187">
        <v>29.09187777777777</v>
      </c>
      <c r="EW187">
        <v>5.00078</v>
      </c>
      <c r="EX187">
        <v>4188.647777777778</v>
      </c>
      <c r="EY187">
        <v>16379.84074074074</v>
      </c>
      <c r="EZ187">
        <v>46.55774074074073</v>
      </c>
      <c r="FA187">
        <v>48.46040740740741</v>
      </c>
      <c r="FB187">
        <v>46.84692592592592</v>
      </c>
      <c r="FC187">
        <v>47.61081481481482</v>
      </c>
      <c r="FD187">
        <v>47.15259259259259</v>
      </c>
      <c r="FE187">
        <v>1955.124444444444</v>
      </c>
      <c r="FF187">
        <v>39.9</v>
      </c>
      <c r="FG187">
        <v>0</v>
      </c>
      <c r="FH187">
        <v>1688138781</v>
      </c>
      <c r="FI187">
        <v>0</v>
      </c>
      <c r="FJ187">
        <v>29.088668</v>
      </c>
      <c r="FK187">
        <v>-0.7484077034395529</v>
      </c>
      <c r="FL187">
        <v>-143.0999998817261</v>
      </c>
      <c r="FM187">
        <v>4188.371999999999</v>
      </c>
      <c r="FN187">
        <v>15</v>
      </c>
      <c r="FO187">
        <v>1688135591</v>
      </c>
      <c r="FP187" t="s">
        <v>631</v>
      </c>
      <c r="FQ187">
        <v>1688135585</v>
      </c>
      <c r="FR187">
        <v>1688135591</v>
      </c>
      <c r="FS187">
        <v>4</v>
      </c>
      <c r="FT187">
        <v>-0.023</v>
      </c>
      <c r="FU187">
        <v>-0.017</v>
      </c>
      <c r="FV187">
        <v>-22.153</v>
      </c>
      <c r="FW187">
        <v>-3.41</v>
      </c>
      <c r="FX187">
        <v>420</v>
      </c>
      <c r="FY187">
        <v>19</v>
      </c>
      <c r="FZ187">
        <v>0.44</v>
      </c>
      <c r="GA187">
        <v>0.19</v>
      </c>
      <c r="GB187">
        <v>-30.4451375</v>
      </c>
      <c r="GC187">
        <v>-0.02759437148215183</v>
      </c>
      <c r="GD187">
        <v>0.3593669689102627</v>
      </c>
      <c r="GE187">
        <v>1</v>
      </c>
      <c r="GF187">
        <v>0.377738975</v>
      </c>
      <c r="GG187">
        <v>-0.04318312570356524</v>
      </c>
      <c r="GH187">
        <v>0.005015751526379177</v>
      </c>
      <c r="GI187">
        <v>1</v>
      </c>
      <c r="GJ187">
        <v>2</v>
      </c>
      <c r="GK187">
        <v>2</v>
      </c>
      <c r="GL187" t="s">
        <v>538</v>
      </c>
      <c r="GM187">
        <v>3.09912</v>
      </c>
      <c r="GN187">
        <v>2.75773</v>
      </c>
      <c r="GO187">
        <v>0.198111</v>
      </c>
      <c r="GP187">
        <v>0.19794</v>
      </c>
      <c r="GQ187">
        <v>0.115175</v>
      </c>
      <c r="GR187">
        <v>0.101761</v>
      </c>
      <c r="GS187">
        <v>20329.7</v>
      </c>
      <c r="GT187">
        <v>19333.8</v>
      </c>
      <c r="GU187">
        <v>25927.5</v>
      </c>
      <c r="GV187">
        <v>24469.2</v>
      </c>
      <c r="GW187">
        <v>36853.4</v>
      </c>
      <c r="GX187">
        <v>31951.4</v>
      </c>
      <c r="GY187">
        <v>45341.7</v>
      </c>
      <c r="GZ187">
        <v>38467.2</v>
      </c>
      <c r="HA187">
        <v>1.75412</v>
      </c>
      <c r="HB187">
        <v>1.7603</v>
      </c>
      <c r="HC187">
        <v>-0.0782944</v>
      </c>
      <c r="HD187">
        <v>0</v>
      </c>
      <c r="HE187">
        <v>31.306</v>
      </c>
      <c r="HF187">
        <v>999.9</v>
      </c>
      <c r="HG187">
        <v>43</v>
      </c>
      <c r="HH187">
        <v>45.4</v>
      </c>
      <c r="HI187">
        <v>41.6451</v>
      </c>
      <c r="HJ187">
        <v>62.599</v>
      </c>
      <c r="HK187">
        <v>25.3726</v>
      </c>
      <c r="HL187">
        <v>1</v>
      </c>
      <c r="HM187">
        <v>0.991806</v>
      </c>
      <c r="HN187">
        <v>7.64129</v>
      </c>
      <c r="HO187">
        <v>20.1317</v>
      </c>
      <c r="HP187">
        <v>5.20965</v>
      </c>
      <c r="HQ187">
        <v>11.986</v>
      </c>
      <c r="HR187">
        <v>4.9623</v>
      </c>
      <c r="HS187">
        <v>3.2745</v>
      </c>
      <c r="HT187">
        <v>9999</v>
      </c>
      <c r="HU187">
        <v>9999</v>
      </c>
      <c r="HV187">
        <v>9999</v>
      </c>
      <c r="HW187">
        <v>111.4</v>
      </c>
      <c r="HX187">
        <v>1.86391</v>
      </c>
      <c r="HY187">
        <v>1.86028</v>
      </c>
      <c r="HZ187">
        <v>1.85867</v>
      </c>
      <c r="IA187">
        <v>1.85989</v>
      </c>
      <c r="IB187">
        <v>1.85989</v>
      </c>
      <c r="IC187">
        <v>1.85854</v>
      </c>
      <c r="ID187">
        <v>1.85763</v>
      </c>
      <c r="IE187">
        <v>1.85242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-31.57</v>
      </c>
      <c r="IT187">
        <v>-3.4269</v>
      </c>
      <c r="IU187">
        <v>-14.13086957178853</v>
      </c>
      <c r="IV187">
        <v>-0.02083019699242301</v>
      </c>
      <c r="IW187">
        <v>6.53372239223948E-06</v>
      </c>
      <c r="IX187">
        <v>-1.0545266758139E-09</v>
      </c>
      <c r="IY187">
        <v>-1.707570419092904</v>
      </c>
      <c r="IZ187">
        <v>-0.1424232617567872</v>
      </c>
      <c r="JA187">
        <v>0.004060056505534989</v>
      </c>
      <c r="JB187">
        <v>-4.899104825809564E-05</v>
      </c>
      <c r="JC187">
        <v>3</v>
      </c>
      <c r="JD187">
        <v>1949</v>
      </c>
      <c r="JE187">
        <v>1</v>
      </c>
      <c r="JF187">
        <v>31</v>
      </c>
      <c r="JG187">
        <v>53.4</v>
      </c>
      <c r="JH187">
        <v>53.3</v>
      </c>
      <c r="JI187">
        <v>2.76001</v>
      </c>
      <c r="JJ187">
        <v>2.68066</v>
      </c>
      <c r="JK187">
        <v>1.49658</v>
      </c>
      <c r="JL187">
        <v>2.31812</v>
      </c>
      <c r="JM187">
        <v>1.54785</v>
      </c>
      <c r="JN187">
        <v>2.41089</v>
      </c>
      <c r="JO187">
        <v>49.2635</v>
      </c>
      <c r="JP187">
        <v>13.2389</v>
      </c>
      <c r="JQ187">
        <v>18</v>
      </c>
      <c r="JR187">
        <v>477.635</v>
      </c>
      <c r="JS187">
        <v>494.111</v>
      </c>
      <c r="JT187">
        <v>23.0302</v>
      </c>
      <c r="JU187">
        <v>38.5877</v>
      </c>
      <c r="JV187">
        <v>30.0004</v>
      </c>
      <c r="JW187">
        <v>38.4066</v>
      </c>
      <c r="JX187">
        <v>38.2802</v>
      </c>
      <c r="JY187">
        <v>55.4158</v>
      </c>
      <c r="JZ187">
        <v>44.8182</v>
      </c>
      <c r="KA187">
        <v>0</v>
      </c>
      <c r="KB187">
        <v>23.0357</v>
      </c>
      <c r="KC187">
        <v>1222.31</v>
      </c>
      <c r="KD187">
        <v>19.0083</v>
      </c>
      <c r="KE187">
        <v>99.083</v>
      </c>
      <c r="KF187">
        <v>92.9979</v>
      </c>
    </row>
    <row r="188" spans="1:292">
      <c r="A188">
        <v>170</v>
      </c>
      <c r="B188">
        <v>1688138792</v>
      </c>
      <c r="C188">
        <v>4376</v>
      </c>
      <c r="D188" t="s">
        <v>776</v>
      </c>
      <c r="E188" t="s">
        <v>777</v>
      </c>
      <c r="F188">
        <v>5</v>
      </c>
      <c r="G188" t="s">
        <v>630</v>
      </c>
      <c r="H188">
        <v>1688138784.214286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1229.760562968351</v>
      </c>
      <c r="AJ188">
        <v>1209.033818181818</v>
      </c>
      <c r="AK188">
        <v>3.278337879616475</v>
      </c>
      <c r="AL188">
        <v>66.51055622618527</v>
      </c>
      <c r="AM188">
        <f>(AO188 - AN188 + DX188*1E3/(8.314*(DZ188+273.15)) * AQ188/DW188 * AP188) * DW188/(100*DK188) * 1000/(1000 - AO188)</f>
        <v>0</v>
      </c>
      <c r="AN188">
        <v>19.06639798453255</v>
      </c>
      <c r="AO188">
        <v>19.43323454545455</v>
      </c>
      <c r="AP188">
        <v>-8.655048960667092E-07</v>
      </c>
      <c r="AQ188">
        <v>111.0783735854107</v>
      </c>
      <c r="AR188">
        <v>4</v>
      </c>
      <c r="AS188">
        <v>1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1.65</v>
      </c>
      <c r="DL188">
        <v>0.5</v>
      </c>
      <c r="DM188" t="s">
        <v>430</v>
      </c>
      <c r="DN188">
        <v>2</v>
      </c>
      <c r="DO188" t="b">
        <v>1</v>
      </c>
      <c r="DP188">
        <v>1688138784.214286</v>
      </c>
      <c r="DQ188">
        <v>1161.717142857143</v>
      </c>
      <c r="DR188">
        <v>1191.858214285714</v>
      </c>
      <c r="DS188">
        <v>19.43450714285714</v>
      </c>
      <c r="DT188">
        <v>19.06245357142857</v>
      </c>
      <c r="DU188">
        <v>1193.190357142857</v>
      </c>
      <c r="DV188">
        <v>22.86147857142857</v>
      </c>
      <c r="DW188">
        <v>500.0509642857143</v>
      </c>
      <c r="DX188">
        <v>101.5959642857143</v>
      </c>
      <c r="DY188">
        <v>0.1001008571428571</v>
      </c>
      <c r="DZ188">
        <v>28.689325</v>
      </c>
      <c r="EA188">
        <v>30.00789285714286</v>
      </c>
      <c r="EB188">
        <v>999.9000000000002</v>
      </c>
      <c r="EC188">
        <v>0</v>
      </c>
      <c r="ED188">
        <v>0</v>
      </c>
      <c r="EE188">
        <v>9996.179642857143</v>
      </c>
      <c r="EF188">
        <v>0</v>
      </c>
      <c r="EG188">
        <v>1383.428571428571</v>
      </c>
      <c r="EH188">
        <v>-30.14103214285714</v>
      </c>
      <c r="EI188">
        <v>1184.741071428571</v>
      </c>
      <c r="EJ188">
        <v>1215.018571428571</v>
      </c>
      <c r="EK188">
        <v>0.3720559285714286</v>
      </c>
      <c r="EL188">
        <v>1191.858214285714</v>
      </c>
      <c r="EM188">
        <v>19.06245357142857</v>
      </c>
      <c r="EN188">
        <v>1.974468214285714</v>
      </c>
      <c r="EO188">
        <v>1.936668928571429</v>
      </c>
      <c r="EP188">
        <v>17.24106785714286</v>
      </c>
      <c r="EQ188">
        <v>16.93585</v>
      </c>
      <c r="ER188">
        <v>1999.995714285714</v>
      </c>
      <c r="ES188">
        <v>0.9800002857142857</v>
      </c>
      <c r="ET188">
        <v>0.019999825</v>
      </c>
      <c r="EU188">
        <v>0</v>
      </c>
      <c r="EV188">
        <v>29.03275714285714</v>
      </c>
      <c r="EW188">
        <v>5.00078</v>
      </c>
      <c r="EX188">
        <v>4172.761071428572</v>
      </c>
      <c r="EY188">
        <v>16379.60357142857</v>
      </c>
      <c r="EZ188">
        <v>46.54</v>
      </c>
      <c r="FA188">
        <v>48.45957142857142</v>
      </c>
      <c r="FB188">
        <v>46.88371428571429</v>
      </c>
      <c r="FC188">
        <v>47.60685714285713</v>
      </c>
      <c r="FD188">
        <v>47.13374999999998</v>
      </c>
      <c r="FE188">
        <v>1955.095714285714</v>
      </c>
      <c r="FF188">
        <v>39.9</v>
      </c>
      <c r="FG188">
        <v>0</v>
      </c>
      <c r="FH188">
        <v>1688138786.4</v>
      </c>
      <c r="FI188">
        <v>0</v>
      </c>
      <c r="FJ188">
        <v>29.00421923076923</v>
      </c>
      <c r="FK188">
        <v>-0.7779042699360036</v>
      </c>
      <c r="FL188">
        <v>-210.0711113667009</v>
      </c>
      <c r="FM188">
        <v>4171.117692307693</v>
      </c>
      <c r="FN188">
        <v>15</v>
      </c>
      <c r="FO188">
        <v>1688135591</v>
      </c>
      <c r="FP188" t="s">
        <v>631</v>
      </c>
      <c r="FQ188">
        <v>1688135585</v>
      </c>
      <c r="FR188">
        <v>1688135591</v>
      </c>
      <c r="FS188">
        <v>4</v>
      </c>
      <c r="FT188">
        <v>-0.023</v>
      </c>
      <c r="FU188">
        <v>-0.017</v>
      </c>
      <c r="FV188">
        <v>-22.153</v>
      </c>
      <c r="FW188">
        <v>-3.41</v>
      </c>
      <c r="FX188">
        <v>420</v>
      </c>
      <c r="FY188">
        <v>19</v>
      </c>
      <c r="FZ188">
        <v>0.44</v>
      </c>
      <c r="GA188">
        <v>0.19</v>
      </c>
      <c r="GB188">
        <v>-30.2663175</v>
      </c>
      <c r="GC188">
        <v>4.690756097561006</v>
      </c>
      <c r="GD188">
        <v>0.5370795717989558</v>
      </c>
      <c r="GE188">
        <v>0</v>
      </c>
      <c r="GF188">
        <v>0.37448645</v>
      </c>
      <c r="GG188">
        <v>-0.05971031144465315</v>
      </c>
      <c r="GH188">
        <v>0.005966725684787262</v>
      </c>
      <c r="GI188">
        <v>1</v>
      </c>
      <c r="GJ188">
        <v>1</v>
      </c>
      <c r="GK188">
        <v>2</v>
      </c>
      <c r="GL188" t="s">
        <v>432</v>
      </c>
      <c r="GM188">
        <v>3.09932</v>
      </c>
      <c r="GN188">
        <v>2.75823</v>
      </c>
      <c r="GO188">
        <v>0.199767</v>
      </c>
      <c r="GP188">
        <v>0.199616</v>
      </c>
      <c r="GQ188">
        <v>0.115174</v>
      </c>
      <c r="GR188">
        <v>0.101774</v>
      </c>
      <c r="GS188">
        <v>20287.6</v>
      </c>
      <c r="GT188">
        <v>19293</v>
      </c>
      <c r="GU188">
        <v>25927.5</v>
      </c>
      <c r="GV188">
        <v>24468.9</v>
      </c>
      <c r="GW188">
        <v>36853.7</v>
      </c>
      <c r="GX188">
        <v>31950.8</v>
      </c>
      <c r="GY188">
        <v>45341.6</v>
      </c>
      <c r="GZ188">
        <v>38466.7</v>
      </c>
      <c r="HA188">
        <v>1.75478</v>
      </c>
      <c r="HB188">
        <v>1.75987</v>
      </c>
      <c r="HC188">
        <v>-0.0805855</v>
      </c>
      <c r="HD188">
        <v>0</v>
      </c>
      <c r="HE188">
        <v>31.306</v>
      </c>
      <c r="HF188">
        <v>999.9</v>
      </c>
      <c r="HG188">
        <v>43</v>
      </c>
      <c r="HH188">
        <v>45.5</v>
      </c>
      <c r="HI188">
        <v>41.8585</v>
      </c>
      <c r="HJ188">
        <v>62.699</v>
      </c>
      <c r="HK188">
        <v>25.3446</v>
      </c>
      <c r="HL188">
        <v>1</v>
      </c>
      <c r="HM188">
        <v>0.991672</v>
      </c>
      <c r="HN188">
        <v>7.61893</v>
      </c>
      <c r="HO188">
        <v>20.1325</v>
      </c>
      <c r="HP188">
        <v>5.20965</v>
      </c>
      <c r="HQ188">
        <v>11.986</v>
      </c>
      <c r="HR188">
        <v>4.96185</v>
      </c>
      <c r="HS188">
        <v>3.27433</v>
      </c>
      <c r="HT188">
        <v>9999</v>
      </c>
      <c r="HU188">
        <v>9999</v>
      </c>
      <c r="HV188">
        <v>9999</v>
      </c>
      <c r="HW188">
        <v>111.4</v>
      </c>
      <c r="HX188">
        <v>1.86388</v>
      </c>
      <c r="HY188">
        <v>1.86028</v>
      </c>
      <c r="HZ188">
        <v>1.85867</v>
      </c>
      <c r="IA188">
        <v>1.85989</v>
      </c>
      <c r="IB188">
        <v>1.85989</v>
      </c>
      <c r="IC188">
        <v>1.85854</v>
      </c>
      <c r="ID188">
        <v>1.8576</v>
      </c>
      <c r="IE188">
        <v>1.85242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-31.72</v>
      </c>
      <c r="IT188">
        <v>-3.4269</v>
      </c>
      <c r="IU188">
        <v>-14.13086957178853</v>
      </c>
      <c r="IV188">
        <v>-0.02083019699242301</v>
      </c>
      <c r="IW188">
        <v>6.53372239223948E-06</v>
      </c>
      <c r="IX188">
        <v>-1.0545266758139E-09</v>
      </c>
      <c r="IY188">
        <v>-1.707570419092904</v>
      </c>
      <c r="IZ188">
        <v>-0.1424232617567872</v>
      </c>
      <c r="JA188">
        <v>0.004060056505534989</v>
      </c>
      <c r="JB188">
        <v>-4.899104825809564E-05</v>
      </c>
      <c r="JC188">
        <v>3</v>
      </c>
      <c r="JD188">
        <v>1949</v>
      </c>
      <c r="JE188">
        <v>1</v>
      </c>
      <c r="JF188">
        <v>31</v>
      </c>
      <c r="JG188">
        <v>53.5</v>
      </c>
      <c r="JH188">
        <v>53.4</v>
      </c>
      <c r="JI188">
        <v>2.78809</v>
      </c>
      <c r="JJ188">
        <v>2.67944</v>
      </c>
      <c r="JK188">
        <v>1.49658</v>
      </c>
      <c r="JL188">
        <v>2.31812</v>
      </c>
      <c r="JM188">
        <v>1.54785</v>
      </c>
      <c r="JN188">
        <v>2.43164</v>
      </c>
      <c r="JO188">
        <v>49.2949</v>
      </c>
      <c r="JP188">
        <v>13.2389</v>
      </c>
      <c r="JQ188">
        <v>18</v>
      </c>
      <c r="JR188">
        <v>478.057</v>
      </c>
      <c r="JS188">
        <v>493.841</v>
      </c>
      <c r="JT188">
        <v>23.0287</v>
      </c>
      <c r="JU188">
        <v>38.5905</v>
      </c>
      <c r="JV188">
        <v>30.0002</v>
      </c>
      <c r="JW188">
        <v>38.4103</v>
      </c>
      <c r="JX188">
        <v>38.2838</v>
      </c>
      <c r="JY188">
        <v>55.9972</v>
      </c>
      <c r="JZ188">
        <v>44.8182</v>
      </c>
      <c r="KA188">
        <v>0</v>
      </c>
      <c r="KB188">
        <v>23.0326</v>
      </c>
      <c r="KC188">
        <v>1235.67</v>
      </c>
      <c r="KD188">
        <v>19.0083</v>
      </c>
      <c r="KE188">
        <v>99.0829</v>
      </c>
      <c r="KF188">
        <v>92.9969</v>
      </c>
    </row>
    <row r="189" spans="1:292">
      <c r="A189">
        <v>171</v>
      </c>
      <c r="B189">
        <v>1688138797</v>
      </c>
      <c r="C189">
        <v>4381</v>
      </c>
      <c r="D189" t="s">
        <v>778</v>
      </c>
      <c r="E189" t="s">
        <v>779</v>
      </c>
      <c r="F189">
        <v>5</v>
      </c>
      <c r="G189" t="s">
        <v>630</v>
      </c>
      <c r="H189">
        <v>1688138789.5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1246.76546313143</v>
      </c>
      <c r="AJ189">
        <v>1225.582181818182</v>
      </c>
      <c r="AK189">
        <v>3.326952731482616</v>
      </c>
      <c r="AL189">
        <v>66.51055622618527</v>
      </c>
      <c r="AM189">
        <f>(AO189 - AN189 + DX189*1E3/(8.314*(DZ189+273.15)) * AQ189/DW189 * AP189) * DW189/(100*DK189) * 1000/(1000 - AO189)</f>
        <v>0</v>
      </c>
      <c r="AN189">
        <v>19.07023007670796</v>
      </c>
      <c r="AO189">
        <v>19.43597030303031</v>
      </c>
      <c r="AP189">
        <v>8.645839904788568E-06</v>
      </c>
      <c r="AQ189">
        <v>111.0783735854107</v>
      </c>
      <c r="AR189">
        <v>5</v>
      </c>
      <c r="AS189">
        <v>1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1.65</v>
      </c>
      <c r="DL189">
        <v>0.5</v>
      </c>
      <c r="DM189" t="s">
        <v>430</v>
      </c>
      <c r="DN189">
        <v>2</v>
      </c>
      <c r="DO189" t="b">
        <v>1</v>
      </c>
      <c r="DP189">
        <v>1688138789.5</v>
      </c>
      <c r="DQ189">
        <v>1179.061111111111</v>
      </c>
      <c r="DR189">
        <v>1208.971481481482</v>
      </c>
      <c r="DS189">
        <v>19.43358518518519</v>
      </c>
      <c r="DT189">
        <v>19.06641851851852</v>
      </c>
      <c r="DU189">
        <v>1210.704444444445</v>
      </c>
      <c r="DV189">
        <v>22.86051851851851</v>
      </c>
      <c r="DW189">
        <v>499.9955555555555</v>
      </c>
      <c r="DX189">
        <v>101.596</v>
      </c>
      <c r="DY189">
        <v>0.09992741851851851</v>
      </c>
      <c r="DZ189">
        <v>28.68659259259259</v>
      </c>
      <c r="EA189">
        <v>30.00768148148148</v>
      </c>
      <c r="EB189">
        <v>999.9000000000001</v>
      </c>
      <c r="EC189">
        <v>0</v>
      </c>
      <c r="ED189">
        <v>0</v>
      </c>
      <c r="EE189">
        <v>9992.475185185185</v>
      </c>
      <c r="EF189">
        <v>0</v>
      </c>
      <c r="EG189">
        <v>1376.338518518518</v>
      </c>
      <c r="EH189">
        <v>-29.90952592592592</v>
      </c>
      <c r="EI189">
        <v>1202.427777777778</v>
      </c>
      <c r="EJ189">
        <v>1232.468888888889</v>
      </c>
      <c r="EK189">
        <v>0.3671709259259259</v>
      </c>
      <c r="EL189">
        <v>1208.971481481482</v>
      </c>
      <c r="EM189">
        <v>19.06641851851852</v>
      </c>
      <c r="EN189">
        <v>1.974375185185185</v>
      </c>
      <c r="EO189">
        <v>1.937071111111111</v>
      </c>
      <c r="EP189">
        <v>17.24031851851852</v>
      </c>
      <c r="EQ189">
        <v>16.93913703703704</v>
      </c>
      <c r="ER189">
        <v>1999.98962962963</v>
      </c>
      <c r="ES189">
        <v>0.9800003333333334</v>
      </c>
      <c r="ET189">
        <v>0.01999977407407407</v>
      </c>
      <c r="EU189">
        <v>0</v>
      </c>
      <c r="EV189">
        <v>29.03521481481482</v>
      </c>
      <c r="EW189">
        <v>5.00078</v>
      </c>
      <c r="EX189">
        <v>4152.010370370371</v>
      </c>
      <c r="EY189">
        <v>16379.54814814815</v>
      </c>
      <c r="EZ189">
        <v>46.52988888888888</v>
      </c>
      <c r="FA189">
        <v>48.46040740740741</v>
      </c>
      <c r="FB189">
        <v>46.91414814814815</v>
      </c>
      <c r="FC189">
        <v>47.59</v>
      </c>
      <c r="FD189">
        <v>47.10855555555554</v>
      </c>
      <c r="FE189">
        <v>1955.08962962963</v>
      </c>
      <c r="FF189">
        <v>39.9</v>
      </c>
      <c r="FG189">
        <v>0</v>
      </c>
      <c r="FH189">
        <v>1688138791.2</v>
      </c>
      <c r="FI189">
        <v>0</v>
      </c>
      <c r="FJ189">
        <v>29.01358461538461</v>
      </c>
      <c r="FK189">
        <v>0.2010188048619595</v>
      </c>
      <c r="FL189">
        <v>-321.8475217963909</v>
      </c>
      <c r="FM189">
        <v>4151.64</v>
      </c>
      <c r="FN189">
        <v>15</v>
      </c>
      <c r="FO189">
        <v>1688135591</v>
      </c>
      <c r="FP189" t="s">
        <v>631</v>
      </c>
      <c r="FQ189">
        <v>1688135585</v>
      </c>
      <c r="FR189">
        <v>1688135591</v>
      </c>
      <c r="FS189">
        <v>4</v>
      </c>
      <c r="FT189">
        <v>-0.023</v>
      </c>
      <c r="FU189">
        <v>-0.017</v>
      </c>
      <c r="FV189">
        <v>-22.153</v>
      </c>
      <c r="FW189">
        <v>-3.41</v>
      </c>
      <c r="FX189">
        <v>420</v>
      </c>
      <c r="FY189">
        <v>19</v>
      </c>
      <c r="FZ189">
        <v>0.44</v>
      </c>
      <c r="GA189">
        <v>0.19</v>
      </c>
      <c r="GB189">
        <v>-30.14088048780488</v>
      </c>
      <c r="GC189">
        <v>3.40837839721259</v>
      </c>
      <c r="GD189">
        <v>0.5031442416563634</v>
      </c>
      <c r="GE189">
        <v>0</v>
      </c>
      <c r="GF189">
        <v>0.3708267073170732</v>
      </c>
      <c r="GG189">
        <v>-0.05490944947735237</v>
      </c>
      <c r="GH189">
        <v>0.005703883500520274</v>
      </c>
      <c r="GI189">
        <v>1</v>
      </c>
      <c r="GJ189">
        <v>1</v>
      </c>
      <c r="GK189">
        <v>2</v>
      </c>
      <c r="GL189" t="s">
        <v>432</v>
      </c>
      <c r="GM189">
        <v>3.09882</v>
      </c>
      <c r="GN189">
        <v>2.75751</v>
      </c>
      <c r="GO189">
        <v>0.20143</v>
      </c>
      <c r="GP189">
        <v>0.20132</v>
      </c>
      <c r="GQ189">
        <v>0.115187</v>
      </c>
      <c r="GR189">
        <v>0.101789</v>
      </c>
      <c r="GS189">
        <v>20245.3</v>
      </c>
      <c r="GT189">
        <v>19251.8</v>
      </c>
      <c r="GU189">
        <v>25927.6</v>
      </c>
      <c r="GV189">
        <v>24469</v>
      </c>
      <c r="GW189">
        <v>36853.4</v>
      </c>
      <c r="GX189">
        <v>31950.5</v>
      </c>
      <c r="GY189">
        <v>45341.7</v>
      </c>
      <c r="GZ189">
        <v>38466.8</v>
      </c>
      <c r="HA189">
        <v>1.7535</v>
      </c>
      <c r="HB189">
        <v>1.76055</v>
      </c>
      <c r="HC189">
        <v>-0.08046250000000001</v>
      </c>
      <c r="HD189">
        <v>0</v>
      </c>
      <c r="HE189">
        <v>31.306</v>
      </c>
      <c r="HF189">
        <v>999.9</v>
      </c>
      <c r="HG189">
        <v>43</v>
      </c>
      <c r="HH189">
        <v>45.5</v>
      </c>
      <c r="HI189">
        <v>41.8573</v>
      </c>
      <c r="HJ189">
        <v>62.379</v>
      </c>
      <c r="HK189">
        <v>25.4688</v>
      </c>
      <c r="HL189">
        <v>1</v>
      </c>
      <c r="HM189">
        <v>0.991783</v>
      </c>
      <c r="HN189">
        <v>7.60794</v>
      </c>
      <c r="HO189">
        <v>20.133</v>
      </c>
      <c r="HP189">
        <v>5.2101</v>
      </c>
      <c r="HQ189">
        <v>11.986</v>
      </c>
      <c r="HR189">
        <v>4.962</v>
      </c>
      <c r="HS189">
        <v>3.27428</v>
      </c>
      <c r="HT189">
        <v>9999</v>
      </c>
      <c r="HU189">
        <v>9999</v>
      </c>
      <c r="HV189">
        <v>9999</v>
      </c>
      <c r="HW189">
        <v>111.4</v>
      </c>
      <c r="HX189">
        <v>1.86387</v>
      </c>
      <c r="HY189">
        <v>1.86028</v>
      </c>
      <c r="HZ189">
        <v>1.85867</v>
      </c>
      <c r="IA189">
        <v>1.85989</v>
      </c>
      <c r="IB189">
        <v>1.85989</v>
      </c>
      <c r="IC189">
        <v>1.85852</v>
      </c>
      <c r="ID189">
        <v>1.8576</v>
      </c>
      <c r="IE189">
        <v>1.85242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-31.88</v>
      </c>
      <c r="IT189">
        <v>-3.4271</v>
      </c>
      <c r="IU189">
        <v>-14.13086957178853</v>
      </c>
      <c r="IV189">
        <v>-0.02083019699242301</v>
      </c>
      <c r="IW189">
        <v>6.53372239223948E-06</v>
      </c>
      <c r="IX189">
        <v>-1.0545266758139E-09</v>
      </c>
      <c r="IY189">
        <v>-1.707570419092904</v>
      </c>
      <c r="IZ189">
        <v>-0.1424232617567872</v>
      </c>
      <c r="JA189">
        <v>0.004060056505534989</v>
      </c>
      <c r="JB189">
        <v>-4.899104825809564E-05</v>
      </c>
      <c r="JC189">
        <v>3</v>
      </c>
      <c r="JD189">
        <v>1949</v>
      </c>
      <c r="JE189">
        <v>1</v>
      </c>
      <c r="JF189">
        <v>31</v>
      </c>
      <c r="JG189">
        <v>53.5</v>
      </c>
      <c r="JH189">
        <v>53.4</v>
      </c>
      <c r="JI189">
        <v>2.82104</v>
      </c>
      <c r="JJ189">
        <v>2.68066</v>
      </c>
      <c r="JK189">
        <v>1.49658</v>
      </c>
      <c r="JL189">
        <v>2.31812</v>
      </c>
      <c r="JM189">
        <v>1.54785</v>
      </c>
      <c r="JN189">
        <v>2.44873</v>
      </c>
      <c r="JO189">
        <v>49.2949</v>
      </c>
      <c r="JP189">
        <v>13.2389</v>
      </c>
      <c r="JQ189">
        <v>18</v>
      </c>
      <c r="JR189">
        <v>477.298</v>
      </c>
      <c r="JS189">
        <v>494.332</v>
      </c>
      <c r="JT189">
        <v>23.0279</v>
      </c>
      <c r="JU189">
        <v>38.5941</v>
      </c>
      <c r="JV189">
        <v>30.0002</v>
      </c>
      <c r="JW189">
        <v>38.4139</v>
      </c>
      <c r="JX189">
        <v>38.2866</v>
      </c>
      <c r="JY189">
        <v>56.6447</v>
      </c>
      <c r="JZ189">
        <v>44.8182</v>
      </c>
      <c r="KA189">
        <v>0</v>
      </c>
      <c r="KB189">
        <v>23.0304</v>
      </c>
      <c r="KC189">
        <v>1255.71</v>
      </c>
      <c r="KD189">
        <v>19.0083</v>
      </c>
      <c r="KE189">
        <v>99.083</v>
      </c>
      <c r="KF189">
        <v>92.9971</v>
      </c>
    </row>
    <row r="190" spans="1:292">
      <c r="A190">
        <v>172</v>
      </c>
      <c r="B190">
        <v>1688138802</v>
      </c>
      <c r="C190">
        <v>4386</v>
      </c>
      <c r="D190" t="s">
        <v>780</v>
      </c>
      <c r="E190" t="s">
        <v>781</v>
      </c>
      <c r="F190">
        <v>5</v>
      </c>
      <c r="G190" t="s">
        <v>630</v>
      </c>
      <c r="H190">
        <v>1688138794.214286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1263.736636038464</v>
      </c>
      <c r="AJ190">
        <v>1242.443818181818</v>
      </c>
      <c r="AK190">
        <v>3.381570037058214</v>
      </c>
      <c r="AL190">
        <v>66.51055622618527</v>
      </c>
      <c r="AM190">
        <f>(AO190 - AN190 + DX190*1E3/(8.314*(DZ190+273.15)) * AQ190/DW190 * AP190) * DW190/(100*DK190) * 1000/(1000 - AO190)</f>
        <v>0</v>
      </c>
      <c r="AN190">
        <v>19.07251285431218</v>
      </c>
      <c r="AO190">
        <v>19.4382006060606</v>
      </c>
      <c r="AP190">
        <v>6.052131038673363E-06</v>
      </c>
      <c r="AQ190">
        <v>111.0783735854107</v>
      </c>
      <c r="AR190">
        <v>5</v>
      </c>
      <c r="AS190">
        <v>1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1.65</v>
      </c>
      <c r="DL190">
        <v>0.5</v>
      </c>
      <c r="DM190" t="s">
        <v>430</v>
      </c>
      <c r="DN190">
        <v>2</v>
      </c>
      <c r="DO190" t="b">
        <v>1</v>
      </c>
      <c r="DP190">
        <v>1688138794.214286</v>
      </c>
      <c r="DQ190">
        <v>1194.406071428571</v>
      </c>
      <c r="DR190">
        <v>1224.3825</v>
      </c>
      <c r="DS190">
        <v>19.43530714285714</v>
      </c>
      <c r="DT190">
        <v>19.06908214285714</v>
      </c>
      <c r="DU190">
        <v>1226.199642857143</v>
      </c>
      <c r="DV190">
        <v>22.8623</v>
      </c>
      <c r="DW190">
        <v>499.9271785714286</v>
      </c>
      <c r="DX190">
        <v>101.5968928571429</v>
      </c>
      <c r="DY190">
        <v>0.09977681071428569</v>
      </c>
      <c r="DZ190">
        <v>28.6847</v>
      </c>
      <c r="EA190">
        <v>30.00386428571429</v>
      </c>
      <c r="EB190">
        <v>999.9000000000002</v>
      </c>
      <c r="EC190">
        <v>0</v>
      </c>
      <c r="ED190">
        <v>0</v>
      </c>
      <c r="EE190">
        <v>9995.87357142857</v>
      </c>
      <c r="EF190">
        <v>0</v>
      </c>
      <c r="EG190">
        <v>1366.496428571429</v>
      </c>
      <c r="EH190">
        <v>-29.97554285714286</v>
      </c>
      <c r="EI190">
        <v>1218.079285714286</v>
      </c>
      <c r="EJ190">
        <v>1248.183571428571</v>
      </c>
      <c r="EK190">
        <v>0.3662270357142858</v>
      </c>
      <c r="EL190">
        <v>1224.3825</v>
      </c>
      <c r="EM190">
        <v>19.06908214285714</v>
      </c>
      <c r="EN190">
        <v>1.974567142857143</v>
      </c>
      <c r="EO190">
        <v>1.937359285714285</v>
      </c>
      <c r="EP190">
        <v>17.24185357142857</v>
      </c>
      <c r="EQ190">
        <v>16.94147142857143</v>
      </c>
      <c r="ER190">
        <v>1999.993214285714</v>
      </c>
      <c r="ES190">
        <v>0.9800002857142857</v>
      </c>
      <c r="ET190">
        <v>0.01999982142857143</v>
      </c>
      <c r="EU190">
        <v>0</v>
      </c>
      <c r="EV190">
        <v>29.08223571428572</v>
      </c>
      <c r="EW190">
        <v>5.00078</v>
      </c>
      <c r="EX190">
        <v>4128.745000000001</v>
      </c>
      <c r="EY190">
        <v>16379.57857142857</v>
      </c>
      <c r="EZ190">
        <v>46.53332142857143</v>
      </c>
      <c r="FA190">
        <v>48.45953571428571</v>
      </c>
      <c r="FB190">
        <v>46.93057142857142</v>
      </c>
      <c r="FC190">
        <v>47.56889285714285</v>
      </c>
      <c r="FD190">
        <v>47.06003571428572</v>
      </c>
      <c r="FE190">
        <v>1955.093214285714</v>
      </c>
      <c r="FF190">
        <v>39.9</v>
      </c>
      <c r="FG190">
        <v>0</v>
      </c>
      <c r="FH190">
        <v>1688138796</v>
      </c>
      <c r="FI190">
        <v>0</v>
      </c>
      <c r="FJ190">
        <v>29.04596538461538</v>
      </c>
      <c r="FK190">
        <v>1.350082062463007</v>
      </c>
      <c r="FL190">
        <v>-295.289572365546</v>
      </c>
      <c r="FM190">
        <v>4128.49076923077</v>
      </c>
      <c r="FN190">
        <v>15</v>
      </c>
      <c r="FO190">
        <v>1688135591</v>
      </c>
      <c r="FP190" t="s">
        <v>631</v>
      </c>
      <c r="FQ190">
        <v>1688135585</v>
      </c>
      <c r="FR190">
        <v>1688135591</v>
      </c>
      <c r="FS190">
        <v>4</v>
      </c>
      <c r="FT190">
        <v>-0.023</v>
      </c>
      <c r="FU190">
        <v>-0.017</v>
      </c>
      <c r="FV190">
        <v>-22.153</v>
      </c>
      <c r="FW190">
        <v>-3.41</v>
      </c>
      <c r="FX190">
        <v>420</v>
      </c>
      <c r="FY190">
        <v>19</v>
      </c>
      <c r="FZ190">
        <v>0.44</v>
      </c>
      <c r="GA190">
        <v>0.19</v>
      </c>
      <c r="GB190">
        <v>-30.032395</v>
      </c>
      <c r="GC190">
        <v>-1.115533958724193</v>
      </c>
      <c r="GD190">
        <v>0.4068036725190664</v>
      </c>
      <c r="GE190">
        <v>0</v>
      </c>
      <c r="GF190">
        <v>0.36713725</v>
      </c>
      <c r="GG190">
        <v>-0.01824533583489629</v>
      </c>
      <c r="GH190">
        <v>0.002336022107665078</v>
      </c>
      <c r="GI190">
        <v>1</v>
      </c>
      <c r="GJ190">
        <v>1</v>
      </c>
      <c r="GK190">
        <v>2</v>
      </c>
      <c r="GL190" t="s">
        <v>432</v>
      </c>
      <c r="GM190">
        <v>3.09897</v>
      </c>
      <c r="GN190">
        <v>2.75787</v>
      </c>
      <c r="GO190">
        <v>0.203101</v>
      </c>
      <c r="GP190">
        <v>0.203012</v>
      </c>
      <c r="GQ190">
        <v>0.115191</v>
      </c>
      <c r="GR190">
        <v>0.101801</v>
      </c>
      <c r="GS190">
        <v>20202.6</v>
      </c>
      <c r="GT190">
        <v>19210.8</v>
      </c>
      <c r="GU190">
        <v>25927.3</v>
      </c>
      <c r="GV190">
        <v>24468.8</v>
      </c>
      <c r="GW190">
        <v>36853.3</v>
      </c>
      <c r="GX190">
        <v>31950</v>
      </c>
      <c r="GY190">
        <v>45341.5</v>
      </c>
      <c r="GZ190">
        <v>38466.6</v>
      </c>
      <c r="HA190">
        <v>1.75347</v>
      </c>
      <c r="HB190">
        <v>1.76025</v>
      </c>
      <c r="HC190">
        <v>-0.0813566</v>
      </c>
      <c r="HD190">
        <v>0</v>
      </c>
      <c r="HE190">
        <v>31.3034</v>
      </c>
      <c r="HF190">
        <v>999.9</v>
      </c>
      <c r="HG190">
        <v>43</v>
      </c>
      <c r="HH190">
        <v>45.5</v>
      </c>
      <c r="HI190">
        <v>41.8599</v>
      </c>
      <c r="HJ190">
        <v>62.539</v>
      </c>
      <c r="HK190">
        <v>25.601</v>
      </c>
      <c r="HL190">
        <v>1</v>
      </c>
      <c r="HM190">
        <v>0.991875</v>
      </c>
      <c r="HN190">
        <v>7.59577</v>
      </c>
      <c r="HO190">
        <v>20.1334</v>
      </c>
      <c r="HP190">
        <v>5.2098</v>
      </c>
      <c r="HQ190">
        <v>11.986</v>
      </c>
      <c r="HR190">
        <v>4.962</v>
      </c>
      <c r="HS190">
        <v>3.27443</v>
      </c>
      <c r="HT190">
        <v>9999</v>
      </c>
      <c r="HU190">
        <v>9999</v>
      </c>
      <c r="HV190">
        <v>9999</v>
      </c>
      <c r="HW190">
        <v>111.4</v>
      </c>
      <c r="HX190">
        <v>1.86387</v>
      </c>
      <c r="HY190">
        <v>1.86028</v>
      </c>
      <c r="HZ190">
        <v>1.85867</v>
      </c>
      <c r="IA190">
        <v>1.85989</v>
      </c>
      <c r="IB190">
        <v>1.85989</v>
      </c>
      <c r="IC190">
        <v>1.85852</v>
      </c>
      <c r="ID190">
        <v>1.8576</v>
      </c>
      <c r="IE190">
        <v>1.85242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-32.04</v>
      </c>
      <c r="IT190">
        <v>-3.4271</v>
      </c>
      <c r="IU190">
        <v>-14.13086957178853</v>
      </c>
      <c r="IV190">
        <v>-0.02083019699242301</v>
      </c>
      <c r="IW190">
        <v>6.53372239223948E-06</v>
      </c>
      <c r="IX190">
        <v>-1.0545266758139E-09</v>
      </c>
      <c r="IY190">
        <v>-1.707570419092904</v>
      </c>
      <c r="IZ190">
        <v>-0.1424232617567872</v>
      </c>
      <c r="JA190">
        <v>0.004060056505534989</v>
      </c>
      <c r="JB190">
        <v>-4.899104825809564E-05</v>
      </c>
      <c r="JC190">
        <v>3</v>
      </c>
      <c r="JD190">
        <v>1949</v>
      </c>
      <c r="JE190">
        <v>1</v>
      </c>
      <c r="JF190">
        <v>31</v>
      </c>
      <c r="JG190">
        <v>53.6</v>
      </c>
      <c r="JH190">
        <v>53.5</v>
      </c>
      <c r="JI190">
        <v>2.84912</v>
      </c>
      <c r="JJ190">
        <v>2.677</v>
      </c>
      <c r="JK190">
        <v>1.49658</v>
      </c>
      <c r="JL190">
        <v>2.31812</v>
      </c>
      <c r="JM190">
        <v>1.54785</v>
      </c>
      <c r="JN190">
        <v>2.46338</v>
      </c>
      <c r="JO190">
        <v>49.2949</v>
      </c>
      <c r="JP190">
        <v>13.2389</v>
      </c>
      <c r="JQ190">
        <v>18</v>
      </c>
      <c r="JR190">
        <v>477.306</v>
      </c>
      <c r="JS190">
        <v>494.149</v>
      </c>
      <c r="JT190">
        <v>23.0274</v>
      </c>
      <c r="JU190">
        <v>38.5978</v>
      </c>
      <c r="JV190">
        <v>30.0002</v>
      </c>
      <c r="JW190">
        <v>38.4176</v>
      </c>
      <c r="JX190">
        <v>38.2903</v>
      </c>
      <c r="JY190">
        <v>57.2174</v>
      </c>
      <c r="JZ190">
        <v>44.8182</v>
      </c>
      <c r="KA190">
        <v>0</v>
      </c>
      <c r="KB190">
        <v>23.0301</v>
      </c>
      <c r="KC190">
        <v>1269.07</v>
      </c>
      <c r="KD190">
        <v>19.0083</v>
      </c>
      <c r="KE190">
        <v>99.0825</v>
      </c>
      <c r="KF190">
        <v>92.99639999999999</v>
      </c>
    </row>
    <row r="191" spans="1:292">
      <c r="A191">
        <v>173</v>
      </c>
      <c r="B191">
        <v>1688138807</v>
      </c>
      <c r="C191">
        <v>4391</v>
      </c>
      <c r="D191" t="s">
        <v>782</v>
      </c>
      <c r="E191" t="s">
        <v>783</v>
      </c>
      <c r="F191">
        <v>5</v>
      </c>
      <c r="G191" t="s">
        <v>630</v>
      </c>
      <c r="H191">
        <v>1688138799.5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1280.977423911276</v>
      </c>
      <c r="AJ191">
        <v>1259.408</v>
      </c>
      <c r="AK191">
        <v>3.400943975303281</v>
      </c>
      <c r="AL191">
        <v>66.51055622618527</v>
      </c>
      <c r="AM191">
        <f>(AO191 - AN191 + DX191*1E3/(8.314*(DZ191+273.15)) * AQ191/DW191 * AP191) * DW191/(100*DK191) * 1000/(1000 - AO191)</f>
        <v>0</v>
      </c>
      <c r="AN191">
        <v>19.07696568727041</v>
      </c>
      <c r="AO191">
        <v>19.44107515151515</v>
      </c>
      <c r="AP191">
        <v>1.167408636791971E-05</v>
      </c>
      <c r="AQ191">
        <v>111.0783735854107</v>
      </c>
      <c r="AR191">
        <v>5</v>
      </c>
      <c r="AS191">
        <v>1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1.65</v>
      </c>
      <c r="DL191">
        <v>0.5</v>
      </c>
      <c r="DM191" t="s">
        <v>430</v>
      </c>
      <c r="DN191">
        <v>2</v>
      </c>
      <c r="DO191" t="b">
        <v>1</v>
      </c>
      <c r="DP191">
        <v>1688138799.5</v>
      </c>
      <c r="DQ191">
        <v>1211.709629629629</v>
      </c>
      <c r="DR191">
        <v>1242.055555555556</v>
      </c>
      <c r="DS191">
        <v>19.43717777777778</v>
      </c>
      <c r="DT191">
        <v>19.07283333333333</v>
      </c>
      <c r="DU191">
        <v>1243.668888888889</v>
      </c>
      <c r="DV191">
        <v>22.86423703703704</v>
      </c>
      <c r="DW191">
        <v>499.9186666666666</v>
      </c>
      <c r="DX191">
        <v>101.5966666666666</v>
      </c>
      <c r="DY191">
        <v>0.0998438111111111</v>
      </c>
      <c r="DZ191">
        <v>28.68470370370371</v>
      </c>
      <c r="EA191">
        <v>29.99316666666667</v>
      </c>
      <c r="EB191">
        <v>999.9000000000001</v>
      </c>
      <c r="EC191">
        <v>0</v>
      </c>
      <c r="ED191">
        <v>0</v>
      </c>
      <c r="EE191">
        <v>9997.11037037037</v>
      </c>
      <c r="EF191">
        <v>0</v>
      </c>
      <c r="EG191">
        <v>1356.775925925926</v>
      </c>
      <c r="EH191">
        <v>-30.34434074074074</v>
      </c>
      <c r="EI191">
        <v>1235.728518518519</v>
      </c>
      <c r="EJ191">
        <v>1266.204074074074</v>
      </c>
      <c r="EK191">
        <v>0.3643525185185185</v>
      </c>
      <c r="EL191">
        <v>1242.055555555556</v>
      </c>
      <c r="EM191">
        <v>19.07283333333333</v>
      </c>
      <c r="EN191">
        <v>1.974754444444444</v>
      </c>
      <c r="EO191">
        <v>1.937736666666667</v>
      </c>
      <c r="EP191">
        <v>17.24334814814815</v>
      </c>
      <c r="EQ191">
        <v>16.94454074074074</v>
      </c>
      <c r="ER191">
        <v>2000.015925925926</v>
      </c>
      <c r="ES191">
        <v>0.9800002222222221</v>
      </c>
      <c r="ET191">
        <v>0.01999988518518519</v>
      </c>
      <c r="EU191">
        <v>0</v>
      </c>
      <c r="EV191">
        <v>29.10858148148148</v>
      </c>
      <c r="EW191">
        <v>5.00078</v>
      </c>
      <c r="EX191">
        <v>4113.641481481482</v>
      </c>
      <c r="EY191">
        <v>16379.77037037037</v>
      </c>
      <c r="EZ191">
        <v>46.55774074074073</v>
      </c>
      <c r="FA191">
        <v>48.465</v>
      </c>
      <c r="FB191">
        <v>46.87474074074074</v>
      </c>
      <c r="FC191">
        <v>47.57144444444444</v>
      </c>
      <c r="FD191">
        <v>47.12944444444444</v>
      </c>
      <c r="FE191">
        <v>1955.115925925926</v>
      </c>
      <c r="FF191">
        <v>39.9</v>
      </c>
      <c r="FG191">
        <v>0</v>
      </c>
      <c r="FH191">
        <v>1688138801.4</v>
      </c>
      <c r="FI191">
        <v>0</v>
      </c>
      <c r="FJ191">
        <v>29.080592</v>
      </c>
      <c r="FK191">
        <v>-0.4850846188627239</v>
      </c>
      <c r="FL191">
        <v>-38.15461526523365</v>
      </c>
      <c r="FM191">
        <v>4113.4772</v>
      </c>
      <c r="FN191">
        <v>15</v>
      </c>
      <c r="FO191">
        <v>1688135591</v>
      </c>
      <c r="FP191" t="s">
        <v>631</v>
      </c>
      <c r="FQ191">
        <v>1688135585</v>
      </c>
      <c r="FR191">
        <v>1688135591</v>
      </c>
      <c r="FS191">
        <v>4</v>
      </c>
      <c r="FT191">
        <v>-0.023</v>
      </c>
      <c r="FU191">
        <v>-0.017</v>
      </c>
      <c r="FV191">
        <v>-22.153</v>
      </c>
      <c r="FW191">
        <v>-3.41</v>
      </c>
      <c r="FX191">
        <v>420</v>
      </c>
      <c r="FY191">
        <v>19</v>
      </c>
      <c r="FZ191">
        <v>0.44</v>
      </c>
      <c r="GA191">
        <v>0.19</v>
      </c>
      <c r="GB191">
        <v>-30.1206575</v>
      </c>
      <c r="GC191">
        <v>-4.095596622889221</v>
      </c>
      <c r="GD191">
        <v>0.4196921823714972</v>
      </c>
      <c r="GE191">
        <v>0</v>
      </c>
      <c r="GF191">
        <v>0.365333775</v>
      </c>
      <c r="GG191">
        <v>-0.01773574108818072</v>
      </c>
      <c r="GH191">
        <v>0.002254966756822593</v>
      </c>
      <c r="GI191">
        <v>1</v>
      </c>
      <c r="GJ191">
        <v>1</v>
      </c>
      <c r="GK191">
        <v>2</v>
      </c>
      <c r="GL191" t="s">
        <v>432</v>
      </c>
      <c r="GM191">
        <v>3.09948</v>
      </c>
      <c r="GN191">
        <v>2.75864</v>
      </c>
      <c r="GO191">
        <v>0.204775</v>
      </c>
      <c r="GP191">
        <v>0.204655</v>
      </c>
      <c r="GQ191">
        <v>0.115197</v>
      </c>
      <c r="GR191">
        <v>0.101808</v>
      </c>
      <c r="GS191">
        <v>20160.1</v>
      </c>
      <c r="GT191">
        <v>19171</v>
      </c>
      <c r="GU191">
        <v>25927.5</v>
      </c>
      <c r="GV191">
        <v>24468.7</v>
      </c>
      <c r="GW191">
        <v>36853.3</v>
      </c>
      <c r="GX191">
        <v>31949.7</v>
      </c>
      <c r="GY191">
        <v>45341.6</v>
      </c>
      <c r="GZ191">
        <v>38466.2</v>
      </c>
      <c r="HA191">
        <v>1.75452</v>
      </c>
      <c r="HB191">
        <v>1.75945</v>
      </c>
      <c r="HC191">
        <v>-0.080049</v>
      </c>
      <c r="HD191">
        <v>0</v>
      </c>
      <c r="HE191">
        <v>31.2993</v>
      </c>
      <c r="HF191">
        <v>999.9</v>
      </c>
      <c r="HG191">
        <v>43</v>
      </c>
      <c r="HH191">
        <v>45.5</v>
      </c>
      <c r="HI191">
        <v>41.8541</v>
      </c>
      <c r="HJ191">
        <v>62.579</v>
      </c>
      <c r="HK191">
        <v>25.4688</v>
      </c>
      <c r="HL191">
        <v>1</v>
      </c>
      <c r="HM191">
        <v>0.992147</v>
      </c>
      <c r="HN191">
        <v>7.53594</v>
      </c>
      <c r="HO191">
        <v>20.1359</v>
      </c>
      <c r="HP191">
        <v>5.2092</v>
      </c>
      <c r="HQ191">
        <v>11.986</v>
      </c>
      <c r="HR191">
        <v>4.96195</v>
      </c>
      <c r="HS191">
        <v>3.2744</v>
      </c>
      <c r="HT191">
        <v>9999</v>
      </c>
      <c r="HU191">
        <v>9999</v>
      </c>
      <c r="HV191">
        <v>9999</v>
      </c>
      <c r="HW191">
        <v>111.4</v>
      </c>
      <c r="HX191">
        <v>1.86387</v>
      </c>
      <c r="HY191">
        <v>1.86027</v>
      </c>
      <c r="HZ191">
        <v>1.85867</v>
      </c>
      <c r="IA191">
        <v>1.85989</v>
      </c>
      <c r="IB191">
        <v>1.85989</v>
      </c>
      <c r="IC191">
        <v>1.85852</v>
      </c>
      <c r="ID191">
        <v>1.85761</v>
      </c>
      <c r="IE191">
        <v>1.85243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-32.19</v>
      </c>
      <c r="IT191">
        <v>-3.4272</v>
      </c>
      <c r="IU191">
        <v>-14.13086957178853</v>
      </c>
      <c r="IV191">
        <v>-0.02083019699242301</v>
      </c>
      <c r="IW191">
        <v>6.53372239223948E-06</v>
      </c>
      <c r="IX191">
        <v>-1.0545266758139E-09</v>
      </c>
      <c r="IY191">
        <v>-1.707570419092904</v>
      </c>
      <c r="IZ191">
        <v>-0.1424232617567872</v>
      </c>
      <c r="JA191">
        <v>0.004060056505534989</v>
      </c>
      <c r="JB191">
        <v>-4.899104825809564E-05</v>
      </c>
      <c r="JC191">
        <v>3</v>
      </c>
      <c r="JD191">
        <v>1949</v>
      </c>
      <c r="JE191">
        <v>1</v>
      </c>
      <c r="JF191">
        <v>31</v>
      </c>
      <c r="JG191">
        <v>53.7</v>
      </c>
      <c r="JH191">
        <v>53.6</v>
      </c>
      <c r="JI191">
        <v>2.8833</v>
      </c>
      <c r="JJ191">
        <v>2.68066</v>
      </c>
      <c r="JK191">
        <v>1.49658</v>
      </c>
      <c r="JL191">
        <v>2.31812</v>
      </c>
      <c r="JM191">
        <v>1.54785</v>
      </c>
      <c r="JN191">
        <v>2.48169</v>
      </c>
      <c r="JO191">
        <v>49.2949</v>
      </c>
      <c r="JP191">
        <v>13.2302</v>
      </c>
      <c r="JQ191">
        <v>18</v>
      </c>
      <c r="JR191">
        <v>477.968</v>
      </c>
      <c r="JS191">
        <v>493.618</v>
      </c>
      <c r="JT191">
        <v>23.0285</v>
      </c>
      <c r="JU191">
        <v>38.6007</v>
      </c>
      <c r="JV191">
        <v>30.0002</v>
      </c>
      <c r="JW191">
        <v>38.4204</v>
      </c>
      <c r="JX191">
        <v>38.2939</v>
      </c>
      <c r="JY191">
        <v>57.8967</v>
      </c>
      <c r="JZ191">
        <v>44.8182</v>
      </c>
      <c r="KA191">
        <v>0</v>
      </c>
      <c r="KB191">
        <v>23.0416</v>
      </c>
      <c r="KC191">
        <v>1289.91</v>
      </c>
      <c r="KD191">
        <v>19.0083</v>
      </c>
      <c r="KE191">
        <v>99.08280000000001</v>
      </c>
      <c r="KF191">
        <v>92.9958</v>
      </c>
    </row>
    <row r="192" spans="1:292">
      <c r="A192">
        <v>174</v>
      </c>
      <c r="B192">
        <v>1688138812</v>
      </c>
      <c r="C192">
        <v>4396</v>
      </c>
      <c r="D192" t="s">
        <v>784</v>
      </c>
      <c r="E192" t="s">
        <v>785</v>
      </c>
      <c r="F192">
        <v>5</v>
      </c>
      <c r="G192" t="s">
        <v>630</v>
      </c>
      <c r="H192">
        <v>1688138804.214286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1298.160257221891</v>
      </c>
      <c r="AJ192">
        <v>1276.40909090909</v>
      </c>
      <c r="AK192">
        <v>3.410585793230497</v>
      </c>
      <c r="AL192">
        <v>66.51055622618527</v>
      </c>
      <c r="AM192">
        <f>(AO192 - AN192 + DX192*1E3/(8.314*(DZ192+273.15)) * AQ192/DW192 * AP192) * DW192/(100*DK192) * 1000/(1000 - AO192)</f>
        <v>0</v>
      </c>
      <c r="AN192">
        <v>19.07736186191734</v>
      </c>
      <c r="AO192">
        <v>19.44120484848484</v>
      </c>
      <c r="AP192">
        <v>-3.09813909098834E-07</v>
      </c>
      <c r="AQ192">
        <v>111.0783735854107</v>
      </c>
      <c r="AR192">
        <v>4</v>
      </c>
      <c r="AS192">
        <v>1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1.65</v>
      </c>
      <c r="DL192">
        <v>0.5</v>
      </c>
      <c r="DM192" t="s">
        <v>430</v>
      </c>
      <c r="DN192">
        <v>2</v>
      </c>
      <c r="DO192" t="b">
        <v>1</v>
      </c>
      <c r="DP192">
        <v>1688138804.214286</v>
      </c>
      <c r="DQ192">
        <v>1227.307142857143</v>
      </c>
      <c r="DR192">
        <v>1257.92</v>
      </c>
      <c r="DS192">
        <v>19.43909285714286</v>
      </c>
      <c r="DT192">
        <v>19.07526071428572</v>
      </c>
      <c r="DU192">
        <v>1259.415</v>
      </c>
      <c r="DV192">
        <v>22.86621428571429</v>
      </c>
      <c r="DW192">
        <v>500.0283928571429</v>
      </c>
      <c r="DX192">
        <v>101.5966428571429</v>
      </c>
      <c r="DY192">
        <v>0.1000609785714286</v>
      </c>
      <c r="DZ192">
        <v>28.68856785714285</v>
      </c>
      <c r="EA192">
        <v>29.99490714285715</v>
      </c>
      <c r="EB192">
        <v>999.9000000000002</v>
      </c>
      <c r="EC192">
        <v>0</v>
      </c>
      <c r="ED192">
        <v>0</v>
      </c>
      <c r="EE192">
        <v>9996.856428571427</v>
      </c>
      <c r="EF192">
        <v>0</v>
      </c>
      <c r="EG192">
        <v>1357.112857142857</v>
      </c>
      <c r="EH192">
        <v>-30.612075</v>
      </c>
      <c r="EI192">
        <v>1251.6375</v>
      </c>
      <c r="EJ192">
        <v>1282.381071428571</v>
      </c>
      <c r="EK192">
        <v>0.3638324285714286</v>
      </c>
      <c r="EL192">
        <v>1257.92</v>
      </c>
      <c r="EM192">
        <v>19.07526071428572</v>
      </c>
      <c r="EN192">
        <v>1.974948214285714</v>
      </c>
      <c r="EO192">
        <v>1.937983571428571</v>
      </c>
      <c r="EP192">
        <v>17.24490357142857</v>
      </c>
      <c r="EQ192">
        <v>16.94654642857143</v>
      </c>
      <c r="ER192">
        <v>2000.005357142857</v>
      </c>
      <c r="ES192">
        <v>0.9799997499999999</v>
      </c>
      <c r="ET192">
        <v>0.02000035714285714</v>
      </c>
      <c r="EU192">
        <v>0</v>
      </c>
      <c r="EV192">
        <v>29.05172142857142</v>
      </c>
      <c r="EW192">
        <v>5.00078</v>
      </c>
      <c r="EX192">
        <v>4118.835357142858</v>
      </c>
      <c r="EY192">
        <v>16379.68214285714</v>
      </c>
      <c r="EZ192">
        <v>46.55789285714286</v>
      </c>
      <c r="FA192">
        <v>48.4550357142857</v>
      </c>
      <c r="FB192">
        <v>46.8300357142857</v>
      </c>
      <c r="FC192">
        <v>47.57789285714286</v>
      </c>
      <c r="FD192">
        <v>47.15385714285713</v>
      </c>
      <c r="FE192">
        <v>1955.105357142857</v>
      </c>
      <c r="FF192">
        <v>39.9</v>
      </c>
      <c r="FG192">
        <v>0</v>
      </c>
      <c r="FH192">
        <v>1688138806.2</v>
      </c>
      <c r="FI192">
        <v>0</v>
      </c>
      <c r="FJ192">
        <v>29.020376</v>
      </c>
      <c r="FK192">
        <v>-1.378376917441674</v>
      </c>
      <c r="FL192">
        <v>227.2423077323389</v>
      </c>
      <c r="FM192">
        <v>4120.1916</v>
      </c>
      <c r="FN192">
        <v>15</v>
      </c>
      <c r="FO192">
        <v>1688135591</v>
      </c>
      <c r="FP192" t="s">
        <v>631</v>
      </c>
      <c r="FQ192">
        <v>1688135585</v>
      </c>
      <c r="FR192">
        <v>1688135591</v>
      </c>
      <c r="FS192">
        <v>4</v>
      </c>
      <c r="FT192">
        <v>-0.023</v>
      </c>
      <c r="FU192">
        <v>-0.017</v>
      </c>
      <c r="FV192">
        <v>-22.153</v>
      </c>
      <c r="FW192">
        <v>-3.41</v>
      </c>
      <c r="FX192">
        <v>420</v>
      </c>
      <c r="FY192">
        <v>19</v>
      </c>
      <c r="FZ192">
        <v>0.44</v>
      </c>
      <c r="GA192">
        <v>0.19</v>
      </c>
      <c r="GB192">
        <v>-30.3948675</v>
      </c>
      <c r="GC192">
        <v>-3.324586491557203</v>
      </c>
      <c r="GD192">
        <v>0.3484706030553368</v>
      </c>
      <c r="GE192">
        <v>0</v>
      </c>
      <c r="GF192">
        <v>0.364207025</v>
      </c>
      <c r="GG192">
        <v>-0.01156945215759905</v>
      </c>
      <c r="GH192">
        <v>0.001754994024028286</v>
      </c>
      <c r="GI192">
        <v>1</v>
      </c>
      <c r="GJ192">
        <v>1</v>
      </c>
      <c r="GK192">
        <v>2</v>
      </c>
      <c r="GL192" t="s">
        <v>432</v>
      </c>
      <c r="GM192">
        <v>3.09917</v>
      </c>
      <c r="GN192">
        <v>2.75823</v>
      </c>
      <c r="GO192">
        <v>0.206451</v>
      </c>
      <c r="GP192">
        <v>0.20638</v>
      </c>
      <c r="GQ192">
        <v>0.115203</v>
      </c>
      <c r="GR192">
        <v>0.101819</v>
      </c>
      <c r="GS192">
        <v>20117.4</v>
      </c>
      <c r="GT192">
        <v>19129.2</v>
      </c>
      <c r="GU192">
        <v>25927.3</v>
      </c>
      <c r="GV192">
        <v>24468.6</v>
      </c>
      <c r="GW192">
        <v>36853.1</v>
      </c>
      <c r="GX192">
        <v>31949.5</v>
      </c>
      <c r="GY192">
        <v>45341.4</v>
      </c>
      <c r="GZ192">
        <v>38466.2</v>
      </c>
      <c r="HA192">
        <v>1.75417</v>
      </c>
      <c r="HB192">
        <v>1.7599</v>
      </c>
      <c r="HC192">
        <v>-0.07946789999999999</v>
      </c>
      <c r="HD192">
        <v>0</v>
      </c>
      <c r="HE192">
        <v>31.2891</v>
      </c>
      <c r="HF192">
        <v>999.9</v>
      </c>
      <c r="HG192">
        <v>43</v>
      </c>
      <c r="HH192">
        <v>45.5</v>
      </c>
      <c r="HI192">
        <v>41.8588</v>
      </c>
      <c r="HJ192">
        <v>62.769</v>
      </c>
      <c r="HK192">
        <v>25.5449</v>
      </c>
      <c r="HL192">
        <v>1</v>
      </c>
      <c r="HM192">
        <v>0.991527</v>
      </c>
      <c r="HN192">
        <v>7.51674</v>
      </c>
      <c r="HO192">
        <v>20.137</v>
      </c>
      <c r="HP192">
        <v>5.20816</v>
      </c>
      <c r="HQ192">
        <v>11.986</v>
      </c>
      <c r="HR192">
        <v>4.96185</v>
      </c>
      <c r="HS192">
        <v>3.27435</v>
      </c>
      <c r="HT192">
        <v>9999</v>
      </c>
      <c r="HU192">
        <v>9999</v>
      </c>
      <c r="HV192">
        <v>9999</v>
      </c>
      <c r="HW192">
        <v>111.4</v>
      </c>
      <c r="HX192">
        <v>1.86387</v>
      </c>
      <c r="HY192">
        <v>1.86029</v>
      </c>
      <c r="HZ192">
        <v>1.85867</v>
      </c>
      <c r="IA192">
        <v>1.85989</v>
      </c>
      <c r="IB192">
        <v>1.85989</v>
      </c>
      <c r="IC192">
        <v>1.85854</v>
      </c>
      <c r="ID192">
        <v>1.8576</v>
      </c>
      <c r="IE192">
        <v>1.85245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-32.35</v>
      </c>
      <c r="IT192">
        <v>-3.4272</v>
      </c>
      <c r="IU192">
        <v>-14.13086957178853</v>
      </c>
      <c r="IV192">
        <v>-0.02083019699242301</v>
      </c>
      <c r="IW192">
        <v>6.53372239223948E-06</v>
      </c>
      <c r="IX192">
        <v>-1.0545266758139E-09</v>
      </c>
      <c r="IY192">
        <v>-1.707570419092904</v>
      </c>
      <c r="IZ192">
        <v>-0.1424232617567872</v>
      </c>
      <c r="JA192">
        <v>0.004060056505534989</v>
      </c>
      <c r="JB192">
        <v>-4.899104825809564E-05</v>
      </c>
      <c r="JC192">
        <v>3</v>
      </c>
      <c r="JD192">
        <v>1949</v>
      </c>
      <c r="JE192">
        <v>1</v>
      </c>
      <c r="JF192">
        <v>31</v>
      </c>
      <c r="JG192">
        <v>53.8</v>
      </c>
      <c r="JH192">
        <v>53.7</v>
      </c>
      <c r="JI192">
        <v>2.9126</v>
      </c>
      <c r="JJ192">
        <v>2.677</v>
      </c>
      <c r="JK192">
        <v>1.49658</v>
      </c>
      <c r="JL192">
        <v>2.31812</v>
      </c>
      <c r="JM192">
        <v>1.54785</v>
      </c>
      <c r="JN192">
        <v>2.48535</v>
      </c>
      <c r="JO192">
        <v>49.3264</v>
      </c>
      <c r="JP192">
        <v>13.2389</v>
      </c>
      <c r="JQ192">
        <v>18</v>
      </c>
      <c r="JR192">
        <v>477.764</v>
      </c>
      <c r="JS192">
        <v>493.931</v>
      </c>
      <c r="JT192">
        <v>23.0365</v>
      </c>
      <c r="JU192">
        <v>38.6015</v>
      </c>
      <c r="JV192">
        <v>30</v>
      </c>
      <c r="JW192">
        <v>38.4222</v>
      </c>
      <c r="JX192">
        <v>38.2939</v>
      </c>
      <c r="JY192">
        <v>58.4778</v>
      </c>
      <c r="JZ192">
        <v>44.8182</v>
      </c>
      <c r="KA192">
        <v>0</v>
      </c>
      <c r="KB192">
        <v>23.0423</v>
      </c>
      <c r="KC192">
        <v>1303.28</v>
      </c>
      <c r="KD192">
        <v>19.0083</v>
      </c>
      <c r="KE192">
        <v>99.0823</v>
      </c>
      <c r="KF192">
        <v>92.9957</v>
      </c>
    </row>
    <row r="193" spans="1:292">
      <c r="A193">
        <v>175</v>
      </c>
      <c r="B193">
        <v>1688138817</v>
      </c>
      <c r="C193">
        <v>4401</v>
      </c>
      <c r="D193" t="s">
        <v>786</v>
      </c>
      <c r="E193" t="s">
        <v>787</v>
      </c>
      <c r="F193">
        <v>5</v>
      </c>
      <c r="G193" t="s">
        <v>630</v>
      </c>
      <c r="H193">
        <v>1688138809.5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1315.584606171176</v>
      </c>
      <c r="AJ193">
        <v>1293.829575757575</v>
      </c>
      <c r="AK193">
        <v>3.482603641976267</v>
      </c>
      <c r="AL193">
        <v>66.51055622618527</v>
      </c>
      <c r="AM193">
        <f>(AO193 - AN193 + DX193*1E3/(8.314*(DZ193+273.15)) * AQ193/DW193 * AP193) * DW193/(100*DK193) * 1000/(1000 - AO193)</f>
        <v>0</v>
      </c>
      <c r="AN193">
        <v>19.08260054083017</v>
      </c>
      <c r="AO193">
        <v>19.4463103030303</v>
      </c>
      <c r="AP193">
        <v>1.466907712218372E-05</v>
      </c>
      <c r="AQ193">
        <v>111.0783735854107</v>
      </c>
      <c r="AR193">
        <v>4</v>
      </c>
      <c r="AS193">
        <v>1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1.65</v>
      </c>
      <c r="DL193">
        <v>0.5</v>
      </c>
      <c r="DM193" t="s">
        <v>430</v>
      </c>
      <c r="DN193">
        <v>2</v>
      </c>
      <c r="DO193" t="b">
        <v>1</v>
      </c>
      <c r="DP193">
        <v>1688138809.5</v>
      </c>
      <c r="DQ193">
        <v>1244.992222222222</v>
      </c>
      <c r="DR193">
        <v>1275.834074074074</v>
      </c>
      <c r="DS193">
        <v>19.44121481481482</v>
      </c>
      <c r="DT193">
        <v>19.07877037037037</v>
      </c>
      <c r="DU193">
        <v>1277.265555555555</v>
      </c>
      <c r="DV193">
        <v>22.8684074074074</v>
      </c>
      <c r="DW193">
        <v>500.0888148148148</v>
      </c>
      <c r="DX193">
        <v>101.5958148148148</v>
      </c>
      <c r="DY193">
        <v>0.1002213555555556</v>
      </c>
      <c r="DZ193">
        <v>28.68844444444445</v>
      </c>
      <c r="EA193">
        <v>29.99488518518519</v>
      </c>
      <c r="EB193">
        <v>999.9000000000001</v>
      </c>
      <c r="EC193">
        <v>0</v>
      </c>
      <c r="ED193">
        <v>0</v>
      </c>
      <c r="EE193">
        <v>9997.308148148148</v>
      </c>
      <c r="EF193">
        <v>0</v>
      </c>
      <c r="EG193">
        <v>1365.982222222222</v>
      </c>
      <c r="EH193">
        <v>-30.84185185185185</v>
      </c>
      <c r="EI193">
        <v>1269.676296296296</v>
      </c>
      <c r="EJ193">
        <v>1300.648888888889</v>
      </c>
      <c r="EK193">
        <v>0.3624323333333333</v>
      </c>
      <c r="EL193">
        <v>1275.834074074074</v>
      </c>
      <c r="EM193">
        <v>19.07877037037037</v>
      </c>
      <c r="EN193">
        <v>1.975148148148148</v>
      </c>
      <c r="EO193">
        <v>1.938325555555555</v>
      </c>
      <c r="EP193">
        <v>17.2465</v>
      </c>
      <c r="EQ193">
        <v>16.94933703703704</v>
      </c>
      <c r="ER193">
        <v>2000.016666666667</v>
      </c>
      <c r="ES193">
        <v>0.9799997777777776</v>
      </c>
      <c r="ET193">
        <v>0.02000033333333334</v>
      </c>
      <c r="EU193">
        <v>0</v>
      </c>
      <c r="EV193">
        <v>28.97868888888889</v>
      </c>
      <c r="EW193">
        <v>5.00078</v>
      </c>
      <c r="EX193">
        <v>4135.741481481482</v>
      </c>
      <c r="EY193">
        <v>16379.77037037037</v>
      </c>
      <c r="EZ193">
        <v>46.55533333333332</v>
      </c>
      <c r="FA193">
        <v>48.46037037037036</v>
      </c>
      <c r="FB193">
        <v>46.803</v>
      </c>
      <c r="FC193">
        <v>47.59477777777778</v>
      </c>
      <c r="FD193">
        <v>47.1572962962963</v>
      </c>
      <c r="FE193">
        <v>1955.116666666667</v>
      </c>
      <c r="FF193">
        <v>39.9</v>
      </c>
      <c r="FG193">
        <v>0</v>
      </c>
      <c r="FH193">
        <v>1688138811</v>
      </c>
      <c r="FI193">
        <v>0</v>
      </c>
      <c r="FJ193">
        <v>28.974976</v>
      </c>
      <c r="FK193">
        <v>-0.1733307717412944</v>
      </c>
      <c r="FL193">
        <v>233.8853842292266</v>
      </c>
      <c r="FM193">
        <v>4136.096</v>
      </c>
      <c r="FN193">
        <v>15</v>
      </c>
      <c r="FO193">
        <v>1688135591</v>
      </c>
      <c r="FP193" t="s">
        <v>631</v>
      </c>
      <c r="FQ193">
        <v>1688135585</v>
      </c>
      <c r="FR193">
        <v>1688135591</v>
      </c>
      <c r="FS193">
        <v>4</v>
      </c>
      <c r="FT193">
        <v>-0.023</v>
      </c>
      <c r="FU193">
        <v>-0.017</v>
      </c>
      <c r="FV193">
        <v>-22.153</v>
      </c>
      <c r="FW193">
        <v>-3.41</v>
      </c>
      <c r="FX193">
        <v>420</v>
      </c>
      <c r="FY193">
        <v>19</v>
      </c>
      <c r="FZ193">
        <v>0.44</v>
      </c>
      <c r="GA193">
        <v>0.19</v>
      </c>
      <c r="GB193">
        <v>-30.6841268292683</v>
      </c>
      <c r="GC193">
        <v>-2.781319860627104</v>
      </c>
      <c r="GD193">
        <v>0.3027829247564879</v>
      </c>
      <c r="GE193">
        <v>0</v>
      </c>
      <c r="GF193">
        <v>0.363551487804878</v>
      </c>
      <c r="GG193">
        <v>-0.01376853658536626</v>
      </c>
      <c r="GH193">
        <v>0.001765853419350473</v>
      </c>
      <c r="GI193">
        <v>1</v>
      </c>
      <c r="GJ193">
        <v>1</v>
      </c>
      <c r="GK193">
        <v>2</v>
      </c>
      <c r="GL193" t="s">
        <v>432</v>
      </c>
      <c r="GM193">
        <v>3.09905</v>
      </c>
      <c r="GN193">
        <v>2.75794</v>
      </c>
      <c r="GO193">
        <v>0.208133</v>
      </c>
      <c r="GP193">
        <v>0.208043</v>
      </c>
      <c r="GQ193">
        <v>0.115219</v>
      </c>
      <c r="GR193">
        <v>0.101832</v>
      </c>
      <c r="GS193">
        <v>20074.7</v>
      </c>
      <c r="GT193">
        <v>19089</v>
      </c>
      <c r="GU193">
        <v>25927.5</v>
      </c>
      <c r="GV193">
        <v>24468.7</v>
      </c>
      <c r="GW193">
        <v>36852.9</v>
      </c>
      <c r="GX193">
        <v>31949.1</v>
      </c>
      <c r="GY193">
        <v>45341.7</v>
      </c>
      <c r="GZ193">
        <v>38466.1</v>
      </c>
      <c r="HA193">
        <v>1.754</v>
      </c>
      <c r="HB193">
        <v>1.76005</v>
      </c>
      <c r="HC193">
        <v>-0.0795834</v>
      </c>
      <c r="HD193">
        <v>0</v>
      </c>
      <c r="HE193">
        <v>31.2781</v>
      </c>
      <c r="HF193">
        <v>999.9</v>
      </c>
      <c r="HG193">
        <v>43</v>
      </c>
      <c r="HH193">
        <v>45.5</v>
      </c>
      <c r="HI193">
        <v>41.857</v>
      </c>
      <c r="HJ193">
        <v>62.629</v>
      </c>
      <c r="HK193">
        <v>25.597</v>
      </c>
      <c r="HL193">
        <v>1</v>
      </c>
      <c r="HM193">
        <v>0.991753</v>
      </c>
      <c r="HN193">
        <v>7.52628</v>
      </c>
      <c r="HO193">
        <v>20.1367</v>
      </c>
      <c r="HP193">
        <v>5.20801</v>
      </c>
      <c r="HQ193">
        <v>11.986</v>
      </c>
      <c r="HR193">
        <v>4.96185</v>
      </c>
      <c r="HS193">
        <v>3.27428</v>
      </c>
      <c r="HT193">
        <v>9999</v>
      </c>
      <c r="HU193">
        <v>9999</v>
      </c>
      <c r="HV193">
        <v>9999</v>
      </c>
      <c r="HW193">
        <v>111.4</v>
      </c>
      <c r="HX193">
        <v>1.86386</v>
      </c>
      <c r="HY193">
        <v>1.86028</v>
      </c>
      <c r="HZ193">
        <v>1.85867</v>
      </c>
      <c r="IA193">
        <v>1.85989</v>
      </c>
      <c r="IB193">
        <v>1.85989</v>
      </c>
      <c r="IC193">
        <v>1.85852</v>
      </c>
      <c r="ID193">
        <v>1.85763</v>
      </c>
      <c r="IE193">
        <v>1.85243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-32.51</v>
      </c>
      <c r="IT193">
        <v>-3.4274</v>
      </c>
      <c r="IU193">
        <v>-14.13086957178853</v>
      </c>
      <c r="IV193">
        <v>-0.02083019699242301</v>
      </c>
      <c r="IW193">
        <v>6.53372239223948E-06</v>
      </c>
      <c r="IX193">
        <v>-1.0545266758139E-09</v>
      </c>
      <c r="IY193">
        <v>-1.707570419092904</v>
      </c>
      <c r="IZ193">
        <v>-0.1424232617567872</v>
      </c>
      <c r="JA193">
        <v>0.004060056505534989</v>
      </c>
      <c r="JB193">
        <v>-4.899104825809564E-05</v>
      </c>
      <c r="JC193">
        <v>3</v>
      </c>
      <c r="JD193">
        <v>1949</v>
      </c>
      <c r="JE193">
        <v>1</v>
      </c>
      <c r="JF193">
        <v>31</v>
      </c>
      <c r="JG193">
        <v>53.9</v>
      </c>
      <c r="JH193">
        <v>53.8</v>
      </c>
      <c r="JI193">
        <v>2.94434</v>
      </c>
      <c r="JJ193">
        <v>2.67822</v>
      </c>
      <c r="JK193">
        <v>1.49658</v>
      </c>
      <c r="JL193">
        <v>2.31812</v>
      </c>
      <c r="JM193">
        <v>1.54785</v>
      </c>
      <c r="JN193">
        <v>2.50488</v>
      </c>
      <c r="JO193">
        <v>49.3264</v>
      </c>
      <c r="JP193">
        <v>13.2302</v>
      </c>
      <c r="JQ193">
        <v>18</v>
      </c>
      <c r="JR193">
        <v>477.674</v>
      </c>
      <c r="JS193">
        <v>494.061</v>
      </c>
      <c r="JT193">
        <v>23.0418</v>
      </c>
      <c r="JU193">
        <v>38.6044</v>
      </c>
      <c r="JV193">
        <v>30.0001</v>
      </c>
      <c r="JW193">
        <v>38.4249</v>
      </c>
      <c r="JX193">
        <v>38.2976</v>
      </c>
      <c r="JY193">
        <v>59.1307</v>
      </c>
      <c r="JZ193">
        <v>45.0954</v>
      </c>
      <c r="KA193">
        <v>0</v>
      </c>
      <c r="KB193">
        <v>23.0425</v>
      </c>
      <c r="KC193">
        <v>1323.32</v>
      </c>
      <c r="KD193">
        <v>19.0083</v>
      </c>
      <c r="KE193">
        <v>99.0829</v>
      </c>
      <c r="KF193">
        <v>92.9957</v>
      </c>
    </row>
    <row r="194" spans="1:292">
      <c r="A194">
        <v>176</v>
      </c>
      <c r="B194">
        <v>1688138822</v>
      </c>
      <c r="C194">
        <v>4406</v>
      </c>
      <c r="D194" t="s">
        <v>788</v>
      </c>
      <c r="E194" t="s">
        <v>789</v>
      </c>
      <c r="F194">
        <v>5</v>
      </c>
      <c r="G194" t="s">
        <v>630</v>
      </c>
      <c r="H194">
        <v>1688138814.214286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1332.830684659788</v>
      </c>
      <c r="AJ194">
        <v>1310.947515151515</v>
      </c>
      <c r="AK194">
        <v>3.417502104947468</v>
      </c>
      <c r="AL194">
        <v>66.51055622618527</v>
      </c>
      <c r="AM194">
        <f>(AO194 - AN194 + DX194*1E3/(8.314*(DZ194+273.15)) * AQ194/DW194 * AP194) * DW194/(100*DK194) * 1000/(1000 - AO194)</f>
        <v>0</v>
      </c>
      <c r="AN194">
        <v>19.02595636706363</v>
      </c>
      <c r="AO194">
        <v>19.4423109090909</v>
      </c>
      <c r="AP194">
        <v>-9.76859978318872E-06</v>
      </c>
      <c r="AQ194">
        <v>111.0783735854107</v>
      </c>
      <c r="AR194">
        <v>4</v>
      </c>
      <c r="AS194">
        <v>1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1.65</v>
      </c>
      <c r="DL194">
        <v>0.5</v>
      </c>
      <c r="DM194" t="s">
        <v>430</v>
      </c>
      <c r="DN194">
        <v>2</v>
      </c>
      <c r="DO194" t="b">
        <v>1</v>
      </c>
      <c r="DP194">
        <v>1688138814.214286</v>
      </c>
      <c r="DQ194">
        <v>1260.854285714286</v>
      </c>
      <c r="DR194">
        <v>1291.867857142857</v>
      </c>
      <c r="DS194">
        <v>19.44356071428571</v>
      </c>
      <c r="DT194">
        <v>19.06266071428571</v>
      </c>
      <c r="DU194">
        <v>1293.276785714286</v>
      </c>
      <c r="DV194">
        <v>22.87084285714286</v>
      </c>
      <c r="DW194">
        <v>500.0676071428572</v>
      </c>
      <c r="DX194">
        <v>101.5964285714286</v>
      </c>
      <c r="DY194">
        <v>0.1000362714285714</v>
      </c>
      <c r="DZ194">
        <v>28.68558571428572</v>
      </c>
      <c r="EA194">
        <v>29.99346428571429</v>
      </c>
      <c r="EB194">
        <v>999.9000000000002</v>
      </c>
      <c r="EC194">
        <v>0</v>
      </c>
      <c r="ED194">
        <v>0</v>
      </c>
      <c r="EE194">
        <v>9998.496785714286</v>
      </c>
      <c r="EF194">
        <v>0</v>
      </c>
      <c r="EG194">
        <v>1373.7725</v>
      </c>
      <c r="EH194">
        <v>-31.01426785714286</v>
      </c>
      <c r="EI194">
        <v>1285.856428571429</v>
      </c>
      <c r="EJ194">
        <v>1316.973571428571</v>
      </c>
      <c r="EK194">
        <v>0.3808898214285715</v>
      </c>
      <c r="EL194">
        <v>1291.867857142857</v>
      </c>
      <c r="EM194">
        <v>19.06266071428571</v>
      </c>
      <c r="EN194">
        <v>1.975395714285714</v>
      </c>
      <c r="EO194">
        <v>1.936698571428571</v>
      </c>
      <c r="EP194">
        <v>17.24848928571429</v>
      </c>
      <c r="EQ194">
        <v>16.93607857142857</v>
      </c>
      <c r="ER194">
        <v>2000.007142857143</v>
      </c>
      <c r="ES194">
        <v>0.979999964285714</v>
      </c>
      <c r="ET194">
        <v>0.02000014642857143</v>
      </c>
      <c r="EU194">
        <v>0</v>
      </c>
      <c r="EV194">
        <v>28.97795714285714</v>
      </c>
      <c r="EW194">
        <v>5.00078</v>
      </c>
      <c r="EX194">
        <v>4141.143928571429</v>
      </c>
      <c r="EY194">
        <v>16379.69285714286</v>
      </c>
      <c r="EZ194">
        <v>46.55339285714285</v>
      </c>
      <c r="FA194">
        <v>48.45510714285714</v>
      </c>
      <c r="FB194">
        <v>46.80099999999998</v>
      </c>
      <c r="FC194">
        <v>47.59146428571428</v>
      </c>
      <c r="FD194">
        <v>47.11149999999999</v>
      </c>
      <c r="FE194">
        <v>1955.107142857143</v>
      </c>
      <c r="FF194">
        <v>39.9</v>
      </c>
      <c r="FG194">
        <v>0</v>
      </c>
      <c r="FH194">
        <v>1688138816.4</v>
      </c>
      <c r="FI194">
        <v>0</v>
      </c>
      <c r="FJ194">
        <v>28.98582692307692</v>
      </c>
      <c r="FK194">
        <v>0.3902051313751448</v>
      </c>
      <c r="FL194">
        <v>-79.60786351228776</v>
      </c>
      <c r="FM194">
        <v>4140.511153846153</v>
      </c>
      <c r="FN194">
        <v>15</v>
      </c>
      <c r="FO194">
        <v>1688135591</v>
      </c>
      <c r="FP194" t="s">
        <v>631</v>
      </c>
      <c r="FQ194">
        <v>1688135585</v>
      </c>
      <c r="FR194">
        <v>1688135591</v>
      </c>
      <c r="FS194">
        <v>4</v>
      </c>
      <c r="FT194">
        <v>-0.023</v>
      </c>
      <c r="FU194">
        <v>-0.017</v>
      </c>
      <c r="FV194">
        <v>-22.153</v>
      </c>
      <c r="FW194">
        <v>-3.41</v>
      </c>
      <c r="FX194">
        <v>420</v>
      </c>
      <c r="FY194">
        <v>19</v>
      </c>
      <c r="FZ194">
        <v>0.44</v>
      </c>
      <c r="GA194">
        <v>0.19</v>
      </c>
      <c r="GB194">
        <v>-30.9025575</v>
      </c>
      <c r="GC194">
        <v>-2.249235647279433</v>
      </c>
      <c r="GD194">
        <v>0.2615672560618971</v>
      </c>
      <c r="GE194">
        <v>0</v>
      </c>
      <c r="GF194">
        <v>0.375439275</v>
      </c>
      <c r="GG194">
        <v>0.2003145928705438</v>
      </c>
      <c r="GH194">
        <v>0.03088300272236129</v>
      </c>
      <c r="GI194">
        <v>1</v>
      </c>
      <c r="GJ194">
        <v>1</v>
      </c>
      <c r="GK194">
        <v>2</v>
      </c>
      <c r="GL194" t="s">
        <v>432</v>
      </c>
      <c r="GM194">
        <v>3.0989</v>
      </c>
      <c r="GN194">
        <v>2.75776</v>
      </c>
      <c r="GO194">
        <v>0.209789</v>
      </c>
      <c r="GP194">
        <v>0.209706</v>
      </c>
      <c r="GQ194">
        <v>0.115188</v>
      </c>
      <c r="GR194">
        <v>0.101293</v>
      </c>
      <c r="GS194">
        <v>20032.3</v>
      </c>
      <c r="GT194">
        <v>19048.8</v>
      </c>
      <c r="GU194">
        <v>25927.2</v>
      </c>
      <c r="GV194">
        <v>24468.8</v>
      </c>
      <c r="GW194">
        <v>36854.2</v>
      </c>
      <c r="GX194">
        <v>31968.6</v>
      </c>
      <c r="GY194">
        <v>45341.5</v>
      </c>
      <c r="GZ194">
        <v>38466.5</v>
      </c>
      <c r="HA194">
        <v>1.75378</v>
      </c>
      <c r="HB194">
        <v>1.75993</v>
      </c>
      <c r="HC194">
        <v>-0.0793561</v>
      </c>
      <c r="HD194">
        <v>0</v>
      </c>
      <c r="HE194">
        <v>31.2699</v>
      </c>
      <c r="HF194">
        <v>999.9</v>
      </c>
      <c r="HG194">
        <v>42.9</v>
      </c>
      <c r="HH194">
        <v>45.5</v>
      </c>
      <c r="HI194">
        <v>41.7605</v>
      </c>
      <c r="HJ194">
        <v>62.729</v>
      </c>
      <c r="HK194">
        <v>25.7492</v>
      </c>
      <c r="HL194">
        <v>1</v>
      </c>
      <c r="HM194">
        <v>0.9922260000000001</v>
      </c>
      <c r="HN194">
        <v>7.50314</v>
      </c>
      <c r="HO194">
        <v>20.1375</v>
      </c>
      <c r="HP194">
        <v>5.2086</v>
      </c>
      <c r="HQ194">
        <v>11.986</v>
      </c>
      <c r="HR194">
        <v>4.9622</v>
      </c>
      <c r="HS194">
        <v>3.27433</v>
      </c>
      <c r="HT194">
        <v>9999</v>
      </c>
      <c r="HU194">
        <v>9999</v>
      </c>
      <c r="HV194">
        <v>9999</v>
      </c>
      <c r="HW194">
        <v>111.4</v>
      </c>
      <c r="HX194">
        <v>1.8639</v>
      </c>
      <c r="HY194">
        <v>1.86032</v>
      </c>
      <c r="HZ194">
        <v>1.85867</v>
      </c>
      <c r="IA194">
        <v>1.85989</v>
      </c>
      <c r="IB194">
        <v>1.85989</v>
      </c>
      <c r="IC194">
        <v>1.85852</v>
      </c>
      <c r="ID194">
        <v>1.85763</v>
      </c>
      <c r="IE194">
        <v>1.85244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-32.67</v>
      </c>
      <c r="IT194">
        <v>-3.4271</v>
      </c>
      <c r="IU194">
        <v>-14.13086957178853</v>
      </c>
      <c r="IV194">
        <v>-0.02083019699242301</v>
      </c>
      <c r="IW194">
        <v>6.53372239223948E-06</v>
      </c>
      <c r="IX194">
        <v>-1.0545266758139E-09</v>
      </c>
      <c r="IY194">
        <v>-1.707570419092904</v>
      </c>
      <c r="IZ194">
        <v>-0.1424232617567872</v>
      </c>
      <c r="JA194">
        <v>0.004060056505534989</v>
      </c>
      <c r="JB194">
        <v>-4.899104825809564E-05</v>
      </c>
      <c r="JC194">
        <v>3</v>
      </c>
      <c r="JD194">
        <v>1949</v>
      </c>
      <c r="JE194">
        <v>1</v>
      </c>
      <c r="JF194">
        <v>31</v>
      </c>
      <c r="JG194">
        <v>54</v>
      </c>
      <c r="JH194">
        <v>53.9</v>
      </c>
      <c r="JI194">
        <v>2.97363</v>
      </c>
      <c r="JJ194">
        <v>2.67944</v>
      </c>
      <c r="JK194">
        <v>1.49658</v>
      </c>
      <c r="JL194">
        <v>2.31812</v>
      </c>
      <c r="JM194">
        <v>1.54785</v>
      </c>
      <c r="JN194">
        <v>2.51343</v>
      </c>
      <c r="JO194">
        <v>49.3264</v>
      </c>
      <c r="JP194">
        <v>13.2389</v>
      </c>
      <c r="JQ194">
        <v>18</v>
      </c>
      <c r="JR194">
        <v>477.56</v>
      </c>
      <c r="JS194">
        <v>493.999</v>
      </c>
      <c r="JT194">
        <v>23.045</v>
      </c>
      <c r="JU194">
        <v>38.6053</v>
      </c>
      <c r="JV194">
        <v>30.0001</v>
      </c>
      <c r="JW194">
        <v>38.4286</v>
      </c>
      <c r="JX194">
        <v>38.3011</v>
      </c>
      <c r="JY194">
        <v>59.6863</v>
      </c>
      <c r="JZ194">
        <v>45.0954</v>
      </c>
      <c r="KA194">
        <v>0</v>
      </c>
      <c r="KB194">
        <v>23.0517</v>
      </c>
      <c r="KC194">
        <v>1336.68</v>
      </c>
      <c r="KD194">
        <v>19.0083</v>
      </c>
      <c r="KE194">
        <v>99.0823</v>
      </c>
      <c r="KF194">
        <v>92.99639999999999</v>
      </c>
    </row>
    <row r="195" spans="1:292">
      <c r="A195">
        <v>177</v>
      </c>
      <c r="B195">
        <v>1688138827</v>
      </c>
      <c r="C195">
        <v>4411</v>
      </c>
      <c r="D195" t="s">
        <v>790</v>
      </c>
      <c r="E195" t="s">
        <v>791</v>
      </c>
      <c r="F195">
        <v>5</v>
      </c>
      <c r="G195" t="s">
        <v>630</v>
      </c>
      <c r="H195">
        <v>1688138819.5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1349.817823258709</v>
      </c>
      <c r="AJ195">
        <v>1328.199090909091</v>
      </c>
      <c r="AK195">
        <v>3.442526953687129</v>
      </c>
      <c r="AL195">
        <v>66.51055622618527</v>
      </c>
      <c r="AM195">
        <f>(AO195 - AN195 + DX195*1E3/(8.314*(DZ195+273.15)) * AQ195/DW195 * AP195) * DW195/(100*DK195) * 1000/(1000 - AO195)</f>
        <v>0</v>
      </c>
      <c r="AN195">
        <v>18.92342150237131</v>
      </c>
      <c r="AO195">
        <v>19.39493454545454</v>
      </c>
      <c r="AP195">
        <v>-0.01014167937541662</v>
      </c>
      <c r="AQ195">
        <v>111.0783735854107</v>
      </c>
      <c r="AR195">
        <v>4</v>
      </c>
      <c r="AS195">
        <v>1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1.65</v>
      </c>
      <c r="DL195">
        <v>0.5</v>
      </c>
      <c r="DM195" t="s">
        <v>430</v>
      </c>
      <c r="DN195">
        <v>2</v>
      </c>
      <c r="DO195" t="b">
        <v>1</v>
      </c>
      <c r="DP195">
        <v>1688138819.5</v>
      </c>
      <c r="DQ195">
        <v>1278.753703703704</v>
      </c>
      <c r="DR195">
        <v>1309.779629629629</v>
      </c>
      <c r="DS195">
        <v>19.43507037037037</v>
      </c>
      <c r="DT195">
        <v>19.01154444444444</v>
      </c>
      <c r="DU195">
        <v>1311.342592592592</v>
      </c>
      <c r="DV195">
        <v>22.86206666666667</v>
      </c>
      <c r="DW195">
        <v>500.003962962963</v>
      </c>
      <c r="DX195">
        <v>101.5959259259259</v>
      </c>
      <c r="DY195">
        <v>0.0999716888888889</v>
      </c>
      <c r="DZ195">
        <v>28.67959259259259</v>
      </c>
      <c r="EA195">
        <v>29.98506666666666</v>
      </c>
      <c r="EB195">
        <v>999.9000000000001</v>
      </c>
      <c r="EC195">
        <v>0</v>
      </c>
      <c r="ED195">
        <v>0</v>
      </c>
      <c r="EE195">
        <v>10001.44777777778</v>
      </c>
      <c r="EF195">
        <v>0</v>
      </c>
      <c r="EG195">
        <v>1373.521851851852</v>
      </c>
      <c r="EH195">
        <v>-31.0254962962963</v>
      </c>
      <c r="EI195">
        <v>1304.10037037037</v>
      </c>
      <c r="EJ195">
        <v>1335.162962962963</v>
      </c>
      <c r="EK195">
        <v>0.4235237407407407</v>
      </c>
      <c r="EL195">
        <v>1309.779629629629</v>
      </c>
      <c r="EM195">
        <v>19.01154444444444</v>
      </c>
      <c r="EN195">
        <v>1.974525185185185</v>
      </c>
      <c r="EO195">
        <v>1.931495925925926</v>
      </c>
      <c r="EP195">
        <v>17.24150740740741</v>
      </c>
      <c r="EQ195">
        <v>16.89359629629629</v>
      </c>
      <c r="ER195">
        <v>2000.037037037037</v>
      </c>
      <c r="ES195">
        <v>0.9800005555555555</v>
      </c>
      <c r="ET195">
        <v>0.01999957037037037</v>
      </c>
      <c r="EU195">
        <v>0</v>
      </c>
      <c r="EV195">
        <v>28.97061481481481</v>
      </c>
      <c r="EW195">
        <v>5.00078</v>
      </c>
      <c r="EX195">
        <v>4126.138888888889</v>
      </c>
      <c r="EY195">
        <v>16379.94814814815</v>
      </c>
      <c r="EZ195">
        <v>46.55303703703703</v>
      </c>
      <c r="FA195">
        <v>48.45811111111111</v>
      </c>
      <c r="FB195">
        <v>46.80070370370371</v>
      </c>
      <c r="FC195">
        <v>47.58788888888889</v>
      </c>
      <c r="FD195">
        <v>47.05081481481482</v>
      </c>
      <c r="FE195">
        <v>1955.137037037037</v>
      </c>
      <c r="FF195">
        <v>39.9</v>
      </c>
      <c r="FG195">
        <v>0</v>
      </c>
      <c r="FH195">
        <v>1688138821.2</v>
      </c>
      <c r="FI195">
        <v>0</v>
      </c>
      <c r="FJ195">
        <v>28.9779</v>
      </c>
      <c r="FK195">
        <v>-0.7041299252090207</v>
      </c>
      <c r="FL195">
        <v>-345.5729917431096</v>
      </c>
      <c r="FM195">
        <v>4125.56576923077</v>
      </c>
      <c r="FN195">
        <v>15</v>
      </c>
      <c r="FO195">
        <v>1688135591</v>
      </c>
      <c r="FP195" t="s">
        <v>631</v>
      </c>
      <c r="FQ195">
        <v>1688135585</v>
      </c>
      <c r="FR195">
        <v>1688135591</v>
      </c>
      <c r="FS195">
        <v>4</v>
      </c>
      <c r="FT195">
        <v>-0.023</v>
      </c>
      <c r="FU195">
        <v>-0.017</v>
      </c>
      <c r="FV195">
        <v>-22.153</v>
      </c>
      <c r="FW195">
        <v>-3.41</v>
      </c>
      <c r="FX195">
        <v>420</v>
      </c>
      <c r="FY195">
        <v>19</v>
      </c>
      <c r="FZ195">
        <v>0.44</v>
      </c>
      <c r="GA195">
        <v>0.19</v>
      </c>
      <c r="GB195">
        <v>-30.9971975</v>
      </c>
      <c r="GC195">
        <v>-0.3749864915572472</v>
      </c>
      <c r="GD195">
        <v>0.1958647000961379</v>
      </c>
      <c r="GE195">
        <v>0</v>
      </c>
      <c r="GF195">
        <v>0.40713075</v>
      </c>
      <c r="GG195">
        <v>0.5067609230769218</v>
      </c>
      <c r="GH195">
        <v>0.05639716984466064</v>
      </c>
      <c r="GI195">
        <v>0</v>
      </c>
      <c r="GJ195">
        <v>0</v>
      </c>
      <c r="GK195">
        <v>2</v>
      </c>
      <c r="GL195" t="s">
        <v>595</v>
      </c>
      <c r="GM195">
        <v>3.09924</v>
      </c>
      <c r="GN195">
        <v>2.75842</v>
      </c>
      <c r="GO195">
        <v>0.211439</v>
      </c>
      <c r="GP195">
        <v>0.211302</v>
      </c>
      <c r="GQ195">
        <v>0.115011</v>
      </c>
      <c r="GR195">
        <v>0.101221</v>
      </c>
      <c r="GS195">
        <v>19990.3</v>
      </c>
      <c r="GT195">
        <v>19010.3</v>
      </c>
      <c r="GU195">
        <v>25927.2</v>
      </c>
      <c r="GV195">
        <v>24469</v>
      </c>
      <c r="GW195">
        <v>36861.6</v>
      </c>
      <c r="GX195">
        <v>31971.4</v>
      </c>
      <c r="GY195">
        <v>45341.3</v>
      </c>
      <c r="GZ195">
        <v>38466.6</v>
      </c>
      <c r="HA195">
        <v>1.75427</v>
      </c>
      <c r="HB195">
        <v>1.7595</v>
      </c>
      <c r="HC195">
        <v>-0.07881970000000001</v>
      </c>
      <c r="HD195">
        <v>0</v>
      </c>
      <c r="HE195">
        <v>31.2657</v>
      </c>
      <c r="HF195">
        <v>999.9</v>
      </c>
      <c r="HG195">
        <v>42.9</v>
      </c>
      <c r="HH195">
        <v>45.5</v>
      </c>
      <c r="HI195">
        <v>41.7603</v>
      </c>
      <c r="HJ195">
        <v>62.409</v>
      </c>
      <c r="HK195">
        <v>25.7091</v>
      </c>
      <c r="HL195">
        <v>1</v>
      </c>
      <c r="HM195">
        <v>0.991812</v>
      </c>
      <c r="HN195">
        <v>7.45615</v>
      </c>
      <c r="HO195">
        <v>20.1397</v>
      </c>
      <c r="HP195">
        <v>5.20816</v>
      </c>
      <c r="HQ195">
        <v>11.986</v>
      </c>
      <c r="HR195">
        <v>4.96205</v>
      </c>
      <c r="HS195">
        <v>3.2743</v>
      </c>
      <c r="HT195">
        <v>9999</v>
      </c>
      <c r="HU195">
        <v>9999</v>
      </c>
      <c r="HV195">
        <v>9999</v>
      </c>
      <c r="HW195">
        <v>111.4</v>
      </c>
      <c r="HX195">
        <v>1.86392</v>
      </c>
      <c r="HY195">
        <v>1.86033</v>
      </c>
      <c r="HZ195">
        <v>1.85867</v>
      </c>
      <c r="IA195">
        <v>1.8599</v>
      </c>
      <c r="IB195">
        <v>1.85989</v>
      </c>
      <c r="IC195">
        <v>1.85852</v>
      </c>
      <c r="ID195">
        <v>1.85765</v>
      </c>
      <c r="IE195">
        <v>1.85243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-32.82</v>
      </c>
      <c r="IT195">
        <v>-3.4255</v>
      </c>
      <c r="IU195">
        <v>-14.13086957178853</v>
      </c>
      <c r="IV195">
        <v>-0.02083019699242301</v>
      </c>
      <c r="IW195">
        <v>6.53372239223948E-06</v>
      </c>
      <c r="IX195">
        <v>-1.0545266758139E-09</v>
      </c>
      <c r="IY195">
        <v>-1.707570419092904</v>
      </c>
      <c r="IZ195">
        <v>-0.1424232617567872</v>
      </c>
      <c r="JA195">
        <v>0.004060056505534989</v>
      </c>
      <c r="JB195">
        <v>-4.899104825809564E-05</v>
      </c>
      <c r="JC195">
        <v>3</v>
      </c>
      <c r="JD195">
        <v>1949</v>
      </c>
      <c r="JE195">
        <v>1</v>
      </c>
      <c r="JF195">
        <v>31</v>
      </c>
      <c r="JG195">
        <v>54</v>
      </c>
      <c r="JH195">
        <v>53.9</v>
      </c>
      <c r="JI195">
        <v>3.00537</v>
      </c>
      <c r="JJ195">
        <v>2.68311</v>
      </c>
      <c r="JK195">
        <v>1.49658</v>
      </c>
      <c r="JL195">
        <v>2.31812</v>
      </c>
      <c r="JM195">
        <v>1.54785</v>
      </c>
      <c r="JN195">
        <v>2.51587</v>
      </c>
      <c r="JO195">
        <v>49.3264</v>
      </c>
      <c r="JP195">
        <v>13.2214</v>
      </c>
      <c r="JQ195">
        <v>18</v>
      </c>
      <c r="JR195">
        <v>477.878</v>
      </c>
      <c r="JS195">
        <v>493.71</v>
      </c>
      <c r="JT195">
        <v>23.053</v>
      </c>
      <c r="JU195">
        <v>38.6081</v>
      </c>
      <c r="JV195">
        <v>30.0001</v>
      </c>
      <c r="JW195">
        <v>38.4305</v>
      </c>
      <c r="JX195">
        <v>38.302</v>
      </c>
      <c r="JY195">
        <v>60.3273</v>
      </c>
      <c r="JZ195">
        <v>45.0954</v>
      </c>
      <c r="KA195">
        <v>0</v>
      </c>
      <c r="KB195">
        <v>23.0649</v>
      </c>
      <c r="KC195">
        <v>1356.72</v>
      </c>
      <c r="KD195">
        <v>19.0193</v>
      </c>
      <c r="KE195">
        <v>99.08199999999999</v>
      </c>
      <c r="KF195">
        <v>92.99679999999999</v>
      </c>
    </row>
    <row r="196" spans="1:292">
      <c r="A196">
        <v>178</v>
      </c>
      <c r="B196">
        <v>1688138832</v>
      </c>
      <c r="C196">
        <v>4416</v>
      </c>
      <c r="D196" t="s">
        <v>792</v>
      </c>
      <c r="E196" t="s">
        <v>793</v>
      </c>
      <c r="F196">
        <v>5</v>
      </c>
      <c r="G196" t="s">
        <v>630</v>
      </c>
      <c r="H196">
        <v>1688138824.214286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1366.854158447305</v>
      </c>
      <c r="AJ196">
        <v>1345.339333333333</v>
      </c>
      <c r="AK196">
        <v>3.429562675927848</v>
      </c>
      <c r="AL196">
        <v>66.51055622618527</v>
      </c>
      <c r="AM196">
        <f>(AO196 - AN196 + DX196*1E3/(8.314*(DZ196+273.15)) * AQ196/DW196 * AP196) * DW196/(100*DK196) * 1000/(1000 - AO196)</f>
        <v>0</v>
      </c>
      <c r="AN196">
        <v>18.92258162216179</v>
      </c>
      <c r="AO196">
        <v>19.36267333333333</v>
      </c>
      <c r="AP196">
        <v>-0.006284093992780804</v>
      </c>
      <c r="AQ196">
        <v>111.0783735854107</v>
      </c>
      <c r="AR196">
        <v>4</v>
      </c>
      <c r="AS196">
        <v>1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1.65</v>
      </c>
      <c r="DL196">
        <v>0.5</v>
      </c>
      <c r="DM196" t="s">
        <v>430</v>
      </c>
      <c r="DN196">
        <v>2</v>
      </c>
      <c r="DO196" t="b">
        <v>1</v>
      </c>
      <c r="DP196">
        <v>1688138824.214286</v>
      </c>
      <c r="DQ196">
        <v>1294.691428571429</v>
      </c>
      <c r="DR196">
        <v>1325.630357142857</v>
      </c>
      <c r="DS196">
        <v>19.412925</v>
      </c>
      <c r="DT196">
        <v>18.96301428571429</v>
      </c>
      <c r="DU196">
        <v>1327.426785714285</v>
      </c>
      <c r="DV196">
        <v>22.83914642857143</v>
      </c>
      <c r="DW196">
        <v>500.0290000000001</v>
      </c>
      <c r="DX196">
        <v>101.5959642857143</v>
      </c>
      <c r="DY196">
        <v>0.100011925</v>
      </c>
      <c r="DZ196">
        <v>28.67789999999999</v>
      </c>
      <c r="EA196">
        <v>29.98523928571429</v>
      </c>
      <c r="EB196">
        <v>999.9000000000002</v>
      </c>
      <c r="EC196">
        <v>0</v>
      </c>
      <c r="ED196">
        <v>0</v>
      </c>
      <c r="EE196">
        <v>9998.855357142858</v>
      </c>
      <c r="EF196">
        <v>0</v>
      </c>
      <c r="EG196">
        <v>1366.123928571429</v>
      </c>
      <c r="EH196">
        <v>-30.938775</v>
      </c>
      <c r="EI196">
        <v>1320.323571428571</v>
      </c>
      <c r="EJ196">
        <v>1351.253928571429</v>
      </c>
      <c r="EK196">
        <v>0.4499223214285714</v>
      </c>
      <c r="EL196">
        <v>1325.630357142857</v>
      </c>
      <c r="EM196">
        <v>18.96301428571429</v>
      </c>
      <c r="EN196">
        <v>1.972276071428571</v>
      </c>
      <c r="EO196">
        <v>1.926565714285714</v>
      </c>
      <c r="EP196">
        <v>17.22348928571429</v>
      </c>
      <c r="EQ196">
        <v>16.853325</v>
      </c>
      <c r="ER196">
        <v>2000.041428571429</v>
      </c>
      <c r="ES196">
        <v>0.9800007142857142</v>
      </c>
      <c r="ET196">
        <v>0.01999940714285714</v>
      </c>
      <c r="EU196">
        <v>0</v>
      </c>
      <c r="EV196">
        <v>28.91501428571429</v>
      </c>
      <c r="EW196">
        <v>5.00078</v>
      </c>
      <c r="EX196">
        <v>4103.177142857143</v>
      </c>
      <c r="EY196">
        <v>16379.98214285714</v>
      </c>
      <c r="EZ196">
        <v>46.55335714285714</v>
      </c>
      <c r="FA196">
        <v>48.44164285714285</v>
      </c>
      <c r="FB196">
        <v>46.80332142857143</v>
      </c>
      <c r="FC196">
        <v>47.58246428571427</v>
      </c>
      <c r="FD196">
        <v>47.01539285714284</v>
      </c>
      <c r="FE196">
        <v>1955.141428571429</v>
      </c>
      <c r="FF196">
        <v>39.9</v>
      </c>
      <c r="FG196">
        <v>0</v>
      </c>
      <c r="FH196">
        <v>1688138826</v>
      </c>
      <c r="FI196">
        <v>0</v>
      </c>
      <c r="FJ196">
        <v>28.91847307692307</v>
      </c>
      <c r="FK196">
        <v>-0.1746359004820375</v>
      </c>
      <c r="FL196">
        <v>-301.6112815487044</v>
      </c>
      <c r="FM196">
        <v>4102.838846153846</v>
      </c>
      <c r="FN196">
        <v>15</v>
      </c>
      <c r="FO196">
        <v>1688135591</v>
      </c>
      <c r="FP196" t="s">
        <v>631</v>
      </c>
      <c r="FQ196">
        <v>1688135585</v>
      </c>
      <c r="FR196">
        <v>1688135591</v>
      </c>
      <c r="FS196">
        <v>4</v>
      </c>
      <c r="FT196">
        <v>-0.023</v>
      </c>
      <c r="FU196">
        <v>-0.017</v>
      </c>
      <c r="FV196">
        <v>-22.153</v>
      </c>
      <c r="FW196">
        <v>-3.41</v>
      </c>
      <c r="FX196">
        <v>420</v>
      </c>
      <c r="FY196">
        <v>19</v>
      </c>
      <c r="FZ196">
        <v>0.44</v>
      </c>
      <c r="GA196">
        <v>0.19</v>
      </c>
      <c r="GB196">
        <v>-30.992005</v>
      </c>
      <c r="GC196">
        <v>1.028366228893102</v>
      </c>
      <c r="GD196">
        <v>0.1739337416230677</v>
      </c>
      <c r="GE196">
        <v>0</v>
      </c>
      <c r="GF196">
        <v>0.425721125</v>
      </c>
      <c r="GG196">
        <v>0.4523802213883669</v>
      </c>
      <c r="GH196">
        <v>0.05407002452199716</v>
      </c>
      <c r="GI196">
        <v>1</v>
      </c>
      <c r="GJ196">
        <v>1</v>
      </c>
      <c r="GK196">
        <v>2</v>
      </c>
      <c r="GL196" t="s">
        <v>432</v>
      </c>
      <c r="GM196">
        <v>3.09905</v>
      </c>
      <c r="GN196">
        <v>2.75814</v>
      </c>
      <c r="GO196">
        <v>0.213067</v>
      </c>
      <c r="GP196">
        <v>0.212895</v>
      </c>
      <c r="GQ196">
        <v>0.114896</v>
      </c>
      <c r="GR196">
        <v>0.101222</v>
      </c>
      <c r="GS196">
        <v>19948.9</v>
      </c>
      <c r="GT196">
        <v>18971.6</v>
      </c>
      <c r="GU196">
        <v>25927.2</v>
      </c>
      <c r="GV196">
        <v>24468.8</v>
      </c>
      <c r="GW196">
        <v>36866.5</v>
      </c>
      <c r="GX196">
        <v>31971.5</v>
      </c>
      <c r="GY196">
        <v>45341.3</v>
      </c>
      <c r="GZ196">
        <v>38466.5</v>
      </c>
      <c r="HA196">
        <v>1.7542</v>
      </c>
      <c r="HB196">
        <v>1.75958</v>
      </c>
      <c r="HC196">
        <v>-0.0778548</v>
      </c>
      <c r="HD196">
        <v>0</v>
      </c>
      <c r="HE196">
        <v>31.2602</v>
      </c>
      <c r="HF196">
        <v>999.9</v>
      </c>
      <c r="HG196">
        <v>42.9</v>
      </c>
      <c r="HH196">
        <v>45.5</v>
      </c>
      <c r="HI196">
        <v>41.7615</v>
      </c>
      <c r="HJ196">
        <v>62.719</v>
      </c>
      <c r="HK196">
        <v>25.7091</v>
      </c>
      <c r="HL196">
        <v>1</v>
      </c>
      <c r="HM196">
        <v>0.991941</v>
      </c>
      <c r="HN196">
        <v>7.43386</v>
      </c>
      <c r="HO196">
        <v>20.1409</v>
      </c>
      <c r="HP196">
        <v>5.20756</v>
      </c>
      <c r="HQ196">
        <v>11.986</v>
      </c>
      <c r="HR196">
        <v>4.9621</v>
      </c>
      <c r="HS196">
        <v>3.27438</v>
      </c>
      <c r="HT196">
        <v>9999</v>
      </c>
      <c r="HU196">
        <v>9999</v>
      </c>
      <c r="HV196">
        <v>9999</v>
      </c>
      <c r="HW196">
        <v>111.4</v>
      </c>
      <c r="HX196">
        <v>1.86391</v>
      </c>
      <c r="HY196">
        <v>1.86029</v>
      </c>
      <c r="HZ196">
        <v>1.85867</v>
      </c>
      <c r="IA196">
        <v>1.85989</v>
      </c>
      <c r="IB196">
        <v>1.85989</v>
      </c>
      <c r="IC196">
        <v>1.85852</v>
      </c>
      <c r="ID196">
        <v>1.85765</v>
      </c>
      <c r="IE196">
        <v>1.85242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-32.97</v>
      </c>
      <c r="IT196">
        <v>-3.4244</v>
      </c>
      <c r="IU196">
        <v>-14.13086957178853</v>
      </c>
      <c r="IV196">
        <v>-0.02083019699242301</v>
      </c>
      <c r="IW196">
        <v>6.53372239223948E-06</v>
      </c>
      <c r="IX196">
        <v>-1.0545266758139E-09</v>
      </c>
      <c r="IY196">
        <v>-1.707570419092904</v>
      </c>
      <c r="IZ196">
        <v>-0.1424232617567872</v>
      </c>
      <c r="JA196">
        <v>0.004060056505534989</v>
      </c>
      <c r="JB196">
        <v>-4.899104825809564E-05</v>
      </c>
      <c r="JC196">
        <v>3</v>
      </c>
      <c r="JD196">
        <v>1949</v>
      </c>
      <c r="JE196">
        <v>1</v>
      </c>
      <c r="JF196">
        <v>31</v>
      </c>
      <c r="JG196">
        <v>54.1</v>
      </c>
      <c r="JH196">
        <v>54</v>
      </c>
      <c r="JI196">
        <v>3.03345</v>
      </c>
      <c r="JJ196">
        <v>2.68066</v>
      </c>
      <c r="JK196">
        <v>1.49658</v>
      </c>
      <c r="JL196">
        <v>2.31812</v>
      </c>
      <c r="JM196">
        <v>1.54785</v>
      </c>
      <c r="JN196">
        <v>2.49634</v>
      </c>
      <c r="JO196">
        <v>49.3579</v>
      </c>
      <c r="JP196">
        <v>13.2389</v>
      </c>
      <c r="JQ196">
        <v>18</v>
      </c>
      <c r="JR196">
        <v>477.843</v>
      </c>
      <c r="JS196">
        <v>493.783</v>
      </c>
      <c r="JT196">
        <v>23.0663</v>
      </c>
      <c r="JU196">
        <v>38.609</v>
      </c>
      <c r="JV196">
        <v>30.0001</v>
      </c>
      <c r="JW196">
        <v>38.4323</v>
      </c>
      <c r="JX196">
        <v>38.3048</v>
      </c>
      <c r="JY196">
        <v>60.8978</v>
      </c>
      <c r="JZ196">
        <v>44.8202</v>
      </c>
      <c r="KA196">
        <v>0</v>
      </c>
      <c r="KB196">
        <v>23.0752</v>
      </c>
      <c r="KC196">
        <v>1370.09</v>
      </c>
      <c r="KD196">
        <v>19.0479</v>
      </c>
      <c r="KE196">
        <v>99.0821</v>
      </c>
      <c r="KF196">
        <v>92.99639999999999</v>
      </c>
    </row>
    <row r="197" spans="1:292">
      <c r="A197">
        <v>179</v>
      </c>
      <c r="B197">
        <v>1688138837</v>
      </c>
      <c r="C197">
        <v>4421</v>
      </c>
      <c r="D197" t="s">
        <v>794</v>
      </c>
      <c r="E197" t="s">
        <v>795</v>
      </c>
      <c r="F197">
        <v>5</v>
      </c>
      <c r="G197" t="s">
        <v>630</v>
      </c>
      <c r="H197">
        <v>1688138829.5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1383.713290934901</v>
      </c>
      <c r="AJ197">
        <v>1362.306181818182</v>
      </c>
      <c r="AK197">
        <v>3.388536768527568</v>
      </c>
      <c r="AL197">
        <v>66.51055622618527</v>
      </c>
      <c r="AM197">
        <f>(AO197 - AN197 + DX197*1E3/(8.314*(DZ197+273.15)) * AQ197/DW197 * AP197) * DW197/(100*DK197) * 1000/(1000 - AO197)</f>
        <v>0</v>
      </c>
      <c r="AN197">
        <v>18.96213197847631</v>
      </c>
      <c r="AO197">
        <v>19.34798363636364</v>
      </c>
      <c r="AP197">
        <v>-0.001140681917167841</v>
      </c>
      <c r="AQ197">
        <v>111.0783735854107</v>
      </c>
      <c r="AR197">
        <v>4</v>
      </c>
      <c r="AS197">
        <v>1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1.65</v>
      </c>
      <c r="DL197">
        <v>0.5</v>
      </c>
      <c r="DM197" t="s">
        <v>430</v>
      </c>
      <c r="DN197">
        <v>2</v>
      </c>
      <c r="DO197" t="b">
        <v>1</v>
      </c>
      <c r="DP197">
        <v>1688138829.5</v>
      </c>
      <c r="DQ197">
        <v>1312.504444444445</v>
      </c>
      <c r="DR197">
        <v>1343.246666666666</v>
      </c>
      <c r="DS197">
        <v>19.37988888888889</v>
      </c>
      <c r="DT197">
        <v>18.9363</v>
      </c>
      <c r="DU197">
        <v>1345.401851851852</v>
      </c>
      <c r="DV197">
        <v>22.80495555555555</v>
      </c>
      <c r="DW197">
        <v>500.0582962962963</v>
      </c>
      <c r="DX197">
        <v>101.5952962962963</v>
      </c>
      <c r="DY197">
        <v>0.1001356555555555</v>
      </c>
      <c r="DZ197">
        <v>28.67357037037037</v>
      </c>
      <c r="EA197">
        <v>29.9870074074074</v>
      </c>
      <c r="EB197">
        <v>999.9000000000001</v>
      </c>
      <c r="EC197">
        <v>0</v>
      </c>
      <c r="ED197">
        <v>0</v>
      </c>
      <c r="EE197">
        <v>10000.89962962963</v>
      </c>
      <c r="EF197">
        <v>0</v>
      </c>
      <c r="EG197">
        <v>1358.795925925926</v>
      </c>
      <c r="EH197">
        <v>-30.74093333333333</v>
      </c>
      <c r="EI197">
        <v>1338.444444444445</v>
      </c>
      <c r="EJ197">
        <v>1369.173703703704</v>
      </c>
      <c r="EK197">
        <v>0.4435928888888889</v>
      </c>
      <c r="EL197">
        <v>1343.246666666666</v>
      </c>
      <c r="EM197">
        <v>18.9363</v>
      </c>
      <c r="EN197">
        <v>1.968908518518518</v>
      </c>
      <c r="EO197">
        <v>1.923841851851852</v>
      </c>
      <c r="EP197">
        <v>17.19649259259259</v>
      </c>
      <c r="EQ197">
        <v>16.83107407407407</v>
      </c>
      <c r="ER197">
        <v>2000.040370370371</v>
      </c>
      <c r="ES197">
        <v>0.9800006666666666</v>
      </c>
      <c r="ET197">
        <v>0.01999945555555556</v>
      </c>
      <c r="EU197">
        <v>0</v>
      </c>
      <c r="EV197">
        <v>28.90602592592592</v>
      </c>
      <c r="EW197">
        <v>5.00078</v>
      </c>
      <c r="EX197">
        <v>4087.811111111112</v>
      </c>
      <c r="EY197">
        <v>16379.96666666667</v>
      </c>
      <c r="EZ197">
        <v>46.55066666666666</v>
      </c>
      <c r="FA197">
        <v>48.44411111111111</v>
      </c>
      <c r="FB197">
        <v>46.83081481481481</v>
      </c>
      <c r="FC197">
        <v>47.57392592592593</v>
      </c>
      <c r="FD197">
        <v>46.97425925925926</v>
      </c>
      <c r="FE197">
        <v>1955.14037037037</v>
      </c>
      <c r="FF197">
        <v>39.9</v>
      </c>
      <c r="FG197">
        <v>0</v>
      </c>
      <c r="FH197">
        <v>1688138831.4</v>
      </c>
      <c r="FI197">
        <v>0</v>
      </c>
      <c r="FJ197">
        <v>28.921888</v>
      </c>
      <c r="FK197">
        <v>0.5321076940277187</v>
      </c>
      <c r="FL197">
        <v>-7.430000138428078</v>
      </c>
      <c r="FM197">
        <v>4087.3784</v>
      </c>
      <c r="FN197">
        <v>15</v>
      </c>
      <c r="FO197">
        <v>1688135591</v>
      </c>
      <c r="FP197" t="s">
        <v>631</v>
      </c>
      <c r="FQ197">
        <v>1688135585</v>
      </c>
      <c r="FR197">
        <v>1688135591</v>
      </c>
      <c r="FS197">
        <v>4</v>
      </c>
      <c r="FT197">
        <v>-0.023</v>
      </c>
      <c r="FU197">
        <v>-0.017</v>
      </c>
      <c r="FV197">
        <v>-22.153</v>
      </c>
      <c r="FW197">
        <v>-3.41</v>
      </c>
      <c r="FX197">
        <v>420</v>
      </c>
      <c r="FY197">
        <v>19</v>
      </c>
      <c r="FZ197">
        <v>0.44</v>
      </c>
      <c r="GA197">
        <v>0.19</v>
      </c>
      <c r="GB197">
        <v>-30.86528292682927</v>
      </c>
      <c r="GC197">
        <v>2.058121254355362</v>
      </c>
      <c r="GD197">
        <v>0.2427556273015225</v>
      </c>
      <c r="GE197">
        <v>0</v>
      </c>
      <c r="GF197">
        <v>0.4362963170731707</v>
      </c>
      <c r="GG197">
        <v>-0.0005754146341461216</v>
      </c>
      <c r="GH197">
        <v>0.04527113773128338</v>
      </c>
      <c r="GI197">
        <v>1</v>
      </c>
      <c r="GJ197">
        <v>1</v>
      </c>
      <c r="GK197">
        <v>2</v>
      </c>
      <c r="GL197" t="s">
        <v>432</v>
      </c>
      <c r="GM197">
        <v>3.09925</v>
      </c>
      <c r="GN197">
        <v>2.75833</v>
      </c>
      <c r="GO197">
        <v>0.214665</v>
      </c>
      <c r="GP197">
        <v>0.214482</v>
      </c>
      <c r="GQ197">
        <v>0.114853</v>
      </c>
      <c r="GR197">
        <v>0.101505</v>
      </c>
      <c r="GS197">
        <v>19908.1</v>
      </c>
      <c r="GT197">
        <v>18933.1</v>
      </c>
      <c r="GU197">
        <v>25927</v>
      </c>
      <c r="GV197">
        <v>24468.6</v>
      </c>
      <c r="GW197">
        <v>36868.2</v>
      </c>
      <c r="GX197">
        <v>31961.5</v>
      </c>
      <c r="GY197">
        <v>45340.9</v>
      </c>
      <c r="GZ197">
        <v>38466.3</v>
      </c>
      <c r="HA197">
        <v>1.75447</v>
      </c>
      <c r="HB197">
        <v>1.75958</v>
      </c>
      <c r="HC197">
        <v>-0.07827580000000001</v>
      </c>
      <c r="HD197">
        <v>0</v>
      </c>
      <c r="HE197">
        <v>31.2567</v>
      </c>
      <c r="HF197">
        <v>999.9</v>
      </c>
      <c r="HG197">
        <v>42.9</v>
      </c>
      <c r="HH197">
        <v>45.5</v>
      </c>
      <c r="HI197">
        <v>41.7606</v>
      </c>
      <c r="HJ197">
        <v>62.579</v>
      </c>
      <c r="HK197">
        <v>25.6731</v>
      </c>
      <c r="HL197">
        <v>1</v>
      </c>
      <c r="HM197">
        <v>0.991972</v>
      </c>
      <c r="HN197">
        <v>7.44695</v>
      </c>
      <c r="HO197">
        <v>20.1401</v>
      </c>
      <c r="HP197">
        <v>5.20816</v>
      </c>
      <c r="HQ197">
        <v>11.986</v>
      </c>
      <c r="HR197">
        <v>4.9621</v>
      </c>
      <c r="HS197">
        <v>3.2745</v>
      </c>
      <c r="HT197">
        <v>9999</v>
      </c>
      <c r="HU197">
        <v>9999</v>
      </c>
      <c r="HV197">
        <v>9999</v>
      </c>
      <c r="HW197">
        <v>111.4</v>
      </c>
      <c r="HX197">
        <v>1.86395</v>
      </c>
      <c r="HY197">
        <v>1.86034</v>
      </c>
      <c r="HZ197">
        <v>1.85867</v>
      </c>
      <c r="IA197">
        <v>1.8599</v>
      </c>
      <c r="IB197">
        <v>1.85989</v>
      </c>
      <c r="IC197">
        <v>1.85853</v>
      </c>
      <c r="ID197">
        <v>1.8577</v>
      </c>
      <c r="IE197">
        <v>1.85243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-33.12</v>
      </c>
      <c r="IT197">
        <v>-3.424</v>
      </c>
      <c r="IU197">
        <v>-14.13086957178853</v>
      </c>
      <c r="IV197">
        <v>-0.02083019699242301</v>
      </c>
      <c r="IW197">
        <v>6.53372239223948E-06</v>
      </c>
      <c r="IX197">
        <v>-1.0545266758139E-09</v>
      </c>
      <c r="IY197">
        <v>-1.707570419092904</v>
      </c>
      <c r="IZ197">
        <v>-0.1424232617567872</v>
      </c>
      <c r="JA197">
        <v>0.004060056505534989</v>
      </c>
      <c r="JB197">
        <v>-4.899104825809564E-05</v>
      </c>
      <c r="JC197">
        <v>3</v>
      </c>
      <c r="JD197">
        <v>1949</v>
      </c>
      <c r="JE197">
        <v>1</v>
      </c>
      <c r="JF197">
        <v>31</v>
      </c>
      <c r="JG197">
        <v>54.2</v>
      </c>
      <c r="JH197">
        <v>54.1</v>
      </c>
      <c r="JI197">
        <v>3.06519</v>
      </c>
      <c r="JJ197">
        <v>2.68066</v>
      </c>
      <c r="JK197">
        <v>1.49658</v>
      </c>
      <c r="JL197">
        <v>2.31812</v>
      </c>
      <c r="JM197">
        <v>1.54785</v>
      </c>
      <c r="JN197">
        <v>2.49023</v>
      </c>
      <c r="JO197">
        <v>49.3579</v>
      </c>
      <c r="JP197">
        <v>13.2214</v>
      </c>
      <c r="JQ197">
        <v>18</v>
      </c>
      <c r="JR197">
        <v>478.036</v>
      </c>
      <c r="JS197">
        <v>493.807</v>
      </c>
      <c r="JT197">
        <v>23.0781</v>
      </c>
      <c r="JU197">
        <v>38.6127</v>
      </c>
      <c r="JV197">
        <v>30.0002</v>
      </c>
      <c r="JW197">
        <v>38.4359</v>
      </c>
      <c r="JX197">
        <v>38.3084</v>
      </c>
      <c r="JY197">
        <v>61.5493</v>
      </c>
      <c r="JZ197">
        <v>44.8202</v>
      </c>
      <c r="KA197">
        <v>0</v>
      </c>
      <c r="KB197">
        <v>23.0797</v>
      </c>
      <c r="KC197">
        <v>1390.14</v>
      </c>
      <c r="KD197">
        <v>19.0603</v>
      </c>
      <c r="KE197">
        <v>99.0812</v>
      </c>
      <c r="KF197">
        <v>92.99590000000001</v>
      </c>
    </row>
    <row r="198" spans="1:292">
      <c r="A198">
        <v>180</v>
      </c>
      <c r="B198">
        <v>1688138842</v>
      </c>
      <c r="C198">
        <v>4426</v>
      </c>
      <c r="D198" t="s">
        <v>796</v>
      </c>
      <c r="E198" t="s">
        <v>797</v>
      </c>
      <c r="F198">
        <v>5</v>
      </c>
      <c r="G198" t="s">
        <v>630</v>
      </c>
      <c r="H198">
        <v>1688138834.214286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1400.950929725616</v>
      </c>
      <c r="AJ198">
        <v>1379.483515151515</v>
      </c>
      <c r="AK198">
        <v>3.438696783963022</v>
      </c>
      <c r="AL198">
        <v>66.51055622618527</v>
      </c>
      <c r="AM198">
        <f>(AO198 - AN198 + DX198*1E3/(8.314*(DZ198+273.15)) * AQ198/DW198 * AP198) * DW198/(100*DK198) * 1000/(1000 - AO198)</f>
        <v>0</v>
      </c>
      <c r="AN198">
        <v>19.0061849675119</v>
      </c>
      <c r="AO198">
        <v>19.3576096969697</v>
      </c>
      <c r="AP198">
        <v>0.0003979317443559395</v>
      </c>
      <c r="AQ198">
        <v>111.0783735854107</v>
      </c>
      <c r="AR198">
        <v>4</v>
      </c>
      <c r="AS198">
        <v>1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1.65</v>
      </c>
      <c r="DL198">
        <v>0.5</v>
      </c>
      <c r="DM198" t="s">
        <v>430</v>
      </c>
      <c r="DN198">
        <v>2</v>
      </c>
      <c r="DO198" t="b">
        <v>1</v>
      </c>
      <c r="DP198">
        <v>1688138834.214286</v>
      </c>
      <c r="DQ198">
        <v>1328.322857142857</v>
      </c>
      <c r="DR198">
        <v>1358.996071428572</v>
      </c>
      <c r="DS198">
        <v>19.36096428571429</v>
      </c>
      <c r="DT198">
        <v>18.96144285714286</v>
      </c>
      <c r="DU198">
        <v>1361.361785714286</v>
      </c>
      <c r="DV198">
        <v>22.78536428571428</v>
      </c>
      <c r="DW198">
        <v>500.0539642857143</v>
      </c>
      <c r="DX198">
        <v>101.59525</v>
      </c>
      <c r="DY198">
        <v>0.1000469178571429</v>
      </c>
      <c r="DZ198">
        <v>28.67106785714286</v>
      </c>
      <c r="EA198">
        <v>29.99051428571429</v>
      </c>
      <c r="EB198">
        <v>999.9000000000002</v>
      </c>
      <c r="EC198">
        <v>0</v>
      </c>
      <c r="ED198">
        <v>0</v>
      </c>
      <c r="EE198">
        <v>10000.69107142857</v>
      </c>
      <c r="EF198">
        <v>0</v>
      </c>
      <c r="EG198">
        <v>1361.519642857143</v>
      </c>
      <c r="EH198">
        <v>-30.67268928571428</v>
      </c>
      <c r="EI198">
        <v>1354.548571428571</v>
      </c>
      <c r="EJ198">
        <v>1385.2625</v>
      </c>
      <c r="EK198">
        <v>0.3995178571428571</v>
      </c>
      <c r="EL198">
        <v>1358.996071428572</v>
      </c>
      <c r="EM198">
        <v>18.96144285714286</v>
      </c>
      <c r="EN198">
        <v>1.9669825</v>
      </c>
      <c r="EO198">
        <v>1.926394642857142</v>
      </c>
      <c r="EP198">
        <v>17.18104642857143</v>
      </c>
      <c r="EQ198">
        <v>16.85195357142857</v>
      </c>
      <c r="ER198">
        <v>2000.0075</v>
      </c>
      <c r="ES198">
        <v>0.9800002857142857</v>
      </c>
      <c r="ET198">
        <v>0.01999982142857143</v>
      </c>
      <c r="EU198">
        <v>0</v>
      </c>
      <c r="EV198">
        <v>28.96671428571428</v>
      </c>
      <c r="EW198">
        <v>5.00078</v>
      </c>
      <c r="EX198">
        <v>4096.5325</v>
      </c>
      <c r="EY198">
        <v>16379.69285714286</v>
      </c>
      <c r="EZ198">
        <v>46.55785714285714</v>
      </c>
      <c r="FA198">
        <v>48.43489285714285</v>
      </c>
      <c r="FB198">
        <v>46.85692857142856</v>
      </c>
      <c r="FC198">
        <v>47.56232142857142</v>
      </c>
      <c r="FD198">
        <v>46.92374999999998</v>
      </c>
      <c r="FE198">
        <v>1955.1075</v>
      </c>
      <c r="FF198">
        <v>39.9</v>
      </c>
      <c r="FG198">
        <v>0</v>
      </c>
      <c r="FH198">
        <v>1688138836.2</v>
      </c>
      <c r="FI198">
        <v>0</v>
      </c>
      <c r="FJ198">
        <v>28.95882</v>
      </c>
      <c r="FK198">
        <v>0.5965153866333235</v>
      </c>
      <c r="FL198">
        <v>256.7153844619509</v>
      </c>
      <c r="FM198">
        <v>4098.166800000001</v>
      </c>
      <c r="FN198">
        <v>15</v>
      </c>
      <c r="FO198">
        <v>1688135591</v>
      </c>
      <c r="FP198" t="s">
        <v>631</v>
      </c>
      <c r="FQ198">
        <v>1688135585</v>
      </c>
      <c r="FR198">
        <v>1688135591</v>
      </c>
      <c r="FS198">
        <v>4</v>
      </c>
      <c r="FT198">
        <v>-0.023</v>
      </c>
      <c r="FU198">
        <v>-0.017</v>
      </c>
      <c r="FV198">
        <v>-22.153</v>
      </c>
      <c r="FW198">
        <v>-3.41</v>
      </c>
      <c r="FX198">
        <v>420</v>
      </c>
      <c r="FY198">
        <v>19</v>
      </c>
      <c r="FZ198">
        <v>0.44</v>
      </c>
      <c r="GA198">
        <v>0.19</v>
      </c>
      <c r="GB198">
        <v>-30.7354775</v>
      </c>
      <c r="GC198">
        <v>1.261153846153866</v>
      </c>
      <c r="GD198">
        <v>0.1820952834198349</v>
      </c>
      <c r="GE198">
        <v>0</v>
      </c>
      <c r="GF198">
        <v>0.421540875</v>
      </c>
      <c r="GG198">
        <v>-0.5690369493433414</v>
      </c>
      <c r="GH198">
        <v>0.05591753281582955</v>
      </c>
      <c r="GI198">
        <v>0</v>
      </c>
      <c r="GJ198">
        <v>0</v>
      </c>
      <c r="GK198">
        <v>2</v>
      </c>
      <c r="GL198" t="s">
        <v>595</v>
      </c>
      <c r="GM198">
        <v>3.09905</v>
      </c>
      <c r="GN198">
        <v>2.75813</v>
      </c>
      <c r="GO198">
        <v>0.216276</v>
      </c>
      <c r="GP198">
        <v>0.216095</v>
      </c>
      <c r="GQ198">
        <v>0.11489</v>
      </c>
      <c r="GR198">
        <v>0.101541</v>
      </c>
      <c r="GS198">
        <v>19867.1</v>
      </c>
      <c r="GT198">
        <v>18894.1</v>
      </c>
      <c r="GU198">
        <v>25927.1</v>
      </c>
      <c r="GV198">
        <v>24468.7</v>
      </c>
      <c r="GW198">
        <v>36866.7</v>
      </c>
      <c r="GX198">
        <v>31960.5</v>
      </c>
      <c r="GY198">
        <v>45340.7</v>
      </c>
      <c r="GZ198">
        <v>38466.4</v>
      </c>
      <c r="HA198">
        <v>1.7541</v>
      </c>
      <c r="HB198">
        <v>1.75975</v>
      </c>
      <c r="HC198">
        <v>-0.0777207</v>
      </c>
      <c r="HD198">
        <v>0</v>
      </c>
      <c r="HE198">
        <v>31.2541</v>
      </c>
      <c r="HF198">
        <v>999.9</v>
      </c>
      <c r="HG198">
        <v>42.9</v>
      </c>
      <c r="HH198">
        <v>45.5</v>
      </c>
      <c r="HI198">
        <v>41.7605</v>
      </c>
      <c r="HJ198">
        <v>62.679</v>
      </c>
      <c r="HK198">
        <v>25.7452</v>
      </c>
      <c r="HL198">
        <v>1</v>
      </c>
      <c r="HM198">
        <v>0.992076</v>
      </c>
      <c r="HN198">
        <v>7.43516</v>
      </c>
      <c r="HO198">
        <v>20.1406</v>
      </c>
      <c r="HP198">
        <v>5.20786</v>
      </c>
      <c r="HQ198">
        <v>11.986</v>
      </c>
      <c r="HR198">
        <v>4.96215</v>
      </c>
      <c r="HS198">
        <v>3.27435</v>
      </c>
      <c r="HT198">
        <v>9999</v>
      </c>
      <c r="HU198">
        <v>9999</v>
      </c>
      <c r="HV198">
        <v>9999</v>
      </c>
      <c r="HW198">
        <v>111.4</v>
      </c>
      <c r="HX198">
        <v>1.8639</v>
      </c>
      <c r="HY198">
        <v>1.86032</v>
      </c>
      <c r="HZ198">
        <v>1.85867</v>
      </c>
      <c r="IA198">
        <v>1.85989</v>
      </c>
      <c r="IB198">
        <v>1.85989</v>
      </c>
      <c r="IC198">
        <v>1.85854</v>
      </c>
      <c r="ID198">
        <v>1.85769</v>
      </c>
      <c r="IE198">
        <v>1.85244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-33.27</v>
      </c>
      <c r="IT198">
        <v>-3.4244</v>
      </c>
      <c r="IU198">
        <v>-14.13086957178853</v>
      </c>
      <c r="IV198">
        <v>-0.02083019699242301</v>
      </c>
      <c r="IW198">
        <v>6.53372239223948E-06</v>
      </c>
      <c r="IX198">
        <v>-1.0545266758139E-09</v>
      </c>
      <c r="IY198">
        <v>-1.707570419092904</v>
      </c>
      <c r="IZ198">
        <v>-0.1424232617567872</v>
      </c>
      <c r="JA198">
        <v>0.004060056505534989</v>
      </c>
      <c r="JB198">
        <v>-4.899104825809564E-05</v>
      </c>
      <c r="JC198">
        <v>3</v>
      </c>
      <c r="JD198">
        <v>1949</v>
      </c>
      <c r="JE198">
        <v>1</v>
      </c>
      <c r="JF198">
        <v>31</v>
      </c>
      <c r="JG198">
        <v>54.3</v>
      </c>
      <c r="JH198">
        <v>54.2</v>
      </c>
      <c r="JI198">
        <v>3.09448</v>
      </c>
      <c r="JJ198">
        <v>2.68433</v>
      </c>
      <c r="JK198">
        <v>1.49658</v>
      </c>
      <c r="JL198">
        <v>2.31812</v>
      </c>
      <c r="JM198">
        <v>1.54785</v>
      </c>
      <c r="JN198">
        <v>2.47803</v>
      </c>
      <c r="JO198">
        <v>49.3579</v>
      </c>
      <c r="JP198">
        <v>13.2302</v>
      </c>
      <c r="JQ198">
        <v>18</v>
      </c>
      <c r="JR198">
        <v>477.823</v>
      </c>
      <c r="JS198">
        <v>493.955</v>
      </c>
      <c r="JT198">
        <v>23.0842</v>
      </c>
      <c r="JU198">
        <v>38.6137</v>
      </c>
      <c r="JV198">
        <v>30</v>
      </c>
      <c r="JW198">
        <v>38.4388</v>
      </c>
      <c r="JX198">
        <v>38.312</v>
      </c>
      <c r="JY198">
        <v>62.1079</v>
      </c>
      <c r="JZ198">
        <v>44.8202</v>
      </c>
      <c r="KA198">
        <v>0</v>
      </c>
      <c r="KB198">
        <v>23.0893</v>
      </c>
      <c r="KC198">
        <v>1403.5</v>
      </c>
      <c r="KD198">
        <v>19.0645</v>
      </c>
      <c r="KE198">
        <v>99.081</v>
      </c>
      <c r="KF198">
        <v>92.996</v>
      </c>
    </row>
    <row r="199" spans="1:292">
      <c r="A199">
        <v>181</v>
      </c>
      <c r="B199">
        <v>1688138847</v>
      </c>
      <c r="C199">
        <v>4431</v>
      </c>
      <c r="D199" t="s">
        <v>798</v>
      </c>
      <c r="E199" t="s">
        <v>799</v>
      </c>
      <c r="F199">
        <v>5</v>
      </c>
      <c r="G199" t="s">
        <v>630</v>
      </c>
      <c r="H199">
        <v>1688138839.5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1417.950771913386</v>
      </c>
      <c r="AJ199">
        <v>1396.493030303029</v>
      </c>
      <c r="AK199">
        <v>3.398342787036966</v>
      </c>
      <c r="AL199">
        <v>66.51055622618527</v>
      </c>
      <c r="AM199">
        <f>(AO199 - AN199 + DX199*1E3/(8.314*(DZ199+273.15)) * AQ199/DW199 * AP199) * DW199/(100*DK199) * 1000/(1000 - AO199)</f>
        <v>0</v>
      </c>
      <c r="AN199">
        <v>19.0092740477216</v>
      </c>
      <c r="AO199">
        <v>19.36331696969696</v>
      </c>
      <c r="AP199">
        <v>0.0001422152199177992</v>
      </c>
      <c r="AQ199">
        <v>111.0783735854107</v>
      </c>
      <c r="AR199">
        <v>4</v>
      </c>
      <c r="AS199">
        <v>1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1.65</v>
      </c>
      <c r="DL199">
        <v>0.5</v>
      </c>
      <c r="DM199" t="s">
        <v>430</v>
      </c>
      <c r="DN199">
        <v>2</v>
      </c>
      <c r="DO199" t="b">
        <v>1</v>
      </c>
      <c r="DP199">
        <v>1688138839.5</v>
      </c>
      <c r="DQ199">
        <v>1346.030740740741</v>
      </c>
      <c r="DR199">
        <v>1376.643703703704</v>
      </c>
      <c r="DS199">
        <v>19.35537037037037</v>
      </c>
      <c r="DT199">
        <v>18.99154814814815</v>
      </c>
      <c r="DU199">
        <v>1379.227407407407</v>
      </c>
      <c r="DV199">
        <v>22.77958148148148</v>
      </c>
      <c r="DW199">
        <v>500.0192962962963</v>
      </c>
      <c r="DX199">
        <v>101.5955925925926</v>
      </c>
      <c r="DY199">
        <v>0.09995374074074073</v>
      </c>
      <c r="DZ199">
        <v>28.66924444444444</v>
      </c>
      <c r="EA199">
        <v>29.98422222222223</v>
      </c>
      <c r="EB199">
        <v>999.9000000000001</v>
      </c>
      <c r="EC199">
        <v>0</v>
      </c>
      <c r="ED199">
        <v>0</v>
      </c>
      <c r="EE199">
        <v>10002.19740740741</v>
      </c>
      <c r="EF199">
        <v>0</v>
      </c>
      <c r="EG199">
        <v>1372.492962962963</v>
      </c>
      <c r="EH199">
        <v>-30.61311481481482</v>
      </c>
      <c r="EI199">
        <v>1372.598148148148</v>
      </c>
      <c r="EJ199">
        <v>1403.294074074074</v>
      </c>
      <c r="EK199">
        <v>0.3638218888888889</v>
      </c>
      <c r="EL199">
        <v>1376.643703703704</v>
      </c>
      <c r="EM199">
        <v>18.99154814814815</v>
      </c>
      <c r="EN199">
        <v>1.96642</v>
      </c>
      <c r="EO199">
        <v>1.929457777777778</v>
      </c>
      <c r="EP199">
        <v>17.17651851851852</v>
      </c>
      <c r="EQ199">
        <v>16.87702222222222</v>
      </c>
      <c r="ER199">
        <v>1999.993703703704</v>
      </c>
      <c r="ES199">
        <v>0.9799999999999999</v>
      </c>
      <c r="ET199">
        <v>0.02000010370370371</v>
      </c>
      <c r="EU199">
        <v>0</v>
      </c>
      <c r="EV199">
        <v>28.9283037037037</v>
      </c>
      <c r="EW199">
        <v>5.00078</v>
      </c>
      <c r="EX199">
        <v>4117.075555555556</v>
      </c>
      <c r="EY199">
        <v>16379.58518518519</v>
      </c>
      <c r="EZ199">
        <v>46.55066666666666</v>
      </c>
      <c r="FA199">
        <v>48.43481481481481</v>
      </c>
      <c r="FB199">
        <v>46.89337037037038</v>
      </c>
      <c r="FC199">
        <v>47.54844444444444</v>
      </c>
      <c r="FD199">
        <v>46.89096296296297</v>
      </c>
      <c r="FE199">
        <v>1955.093703703704</v>
      </c>
      <c r="FF199">
        <v>39.9</v>
      </c>
      <c r="FG199">
        <v>0</v>
      </c>
      <c r="FH199">
        <v>1688138841</v>
      </c>
      <c r="FI199">
        <v>0</v>
      </c>
      <c r="FJ199">
        <v>28.93332</v>
      </c>
      <c r="FK199">
        <v>-0.9458923152964361</v>
      </c>
      <c r="FL199">
        <v>304.7207684848005</v>
      </c>
      <c r="FM199">
        <v>4117.6788</v>
      </c>
      <c r="FN199">
        <v>15</v>
      </c>
      <c r="FO199">
        <v>1688135591</v>
      </c>
      <c r="FP199" t="s">
        <v>631</v>
      </c>
      <c r="FQ199">
        <v>1688135585</v>
      </c>
      <c r="FR199">
        <v>1688135591</v>
      </c>
      <c r="FS199">
        <v>4</v>
      </c>
      <c r="FT199">
        <v>-0.023</v>
      </c>
      <c r="FU199">
        <v>-0.017</v>
      </c>
      <c r="FV199">
        <v>-22.153</v>
      </c>
      <c r="FW199">
        <v>-3.41</v>
      </c>
      <c r="FX199">
        <v>420</v>
      </c>
      <c r="FY199">
        <v>19</v>
      </c>
      <c r="FZ199">
        <v>0.44</v>
      </c>
      <c r="GA199">
        <v>0.19</v>
      </c>
      <c r="GB199">
        <v>-30.6516975</v>
      </c>
      <c r="GC199">
        <v>0.4461827392120786</v>
      </c>
      <c r="GD199">
        <v>0.1028937765064049</v>
      </c>
      <c r="GE199">
        <v>0</v>
      </c>
      <c r="GF199">
        <v>0.38715745</v>
      </c>
      <c r="GG199">
        <v>-0.4159878123827397</v>
      </c>
      <c r="GH199">
        <v>0.04451484433250891</v>
      </c>
      <c r="GI199">
        <v>1</v>
      </c>
      <c r="GJ199">
        <v>1</v>
      </c>
      <c r="GK199">
        <v>2</v>
      </c>
      <c r="GL199" t="s">
        <v>432</v>
      </c>
      <c r="GM199">
        <v>3.09912</v>
      </c>
      <c r="GN199">
        <v>2.75814</v>
      </c>
      <c r="GO199">
        <v>0.217855</v>
      </c>
      <c r="GP199">
        <v>0.217671</v>
      </c>
      <c r="GQ199">
        <v>0.114909</v>
      </c>
      <c r="GR199">
        <v>0.101556</v>
      </c>
      <c r="GS199">
        <v>19826.6</v>
      </c>
      <c r="GT199">
        <v>18855.9</v>
      </c>
      <c r="GU199">
        <v>25926.6</v>
      </c>
      <c r="GV199">
        <v>24468.6</v>
      </c>
      <c r="GW199">
        <v>36865.7</v>
      </c>
      <c r="GX199">
        <v>31959.8</v>
      </c>
      <c r="GY199">
        <v>45340.1</v>
      </c>
      <c r="GZ199">
        <v>38466.1</v>
      </c>
      <c r="HA199">
        <v>1.75435</v>
      </c>
      <c r="HB199">
        <v>1.7596</v>
      </c>
      <c r="HC199">
        <v>-0.079345</v>
      </c>
      <c r="HD199">
        <v>0</v>
      </c>
      <c r="HE199">
        <v>31.2499</v>
      </c>
      <c r="HF199">
        <v>999.9</v>
      </c>
      <c r="HG199">
        <v>42.9</v>
      </c>
      <c r="HH199">
        <v>45.5</v>
      </c>
      <c r="HI199">
        <v>41.7604</v>
      </c>
      <c r="HJ199">
        <v>62.629</v>
      </c>
      <c r="HK199">
        <v>25.7412</v>
      </c>
      <c r="HL199">
        <v>1</v>
      </c>
      <c r="HM199">
        <v>0.992251</v>
      </c>
      <c r="HN199">
        <v>7.40256</v>
      </c>
      <c r="HO199">
        <v>20.1421</v>
      </c>
      <c r="HP199">
        <v>5.20726</v>
      </c>
      <c r="HQ199">
        <v>11.986</v>
      </c>
      <c r="HR199">
        <v>4.9621</v>
      </c>
      <c r="HS199">
        <v>3.27445</v>
      </c>
      <c r="HT199">
        <v>9999</v>
      </c>
      <c r="HU199">
        <v>9999</v>
      </c>
      <c r="HV199">
        <v>9999</v>
      </c>
      <c r="HW199">
        <v>111.4</v>
      </c>
      <c r="HX199">
        <v>1.86392</v>
      </c>
      <c r="HY199">
        <v>1.86032</v>
      </c>
      <c r="HZ199">
        <v>1.85867</v>
      </c>
      <c r="IA199">
        <v>1.85989</v>
      </c>
      <c r="IB199">
        <v>1.85989</v>
      </c>
      <c r="IC199">
        <v>1.85852</v>
      </c>
      <c r="ID199">
        <v>1.85764</v>
      </c>
      <c r="IE199">
        <v>1.85243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-33.42</v>
      </c>
      <c r="IT199">
        <v>-3.4245</v>
      </c>
      <c r="IU199">
        <v>-14.13086957178853</v>
      </c>
      <c r="IV199">
        <v>-0.02083019699242301</v>
      </c>
      <c r="IW199">
        <v>6.53372239223948E-06</v>
      </c>
      <c r="IX199">
        <v>-1.0545266758139E-09</v>
      </c>
      <c r="IY199">
        <v>-1.707570419092904</v>
      </c>
      <c r="IZ199">
        <v>-0.1424232617567872</v>
      </c>
      <c r="JA199">
        <v>0.004060056505534989</v>
      </c>
      <c r="JB199">
        <v>-4.899104825809564E-05</v>
      </c>
      <c r="JC199">
        <v>3</v>
      </c>
      <c r="JD199">
        <v>1949</v>
      </c>
      <c r="JE199">
        <v>1</v>
      </c>
      <c r="JF199">
        <v>31</v>
      </c>
      <c r="JG199">
        <v>54.4</v>
      </c>
      <c r="JH199">
        <v>54.3</v>
      </c>
      <c r="JI199">
        <v>3.125</v>
      </c>
      <c r="JJ199">
        <v>2.69043</v>
      </c>
      <c r="JK199">
        <v>1.49658</v>
      </c>
      <c r="JL199">
        <v>2.31812</v>
      </c>
      <c r="JM199">
        <v>1.54907</v>
      </c>
      <c r="JN199">
        <v>2.46704</v>
      </c>
      <c r="JO199">
        <v>49.3579</v>
      </c>
      <c r="JP199">
        <v>13.2127</v>
      </c>
      <c r="JQ199">
        <v>18</v>
      </c>
      <c r="JR199">
        <v>477.994</v>
      </c>
      <c r="JS199">
        <v>493.87</v>
      </c>
      <c r="JT199">
        <v>23.09</v>
      </c>
      <c r="JU199">
        <v>38.6164</v>
      </c>
      <c r="JV199">
        <v>30.0001</v>
      </c>
      <c r="JW199">
        <v>38.4415</v>
      </c>
      <c r="JX199">
        <v>38.3147</v>
      </c>
      <c r="JY199">
        <v>62.7451</v>
      </c>
      <c r="JZ199">
        <v>44.8202</v>
      </c>
      <c r="KA199">
        <v>0</v>
      </c>
      <c r="KB199">
        <v>23.0979</v>
      </c>
      <c r="KC199">
        <v>1423.53</v>
      </c>
      <c r="KD199">
        <v>19.0721</v>
      </c>
      <c r="KE199">
        <v>99.0795</v>
      </c>
      <c r="KF199">
        <v>92.9954</v>
      </c>
    </row>
    <row r="200" spans="1:292">
      <c r="A200">
        <v>182</v>
      </c>
      <c r="B200">
        <v>1688138852</v>
      </c>
      <c r="C200">
        <v>4436</v>
      </c>
      <c r="D200" t="s">
        <v>800</v>
      </c>
      <c r="E200" t="s">
        <v>801</v>
      </c>
      <c r="F200">
        <v>5</v>
      </c>
      <c r="G200" t="s">
        <v>630</v>
      </c>
      <c r="H200">
        <v>1688138844.214286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1435.294959402548</v>
      </c>
      <c r="AJ200">
        <v>1413.750060606061</v>
      </c>
      <c r="AK200">
        <v>3.463720237653279</v>
      </c>
      <c r="AL200">
        <v>66.51055622618527</v>
      </c>
      <c r="AM200">
        <f>(AO200 - AN200 + DX200*1E3/(8.314*(DZ200+273.15)) * AQ200/DW200 * AP200) * DW200/(100*DK200) * 1000/(1000 - AO200)</f>
        <v>0</v>
      </c>
      <c r="AN200">
        <v>19.01561579407469</v>
      </c>
      <c r="AO200">
        <v>19.37009575757575</v>
      </c>
      <c r="AP200">
        <v>0.000138813656175252</v>
      </c>
      <c r="AQ200">
        <v>111.0783735854107</v>
      </c>
      <c r="AR200">
        <v>4</v>
      </c>
      <c r="AS200">
        <v>1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1.65</v>
      </c>
      <c r="DL200">
        <v>0.5</v>
      </c>
      <c r="DM200" t="s">
        <v>430</v>
      </c>
      <c r="DN200">
        <v>2</v>
      </c>
      <c r="DO200" t="b">
        <v>1</v>
      </c>
      <c r="DP200">
        <v>1688138844.214286</v>
      </c>
      <c r="DQ200">
        <v>1361.837857142857</v>
      </c>
      <c r="DR200">
        <v>1392.494642857143</v>
      </c>
      <c r="DS200">
        <v>19.360275</v>
      </c>
      <c r="DT200">
        <v>19.00937857142857</v>
      </c>
      <c r="DU200">
        <v>1395.173928571428</v>
      </c>
      <c r="DV200">
        <v>22.78466428571428</v>
      </c>
      <c r="DW200">
        <v>500.0245357142857</v>
      </c>
      <c r="DX200">
        <v>101.5955714285714</v>
      </c>
      <c r="DY200">
        <v>0.09998521071428572</v>
      </c>
      <c r="DZ200">
        <v>28.66870357142857</v>
      </c>
      <c r="EA200">
        <v>29.97526071428571</v>
      </c>
      <c r="EB200">
        <v>999.9000000000002</v>
      </c>
      <c r="EC200">
        <v>0</v>
      </c>
      <c r="ED200">
        <v>0</v>
      </c>
      <c r="EE200">
        <v>10001.13071428571</v>
      </c>
      <c r="EF200">
        <v>0</v>
      </c>
      <c r="EG200">
        <v>1384.939642857143</v>
      </c>
      <c r="EH200">
        <v>-30.65692857142856</v>
      </c>
      <c r="EI200">
        <v>1388.723214285714</v>
      </c>
      <c r="EJ200">
        <v>1419.477857142857</v>
      </c>
      <c r="EK200">
        <v>0.3508977142857144</v>
      </c>
      <c r="EL200">
        <v>1392.494642857143</v>
      </c>
      <c r="EM200">
        <v>19.00937857142857</v>
      </c>
      <c r="EN200">
        <v>1.966917142857143</v>
      </c>
      <c r="EO200">
        <v>1.931267142857143</v>
      </c>
      <c r="EP200">
        <v>17.18050714285715</v>
      </c>
      <c r="EQ200">
        <v>16.891825</v>
      </c>
      <c r="ER200">
        <v>2000.008928571428</v>
      </c>
      <c r="ES200">
        <v>0.9800000714285713</v>
      </c>
      <c r="ET200">
        <v>0.02000003571428572</v>
      </c>
      <c r="EU200">
        <v>0</v>
      </c>
      <c r="EV200">
        <v>28.93374285714285</v>
      </c>
      <c r="EW200">
        <v>5.00078</v>
      </c>
      <c r="EX200">
        <v>4134.006428571428</v>
      </c>
      <c r="EY200">
        <v>16379.71428571428</v>
      </c>
      <c r="EZ200">
        <v>46.53989285714285</v>
      </c>
      <c r="FA200">
        <v>48.42814285714284</v>
      </c>
      <c r="FB200">
        <v>46.895</v>
      </c>
      <c r="FC200">
        <v>47.531</v>
      </c>
      <c r="FD200">
        <v>46.84125</v>
      </c>
      <c r="FE200">
        <v>1955.108928571429</v>
      </c>
      <c r="FF200">
        <v>39.9</v>
      </c>
      <c r="FG200">
        <v>0</v>
      </c>
      <c r="FH200">
        <v>1688138846.4</v>
      </c>
      <c r="FI200">
        <v>0</v>
      </c>
      <c r="FJ200">
        <v>28.91923076923077</v>
      </c>
      <c r="FK200">
        <v>-0.6161914569302301</v>
      </c>
      <c r="FL200">
        <v>153.5641022838632</v>
      </c>
      <c r="FM200">
        <v>4135.786538461538</v>
      </c>
      <c r="FN200">
        <v>15</v>
      </c>
      <c r="FO200">
        <v>1688135591</v>
      </c>
      <c r="FP200" t="s">
        <v>631</v>
      </c>
      <c r="FQ200">
        <v>1688135585</v>
      </c>
      <c r="FR200">
        <v>1688135591</v>
      </c>
      <c r="FS200">
        <v>4</v>
      </c>
      <c r="FT200">
        <v>-0.023</v>
      </c>
      <c r="FU200">
        <v>-0.017</v>
      </c>
      <c r="FV200">
        <v>-22.153</v>
      </c>
      <c r="FW200">
        <v>-3.41</v>
      </c>
      <c r="FX200">
        <v>420</v>
      </c>
      <c r="FY200">
        <v>19</v>
      </c>
      <c r="FZ200">
        <v>0.44</v>
      </c>
      <c r="GA200">
        <v>0.19</v>
      </c>
      <c r="GB200">
        <v>-30.64536</v>
      </c>
      <c r="GC200">
        <v>-0.4979302063788872</v>
      </c>
      <c r="GD200">
        <v>0.1070491961669961</v>
      </c>
      <c r="GE200">
        <v>0</v>
      </c>
      <c r="GF200">
        <v>0.366341125</v>
      </c>
      <c r="GG200">
        <v>-0.2189751106941849</v>
      </c>
      <c r="GH200">
        <v>0.02916087950335818</v>
      </c>
      <c r="GI200">
        <v>1</v>
      </c>
      <c r="GJ200">
        <v>1</v>
      </c>
      <c r="GK200">
        <v>2</v>
      </c>
      <c r="GL200" t="s">
        <v>432</v>
      </c>
      <c r="GM200">
        <v>3.0992</v>
      </c>
      <c r="GN200">
        <v>2.75809</v>
      </c>
      <c r="GO200">
        <v>0.219445</v>
      </c>
      <c r="GP200">
        <v>0.219212</v>
      </c>
      <c r="GQ200">
        <v>0.114934</v>
      </c>
      <c r="GR200">
        <v>0.101571</v>
      </c>
      <c r="GS200">
        <v>19786.3</v>
      </c>
      <c r="GT200">
        <v>18818.6</v>
      </c>
      <c r="GU200">
        <v>25926.9</v>
      </c>
      <c r="GV200">
        <v>24468.5</v>
      </c>
      <c r="GW200">
        <v>36864.9</v>
      </c>
      <c r="GX200">
        <v>31959.6</v>
      </c>
      <c r="GY200">
        <v>45340.2</v>
      </c>
      <c r="GZ200">
        <v>38466.2</v>
      </c>
      <c r="HA200">
        <v>1.7542</v>
      </c>
      <c r="HB200">
        <v>1.75968</v>
      </c>
      <c r="HC200">
        <v>-0.0790358</v>
      </c>
      <c r="HD200">
        <v>0</v>
      </c>
      <c r="HE200">
        <v>31.2445</v>
      </c>
      <c r="HF200">
        <v>999.9</v>
      </c>
      <c r="HG200">
        <v>42.9</v>
      </c>
      <c r="HH200">
        <v>45.5</v>
      </c>
      <c r="HI200">
        <v>41.7627</v>
      </c>
      <c r="HJ200">
        <v>62.609</v>
      </c>
      <c r="HK200">
        <v>25.5689</v>
      </c>
      <c r="HL200">
        <v>1</v>
      </c>
      <c r="HM200">
        <v>0.991941</v>
      </c>
      <c r="HN200">
        <v>7.32691</v>
      </c>
      <c r="HO200">
        <v>20.1455</v>
      </c>
      <c r="HP200">
        <v>5.20741</v>
      </c>
      <c r="HQ200">
        <v>11.986</v>
      </c>
      <c r="HR200">
        <v>4.96235</v>
      </c>
      <c r="HS200">
        <v>3.27453</v>
      </c>
      <c r="HT200">
        <v>9999</v>
      </c>
      <c r="HU200">
        <v>9999</v>
      </c>
      <c r="HV200">
        <v>9999</v>
      </c>
      <c r="HW200">
        <v>111.4</v>
      </c>
      <c r="HX200">
        <v>1.8639</v>
      </c>
      <c r="HY200">
        <v>1.86029</v>
      </c>
      <c r="HZ200">
        <v>1.85867</v>
      </c>
      <c r="IA200">
        <v>1.85989</v>
      </c>
      <c r="IB200">
        <v>1.85989</v>
      </c>
      <c r="IC200">
        <v>1.85853</v>
      </c>
      <c r="ID200">
        <v>1.85764</v>
      </c>
      <c r="IE200">
        <v>1.85243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-33.57</v>
      </c>
      <c r="IT200">
        <v>-3.4247</v>
      </c>
      <c r="IU200">
        <v>-14.13086957178853</v>
      </c>
      <c r="IV200">
        <v>-0.02083019699242301</v>
      </c>
      <c r="IW200">
        <v>6.53372239223948E-06</v>
      </c>
      <c r="IX200">
        <v>-1.0545266758139E-09</v>
      </c>
      <c r="IY200">
        <v>-1.707570419092904</v>
      </c>
      <c r="IZ200">
        <v>-0.1424232617567872</v>
      </c>
      <c r="JA200">
        <v>0.004060056505534989</v>
      </c>
      <c r="JB200">
        <v>-4.899104825809564E-05</v>
      </c>
      <c r="JC200">
        <v>3</v>
      </c>
      <c r="JD200">
        <v>1949</v>
      </c>
      <c r="JE200">
        <v>1</v>
      </c>
      <c r="JF200">
        <v>31</v>
      </c>
      <c r="JG200">
        <v>54.5</v>
      </c>
      <c r="JH200">
        <v>54.4</v>
      </c>
      <c r="JI200">
        <v>3.1543</v>
      </c>
      <c r="JJ200">
        <v>2.68799</v>
      </c>
      <c r="JK200">
        <v>1.49658</v>
      </c>
      <c r="JL200">
        <v>2.31934</v>
      </c>
      <c r="JM200">
        <v>1.54907</v>
      </c>
      <c r="JN200">
        <v>2.41455</v>
      </c>
      <c r="JO200">
        <v>49.3579</v>
      </c>
      <c r="JP200">
        <v>13.2127</v>
      </c>
      <c r="JQ200">
        <v>18</v>
      </c>
      <c r="JR200">
        <v>477.914</v>
      </c>
      <c r="JS200">
        <v>493.942</v>
      </c>
      <c r="JT200">
        <v>23.1027</v>
      </c>
      <c r="JU200">
        <v>38.6184</v>
      </c>
      <c r="JV200">
        <v>30.0001</v>
      </c>
      <c r="JW200">
        <v>38.4434</v>
      </c>
      <c r="JX200">
        <v>38.3175</v>
      </c>
      <c r="JY200">
        <v>63.3102</v>
      </c>
      <c r="JZ200">
        <v>44.8202</v>
      </c>
      <c r="KA200">
        <v>0</v>
      </c>
      <c r="KB200">
        <v>23.1227</v>
      </c>
      <c r="KC200">
        <v>1436.89</v>
      </c>
      <c r="KD200">
        <v>19.0737</v>
      </c>
      <c r="KE200">
        <v>99.0801</v>
      </c>
      <c r="KF200">
        <v>92.9956</v>
      </c>
    </row>
    <row r="201" spans="1:292">
      <c r="A201">
        <v>183</v>
      </c>
      <c r="B201">
        <v>1688138857</v>
      </c>
      <c r="C201">
        <v>4441</v>
      </c>
      <c r="D201" t="s">
        <v>802</v>
      </c>
      <c r="E201" t="s">
        <v>803</v>
      </c>
      <c r="F201">
        <v>5</v>
      </c>
      <c r="G201" t="s">
        <v>630</v>
      </c>
      <c r="H201">
        <v>1688138849.5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1452.278542661215</v>
      </c>
      <c r="AJ201">
        <v>1430.856848484848</v>
      </c>
      <c r="AK201">
        <v>3.420467441368265</v>
      </c>
      <c r="AL201">
        <v>66.51055622618527</v>
      </c>
      <c r="AM201">
        <f>(AO201 - AN201 + DX201*1E3/(8.314*(DZ201+273.15)) * AQ201/DW201 * AP201) * DW201/(100*DK201) * 1000/(1000 - AO201)</f>
        <v>0</v>
      </c>
      <c r="AN201">
        <v>19.01628373348717</v>
      </c>
      <c r="AO201">
        <v>19.37719454545454</v>
      </c>
      <c r="AP201">
        <v>0.000112037805713613</v>
      </c>
      <c r="AQ201">
        <v>111.0783735854107</v>
      </c>
      <c r="AR201">
        <v>4</v>
      </c>
      <c r="AS201">
        <v>1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1.65</v>
      </c>
      <c r="DL201">
        <v>0.5</v>
      </c>
      <c r="DM201" t="s">
        <v>430</v>
      </c>
      <c r="DN201">
        <v>2</v>
      </c>
      <c r="DO201" t="b">
        <v>1</v>
      </c>
      <c r="DP201">
        <v>1688138849.5</v>
      </c>
      <c r="DQ201">
        <v>1379.594814814815</v>
      </c>
      <c r="DR201">
        <v>1410.224074074074</v>
      </c>
      <c r="DS201">
        <v>19.3675037037037</v>
      </c>
      <c r="DT201">
        <v>19.01363703703704</v>
      </c>
      <c r="DU201">
        <v>1413.087037037037</v>
      </c>
      <c r="DV201">
        <v>22.79214814814814</v>
      </c>
      <c r="DW201">
        <v>500.0085925925926</v>
      </c>
      <c r="DX201">
        <v>101.5958518518519</v>
      </c>
      <c r="DY201">
        <v>0.09996785185185185</v>
      </c>
      <c r="DZ201">
        <v>28.66856296296296</v>
      </c>
      <c r="EA201">
        <v>29.96594074074073</v>
      </c>
      <c r="EB201">
        <v>999.9000000000001</v>
      </c>
      <c r="EC201">
        <v>0</v>
      </c>
      <c r="ED201">
        <v>0</v>
      </c>
      <c r="EE201">
        <v>9999.668518518518</v>
      </c>
      <c r="EF201">
        <v>0</v>
      </c>
      <c r="EG201">
        <v>1394.36962962963</v>
      </c>
      <c r="EH201">
        <v>-30.6304037037037</v>
      </c>
      <c r="EI201">
        <v>1406.839629629629</v>
      </c>
      <c r="EJ201">
        <v>1437.557407407407</v>
      </c>
      <c r="EK201">
        <v>0.3538713333333334</v>
      </c>
      <c r="EL201">
        <v>1410.224074074074</v>
      </c>
      <c r="EM201">
        <v>19.01363703703704</v>
      </c>
      <c r="EN201">
        <v>1.967657407407407</v>
      </c>
      <c r="EO201">
        <v>1.931704814814815</v>
      </c>
      <c r="EP201">
        <v>17.18644814814815</v>
      </c>
      <c r="EQ201">
        <v>16.89539629629629</v>
      </c>
      <c r="ER201">
        <v>1999.99962962963</v>
      </c>
      <c r="ES201">
        <v>0.980000111111111</v>
      </c>
      <c r="ET201">
        <v>0.02</v>
      </c>
      <c r="EU201">
        <v>0</v>
      </c>
      <c r="EV201">
        <v>28.8184</v>
      </c>
      <c r="EW201">
        <v>5.00078</v>
      </c>
      <c r="EX201">
        <v>4143.917407407407</v>
      </c>
      <c r="EY201">
        <v>16379.64074074074</v>
      </c>
      <c r="EZ201">
        <v>46.52277777777777</v>
      </c>
      <c r="FA201">
        <v>48.4301111111111</v>
      </c>
      <c r="FB201">
        <v>46.87492592592593</v>
      </c>
      <c r="FC201">
        <v>47.5275925925926</v>
      </c>
      <c r="FD201">
        <v>46.85392592592593</v>
      </c>
      <c r="FE201">
        <v>1955.09962962963</v>
      </c>
      <c r="FF201">
        <v>39.9</v>
      </c>
      <c r="FG201">
        <v>0</v>
      </c>
      <c r="FH201">
        <v>1688138851.2</v>
      </c>
      <c r="FI201">
        <v>0</v>
      </c>
      <c r="FJ201">
        <v>28.82278846153846</v>
      </c>
      <c r="FK201">
        <v>0.1449811987208752</v>
      </c>
      <c r="FL201">
        <v>28.58940158822896</v>
      </c>
      <c r="FM201">
        <v>4144.137692307693</v>
      </c>
      <c r="FN201">
        <v>15</v>
      </c>
      <c r="FO201">
        <v>1688135591</v>
      </c>
      <c r="FP201" t="s">
        <v>631</v>
      </c>
      <c r="FQ201">
        <v>1688135585</v>
      </c>
      <c r="FR201">
        <v>1688135591</v>
      </c>
      <c r="FS201">
        <v>4</v>
      </c>
      <c r="FT201">
        <v>-0.023</v>
      </c>
      <c r="FU201">
        <v>-0.017</v>
      </c>
      <c r="FV201">
        <v>-22.153</v>
      </c>
      <c r="FW201">
        <v>-3.41</v>
      </c>
      <c r="FX201">
        <v>420</v>
      </c>
      <c r="FY201">
        <v>19</v>
      </c>
      <c r="FZ201">
        <v>0.44</v>
      </c>
      <c r="GA201">
        <v>0.19</v>
      </c>
      <c r="GB201">
        <v>-30.63540243902439</v>
      </c>
      <c r="GC201">
        <v>0.1214696864112106</v>
      </c>
      <c r="GD201">
        <v>0.1203638680242476</v>
      </c>
      <c r="GE201">
        <v>0</v>
      </c>
      <c r="GF201">
        <v>0.3525038048780488</v>
      </c>
      <c r="GG201">
        <v>0.02248283623693411</v>
      </c>
      <c r="GH201">
        <v>0.003460877692284403</v>
      </c>
      <c r="GI201">
        <v>1</v>
      </c>
      <c r="GJ201">
        <v>1</v>
      </c>
      <c r="GK201">
        <v>2</v>
      </c>
      <c r="GL201" t="s">
        <v>432</v>
      </c>
      <c r="GM201">
        <v>3.09923</v>
      </c>
      <c r="GN201">
        <v>2.75808</v>
      </c>
      <c r="GO201">
        <v>0.221008</v>
      </c>
      <c r="GP201">
        <v>0.220783</v>
      </c>
      <c r="GQ201">
        <v>0.11496</v>
      </c>
      <c r="GR201">
        <v>0.101577</v>
      </c>
      <c r="GS201">
        <v>19746.5</v>
      </c>
      <c r="GT201">
        <v>18780.4</v>
      </c>
      <c r="GU201">
        <v>25926.8</v>
      </c>
      <c r="GV201">
        <v>24468.3</v>
      </c>
      <c r="GW201">
        <v>36864.2</v>
      </c>
      <c r="GX201">
        <v>31959.3</v>
      </c>
      <c r="GY201">
        <v>45340.5</v>
      </c>
      <c r="GZ201">
        <v>38466</v>
      </c>
      <c r="HA201">
        <v>1.75425</v>
      </c>
      <c r="HB201">
        <v>1.75968</v>
      </c>
      <c r="HC201">
        <v>-0.0787564</v>
      </c>
      <c r="HD201">
        <v>0</v>
      </c>
      <c r="HE201">
        <v>31.2404</v>
      </c>
      <c r="HF201">
        <v>999.9</v>
      </c>
      <c r="HG201">
        <v>42.9</v>
      </c>
      <c r="HH201">
        <v>45.5</v>
      </c>
      <c r="HI201">
        <v>41.7614</v>
      </c>
      <c r="HJ201">
        <v>62.709</v>
      </c>
      <c r="HK201">
        <v>25.4247</v>
      </c>
      <c r="HL201">
        <v>1</v>
      </c>
      <c r="HM201">
        <v>0.99154</v>
      </c>
      <c r="HN201">
        <v>7.25582</v>
      </c>
      <c r="HO201">
        <v>20.1485</v>
      </c>
      <c r="HP201">
        <v>5.20741</v>
      </c>
      <c r="HQ201">
        <v>11.986</v>
      </c>
      <c r="HR201">
        <v>4.9623</v>
      </c>
      <c r="HS201">
        <v>3.27448</v>
      </c>
      <c r="HT201">
        <v>9999</v>
      </c>
      <c r="HU201">
        <v>9999</v>
      </c>
      <c r="HV201">
        <v>9999</v>
      </c>
      <c r="HW201">
        <v>111.4</v>
      </c>
      <c r="HX201">
        <v>1.8639</v>
      </c>
      <c r="HY201">
        <v>1.86031</v>
      </c>
      <c r="HZ201">
        <v>1.85867</v>
      </c>
      <c r="IA201">
        <v>1.85989</v>
      </c>
      <c r="IB201">
        <v>1.85989</v>
      </c>
      <c r="IC201">
        <v>1.85852</v>
      </c>
      <c r="ID201">
        <v>1.85768</v>
      </c>
      <c r="IE201">
        <v>1.85243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-33.71</v>
      </c>
      <c r="IT201">
        <v>-3.425</v>
      </c>
      <c r="IU201">
        <v>-14.13086957178853</v>
      </c>
      <c r="IV201">
        <v>-0.02083019699242301</v>
      </c>
      <c r="IW201">
        <v>6.53372239223948E-06</v>
      </c>
      <c r="IX201">
        <v>-1.0545266758139E-09</v>
      </c>
      <c r="IY201">
        <v>-1.707570419092904</v>
      </c>
      <c r="IZ201">
        <v>-0.1424232617567872</v>
      </c>
      <c r="JA201">
        <v>0.004060056505534989</v>
      </c>
      <c r="JB201">
        <v>-4.899104825809564E-05</v>
      </c>
      <c r="JC201">
        <v>3</v>
      </c>
      <c r="JD201">
        <v>1949</v>
      </c>
      <c r="JE201">
        <v>1</v>
      </c>
      <c r="JF201">
        <v>31</v>
      </c>
      <c r="JG201">
        <v>54.5</v>
      </c>
      <c r="JH201">
        <v>54.4</v>
      </c>
      <c r="JI201">
        <v>3.18359</v>
      </c>
      <c r="JJ201">
        <v>2.73193</v>
      </c>
      <c r="JK201">
        <v>1.49658</v>
      </c>
      <c r="JL201">
        <v>2.31812</v>
      </c>
      <c r="JM201">
        <v>1.54785</v>
      </c>
      <c r="JN201">
        <v>2.38037</v>
      </c>
      <c r="JO201">
        <v>49.3894</v>
      </c>
      <c r="JP201">
        <v>13.2039</v>
      </c>
      <c r="JQ201">
        <v>18</v>
      </c>
      <c r="JR201">
        <v>477.968</v>
      </c>
      <c r="JS201">
        <v>493.961</v>
      </c>
      <c r="JT201">
        <v>23.1273</v>
      </c>
      <c r="JU201">
        <v>38.6202</v>
      </c>
      <c r="JV201">
        <v>30</v>
      </c>
      <c r="JW201">
        <v>38.4469</v>
      </c>
      <c r="JX201">
        <v>38.3202</v>
      </c>
      <c r="JY201">
        <v>63.9424</v>
      </c>
      <c r="JZ201">
        <v>44.8202</v>
      </c>
      <c r="KA201">
        <v>0</v>
      </c>
      <c r="KB201">
        <v>23.1499</v>
      </c>
      <c r="KC201">
        <v>1456.92</v>
      </c>
      <c r="KD201">
        <v>19.0704</v>
      </c>
      <c r="KE201">
        <v>99.08029999999999</v>
      </c>
      <c r="KF201">
        <v>92.9949</v>
      </c>
    </row>
    <row r="202" spans="1:292">
      <c r="A202">
        <v>184</v>
      </c>
      <c r="B202">
        <v>1688138862</v>
      </c>
      <c r="C202">
        <v>4446</v>
      </c>
      <c r="D202" t="s">
        <v>804</v>
      </c>
      <c r="E202" t="s">
        <v>805</v>
      </c>
      <c r="F202">
        <v>5</v>
      </c>
      <c r="G202" t="s">
        <v>630</v>
      </c>
      <c r="H202">
        <v>1688138854.214286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1469.360401047711</v>
      </c>
      <c r="AJ202">
        <v>1447.954242424242</v>
      </c>
      <c r="AK202">
        <v>3.419035722240755</v>
      </c>
      <c r="AL202">
        <v>66.51055622618527</v>
      </c>
      <c r="AM202">
        <f>(AO202 - AN202 + DX202*1E3/(8.314*(DZ202+273.15)) * AQ202/DW202 * AP202) * DW202/(100*DK202) * 1000/(1000 - AO202)</f>
        <v>0</v>
      </c>
      <c r="AN202">
        <v>19.02100013870004</v>
      </c>
      <c r="AO202">
        <v>19.38443212121211</v>
      </c>
      <c r="AP202">
        <v>8.786001559925973E-05</v>
      </c>
      <c r="AQ202">
        <v>111.0783735854107</v>
      </c>
      <c r="AR202">
        <v>4</v>
      </c>
      <c r="AS202">
        <v>1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1.65</v>
      </c>
      <c r="DL202">
        <v>0.5</v>
      </c>
      <c r="DM202" t="s">
        <v>430</v>
      </c>
      <c r="DN202">
        <v>2</v>
      </c>
      <c r="DO202" t="b">
        <v>1</v>
      </c>
      <c r="DP202">
        <v>1688138854.214286</v>
      </c>
      <c r="DQ202">
        <v>1395.420714285714</v>
      </c>
      <c r="DR202">
        <v>1426.053571428571</v>
      </c>
      <c r="DS202">
        <v>19.37398928571429</v>
      </c>
      <c r="DT202">
        <v>19.01718571428571</v>
      </c>
      <c r="DU202">
        <v>1429.051785714286</v>
      </c>
      <c r="DV202">
        <v>22.79886071428572</v>
      </c>
      <c r="DW202">
        <v>500.0016071428572</v>
      </c>
      <c r="DX202">
        <v>101.5951428571429</v>
      </c>
      <c r="DY202">
        <v>0.09998437857142857</v>
      </c>
      <c r="DZ202">
        <v>28.66857142857143</v>
      </c>
      <c r="EA202">
        <v>29.96450357142857</v>
      </c>
      <c r="EB202">
        <v>999.9000000000002</v>
      </c>
      <c r="EC202">
        <v>0</v>
      </c>
      <c r="ED202">
        <v>0</v>
      </c>
      <c r="EE202">
        <v>9999.954285714286</v>
      </c>
      <c r="EF202">
        <v>0</v>
      </c>
      <c r="EG202">
        <v>1397.613571428571</v>
      </c>
      <c r="EH202">
        <v>-30.63368928571429</v>
      </c>
      <c r="EI202">
        <v>1422.987857142857</v>
      </c>
      <c r="EJ202">
        <v>1453.7</v>
      </c>
      <c r="EK202">
        <v>0.3568046071428572</v>
      </c>
      <c r="EL202">
        <v>1426.053571428571</v>
      </c>
      <c r="EM202">
        <v>19.01718571428571</v>
      </c>
      <c r="EN202">
        <v>1.968303214285715</v>
      </c>
      <c r="EO202">
        <v>1.932054642857143</v>
      </c>
      <c r="EP202">
        <v>17.19164285714286</v>
      </c>
      <c r="EQ202">
        <v>16.89823571428571</v>
      </c>
      <c r="ER202">
        <v>1999.9775</v>
      </c>
      <c r="ES202">
        <v>0.9800000714285713</v>
      </c>
      <c r="ET202">
        <v>0.02000003928571429</v>
      </c>
      <c r="EU202">
        <v>0</v>
      </c>
      <c r="EV202">
        <v>28.84627142857143</v>
      </c>
      <c r="EW202">
        <v>5.00078</v>
      </c>
      <c r="EX202">
        <v>4144.757857142858</v>
      </c>
      <c r="EY202">
        <v>16379.45714285715</v>
      </c>
      <c r="EZ202">
        <v>46.5152857142857</v>
      </c>
      <c r="FA202">
        <v>48.42814285714284</v>
      </c>
      <c r="FB202">
        <v>46.88817857142856</v>
      </c>
      <c r="FC202">
        <v>47.51539285714284</v>
      </c>
      <c r="FD202">
        <v>46.83228571428571</v>
      </c>
      <c r="FE202">
        <v>1955.0775</v>
      </c>
      <c r="FF202">
        <v>39.9</v>
      </c>
      <c r="FG202">
        <v>0</v>
      </c>
      <c r="FH202">
        <v>1688138856</v>
      </c>
      <c r="FI202">
        <v>0</v>
      </c>
      <c r="FJ202">
        <v>28.85511538461538</v>
      </c>
      <c r="FK202">
        <v>0.2489777945359939</v>
      </c>
      <c r="FL202">
        <v>-23.06564107097538</v>
      </c>
      <c r="FM202">
        <v>4144.821153846154</v>
      </c>
      <c r="FN202">
        <v>15</v>
      </c>
      <c r="FO202">
        <v>1688135591</v>
      </c>
      <c r="FP202" t="s">
        <v>631</v>
      </c>
      <c r="FQ202">
        <v>1688135585</v>
      </c>
      <c r="FR202">
        <v>1688135591</v>
      </c>
      <c r="FS202">
        <v>4</v>
      </c>
      <c r="FT202">
        <v>-0.023</v>
      </c>
      <c r="FU202">
        <v>-0.017</v>
      </c>
      <c r="FV202">
        <v>-22.153</v>
      </c>
      <c r="FW202">
        <v>-3.41</v>
      </c>
      <c r="FX202">
        <v>420</v>
      </c>
      <c r="FY202">
        <v>19</v>
      </c>
      <c r="FZ202">
        <v>0.44</v>
      </c>
      <c r="GA202">
        <v>0.19</v>
      </c>
      <c r="GB202">
        <v>-30.620365</v>
      </c>
      <c r="GC202">
        <v>0.2305778611633042</v>
      </c>
      <c r="GD202">
        <v>0.113301563426989</v>
      </c>
      <c r="GE202">
        <v>0</v>
      </c>
      <c r="GF202">
        <v>0.3555741</v>
      </c>
      <c r="GG202">
        <v>0.039599954971857</v>
      </c>
      <c r="GH202">
        <v>0.004089213364450429</v>
      </c>
      <c r="GI202">
        <v>1</v>
      </c>
      <c r="GJ202">
        <v>1</v>
      </c>
      <c r="GK202">
        <v>2</v>
      </c>
      <c r="GL202" t="s">
        <v>432</v>
      </c>
      <c r="GM202">
        <v>3.09927</v>
      </c>
      <c r="GN202">
        <v>2.7581</v>
      </c>
      <c r="GO202">
        <v>0.222562</v>
      </c>
      <c r="GP202">
        <v>0.222321</v>
      </c>
      <c r="GQ202">
        <v>0.114983</v>
      </c>
      <c r="GR202">
        <v>0.101594</v>
      </c>
      <c r="GS202">
        <v>19707</v>
      </c>
      <c r="GT202">
        <v>18743.5</v>
      </c>
      <c r="GU202">
        <v>25926.9</v>
      </c>
      <c r="GV202">
        <v>24468.8</v>
      </c>
      <c r="GW202">
        <v>36863.5</v>
      </c>
      <c r="GX202">
        <v>31959.2</v>
      </c>
      <c r="GY202">
        <v>45340.6</v>
      </c>
      <c r="GZ202">
        <v>38466.3</v>
      </c>
      <c r="HA202">
        <v>1.75445</v>
      </c>
      <c r="HB202">
        <v>1.75957</v>
      </c>
      <c r="HC202">
        <v>-0.0773929</v>
      </c>
      <c r="HD202">
        <v>0</v>
      </c>
      <c r="HE202">
        <v>31.2403</v>
      </c>
      <c r="HF202">
        <v>999.9</v>
      </c>
      <c r="HG202">
        <v>42.9</v>
      </c>
      <c r="HH202">
        <v>45.5</v>
      </c>
      <c r="HI202">
        <v>41.759</v>
      </c>
      <c r="HJ202">
        <v>62.749</v>
      </c>
      <c r="HK202">
        <v>25.3205</v>
      </c>
      <c r="HL202">
        <v>1</v>
      </c>
      <c r="HM202">
        <v>0.991494</v>
      </c>
      <c r="HN202">
        <v>7.20742</v>
      </c>
      <c r="HO202">
        <v>20.151</v>
      </c>
      <c r="HP202">
        <v>5.20636</v>
      </c>
      <c r="HQ202">
        <v>11.986</v>
      </c>
      <c r="HR202">
        <v>4.9619</v>
      </c>
      <c r="HS202">
        <v>3.27438</v>
      </c>
      <c r="HT202">
        <v>9999</v>
      </c>
      <c r="HU202">
        <v>9999</v>
      </c>
      <c r="HV202">
        <v>9999</v>
      </c>
      <c r="HW202">
        <v>111.4</v>
      </c>
      <c r="HX202">
        <v>1.86388</v>
      </c>
      <c r="HY202">
        <v>1.86031</v>
      </c>
      <c r="HZ202">
        <v>1.85867</v>
      </c>
      <c r="IA202">
        <v>1.85989</v>
      </c>
      <c r="IB202">
        <v>1.85989</v>
      </c>
      <c r="IC202">
        <v>1.85854</v>
      </c>
      <c r="ID202">
        <v>1.85766</v>
      </c>
      <c r="IE202">
        <v>1.85242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-33.86</v>
      </c>
      <c r="IT202">
        <v>-3.4253</v>
      </c>
      <c r="IU202">
        <v>-14.13086957178853</v>
      </c>
      <c r="IV202">
        <v>-0.02083019699242301</v>
      </c>
      <c r="IW202">
        <v>6.53372239223948E-06</v>
      </c>
      <c r="IX202">
        <v>-1.0545266758139E-09</v>
      </c>
      <c r="IY202">
        <v>-1.707570419092904</v>
      </c>
      <c r="IZ202">
        <v>-0.1424232617567872</v>
      </c>
      <c r="JA202">
        <v>0.004060056505534989</v>
      </c>
      <c r="JB202">
        <v>-4.899104825809564E-05</v>
      </c>
      <c r="JC202">
        <v>3</v>
      </c>
      <c r="JD202">
        <v>1949</v>
      </c>
      <c r="JE202">
        <v>1</v>
      </c>
      <c r="JF202">
        <v>31</v>
      </c>
      <c r="JG202">
        <v>54.6</v>
      </c>
      <c r="JH202">
        <v>54.5</v>
      </c>
      <c r="JI202">
        <v>3.21167</v>
      </c>
      <c r="JJ202">
        <v>2.68433</v>
      </c>
      <c r="JK202">
        <v>1.49658</v>
      </c>
      <c r="JL202">
        <v>2.31812</v>
      </c>
      <c r="JM202">
        <v>1.54785</v>
      </c>
      <c r="JN202">
        <v>2.40601</v>
      </c>
      <c r="JO202">
        <v>49.3894</v>
      </c>
      <c r="JP202">
        <v>13.2127</v>
      </c>
      <c r="JQ202">
        <v>18</v>
      </c>
      <c r="JR202">
        <v>478.113</v>
      </c>
      <c r="JS202">
        <v>493.917</v>
      </c>
      <c r="JT202">
        <v>23.1557</v>
      </c>
      <c r="JU202">
        <v>38.6239</v>
      </c>
      <c r="JV202">
        <v>29.9999</v>
      </c>
      <c r="JW202">
        <v>38.4507</v>
      </c>
      <c r="JX202">
        <v>38.3238</v>
      </c>
      <c r="JY202">
        <v>64.4941</v>
      </c>
      <c r="JZ202">
        <v>44.8202</v>
      </c>
      <c r="KA202">
        <v>0</v>
      </c>
      <c r="KB202">
        <v>23.1748</v>
      </c>
      <c r="KC202">
        <v>1470.28</v>
      </c>
      <c r="KD202">
        <v>19.0697</v>
      </c>
      <c r="KE202">
        <v>99.0806</v>
      </c>
      <c r="KF202">
        <v>92.9961</v>
      </c>
    </row>
    <row r="203" spans="1:292">
      <c r="A203">
        <v>185</v>
      </c>
      <c r="B203">
        <v>1688138867</v>
      </c>
      <c r="C203">
        <v>4451</v>
      </c>
      <c r="D203" t="s">
        <v>806</v>
      </c>
      <c r="E203" t="s">
        <v>807</v>
      </c>
      <c r="F203">
        <v>5</v>
      </c>
      <c r="G203" t="s">
        <v>630</v>
      </c>
      <c r="H203">
        <v>1688138859.5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1486.40312817926</v>
      </c>
      <c r="AJ203">
        <v>1464.972363636364</v>
      </c>
      <c r="AK203">
        <v>3.40165475925317</v>
      </c>
      <c r="AL203">
        <v>66.51055622618527</v>
      </c>
      <c r="AM203">
        <f>(AO203 - AN203 + DX203*1E3/(8.314*(DZ203+273.15)) * AQ203/DW203 * AP203) * DW203/(100*DK203) * 1000/(1000 - AO203)</f>
        <v>0</v>
      </c>
      <c r="AN203">
        <v>19.02444036112166</v>
      </c>
      <c r="AO203">
        <v>19.39069151515151</v>
      </c>
      <c r="AP203">
        <v>7.171804175503134E-05</v>
      </c>
      <c r="AQ203">
        <v>111.0783735854107</v>
      </c>
      <c r="AR203">
        <v>4</v>
      </c>
      <c r="AS203">
        <v>1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1.65</v>
      </c>
      <c r="DL203">
        <v>0.5</v>
      </c>
      <c r="DM203" t="s">
        <v>430</v>
      </c>
      <c r="DN203">
        <v>2</v>
      </c>
      <c r="DO203" t="b">
        <v>1</v>
      </c>
      <c r="DP203">
        <v>1688138859.5</v>
      </c>
      <c r="DQ203">
        <v>1413.158148148148</v>
      </c>
      <c r="DR203">
        <v>1443.738888888889</v>
      </c>
      <c r="DS203">
        <v>19.38130740740741</v>
      </c>
      <c r="DT203">
        <v>19.02055185185186</v>
      </c>
      <c r="DU203">
        <v>1446.944074074074</v>
      </c>
      <c r="DV203">
        <v>22.80643703703704</v>
      </c>
      <c r="DW203">
        <v>500.0188888888889</v>
      </c>
      <c r="DX203">
        <v>101.5947407407407</v>
      </c>
      <c r="DY203">
        <v>0.1000482962962963</v>
      </c>
      <c r="DZ203">
        <v>28.67378888888889</v>
      </c>
      <c r="EA203">
        <v>29.97572222222222</v>
      </c>
      <c r="EB203">
        <v>999.9000000000001</v>
      </c>
      <c r="EC203">
        <v>0</v>
      </c>
      <c r="ED203">
        <v>0</v>
      </c>
      <c r="EE203">
        <v>9998.710370370371</v>
      </c>
      <c r="EF203">
        <v>0</v>
      </c>
      <c r="EG203">
        <v>1398.643333333334</v>
      </c>
      <c r="EH203">
        <v>-30.58145185185186</v>
      </c>
      <c r="EI203">
        <v>1441.087037037037</v>
      </c>
      <c r="EJ203">
        <v>1471.732592592592</v>
      </c>
      <c r="EK203">
        <v>0.3607603333333334</v>
      </c>
      <c r="EL203">
        <v>1443.738888888889</v>
      </c>
      <c r="EM203">
        <v>19.02055185185186</v>
      </c>
      <c r="EN203">
        <v>1.96903962962963</v>
      </c>
      <c r="EO203">
        <v>1.932388888888889</v>
      </c>
      <c r="EP203">
        <v>17.19754444444445</v>
      </c>
      <c r="EQ203">
        <v>16.90095185185185</v>
      </c>
      <c r="ER203">
        <v>1999.983333333333</v>
      </c>
      <c r="ES203">
        <v>0.9800003333333331</v>
      </c>
      <c r="ET203">
        <v>0.01999977407407407</v>
      </c>
      <c r="EU203">
        <v>0</v>
      </c>
      <c r="EV203">
        <v>28.80412592592593</v>
      </c>
      <c r="EW203">
        <v>5.00078</v>
      </c>
      <c r="EX203">
        <v>4142.27962962963</v>
      </c>
      <c r="EY203">
        <v>16379.50370370371</v>
      </c>
      <c r="EZ203">
        <v>46.52055555555555</v>
      </c>
      <c r="FA203">
        <v>48.43014814814813</v>
      </c>
      <c r="FB203">
        <v>46.88162962962962</v>
      </c>
      <c r="FC203">
        <v>47.5184074074074</v>
      </c>
      <c r="FD203">
        <v>46.87933333333332</v>
      </c>
      <c r="FE203">
        <v>1955.083333333334</v>
      </c>
      <c r="FF203">
        <v>39.9</v>
      </c>
      <c r="FG203">
        <v>0</v>
      </c>
      <c r="FH203">
        <v>1688138861.4</v>
      </c>
      <c r="FI203">
        <v>0</v>
      </c>
      <c r="FJ203">
        <v>28.843312</v>
      </c>
      <c r="FK203">
        <v>0.5529769379256869</v>
      </c>
      <c r="FL203">
        <v>-50.39384616761225</v>
      </c>
      <c r="FM203">
        <v>4142.0284</v>
      </c>
      <c r="FN203">
        <v>15</v>
      </c>
      <c r="FO203">
        <v>1688135591</v>
      </c>
      <c r="FP203" t="s">
        <v>631</v>
      </c>
      <c r="FQ203">
        <v>1688135585</v>
      </c>
      <c r="FR203">
        <v>1688135591</v>
      </c>
      <c r="FS203">
        <v>4</v>
      </c>
      <c r="FT203">
        <v>-0.023</v>
      </c>
      <c r="FU203">
        <v>-0.017</v>
      </c>
      <c r="FV203">
        <v>-22.153</v>
      </c>
      <c r="FW203">
        <v>-3.41</v>
      </c>
      <c r="FX203">
        <v>420</v>
      </c>
      <c r="FY203">
        <v>19</v>
      </c>
      <c r="FZ203">
        <v>0.44</v>
      </c>
      <c r="GA203">
        <v>0.19</v>
      </c>
      <c r="GB203">
        <v>-30.6047625</v>
      </c>
      <c r="GC203">
        <v>0.5651898686679654</v>
      </c>
      <c r="GD203">
        <v>0.1169703460016684</v>
      </c>
      <c r="GE203">
        <v>0</v>
      </c>
      <c r="GF203">
        <v>0.3584119</v>
      </c>
      <c r="GG203">
        <v>0.0447448930581605</v>
      </c>
      <c r="GH203">
        <v>0.004466314687748731</v>
      </c>
      <c r="GI203">
        <v>1</v>
      </c>
      <c r="GJ203">
        <v>1</v>
      </c>
      <c r="GK203">
        <v>2</v>
      </c>
      <c r="GL203" t="s">
        <v>432</v>
      </c>
      <c r="GM203">
        <v>3.09927</v>
      </c>
      <c r="GN203">
        <v>2.75818</v>
      </c>
      <c r="GO203">
        <v>0.224095</v>
      </c>
      <c r="GP203">
        <v>0.223847</v>
      </c>
      <c r="GQ203">
        <v>0.115005</v>
      </c>
      <c r="GR203">
        <v>0.101606</v>
      </c>
      <c r="GS203">
        <v>19667.8</v>
      </c>
      <c r="GT203">
        <v>18706.4</v>
      </c>
      <c r="GU203">
        <v>25926.7</v>
      </c>
      <c r="GV203">
        <v>24468.5</v>
      </c>
      <c r="GW203">
        <v>36862.7</v>
      </c>
      <c r="GX203">
        <v>31959</v>
      </c>
      <c r="GY203">
        <v>45340.4</v>
      </c>
      <c r="GZ203">
        <v>38466.5</v>
      </c>
      <c r="HA203">
        <v>1.75445</v>
      </c>
      <c r="HB203">
        <v>1.75935</v>
      </c>
      <c r="HC203">
        <v>-0.07687140000000001</v>
      </c>
      <c r="HD203">
        <v>0</v>
      </c>
      <c r="HE203">
        <v>31.2403</v>
      </c>
      <c r="HF203">
        <v>999.9</v>
      </c>
      <c r="HG203">
        <v>42.9</v>
      </c>
      <c r="HH203">
        <v>45.5</v>
      </c>
      <c r="HI203">
        <v>41.7618</v>
      </c>
      <c r="HJ203">
        <v>62.699</v>
      </c>
      <c r="HK203">
        <v>25.3486</v>
      </c>
      <c r="HL203">
        <v>1</v>
      </c>
      <c r="HM203">
        <v>0.991471</v>
      </c>
      <c r="HN203">
        <v>7.21476</v>
      </c>
      <c r="HO203">
        <v>20.1503</v>
      </c>
      <c r="HP203">
        <v>5.20741</v>
      </c>
      <c r="HQ203">
        <v>11.986</v>
      </c>
      <c r="HR203">
        <v>4.9618</v>
      </c>
      <c r="HS203">
        <v>3.2744</v>
      </c>
      <c r="HT203">
        <v>9999</v>
      </c>
      <c r="HU203">
        <v>9999</v>
      </c>
      <c r="HV203">
        <v>9999</v>
      </c>
      <c r="HW203">
        <v>111.4</v>
      </c>
      <c r="HX203">
        <v>1.86392</v>
      </c>
      <c r="HY203">
        <v>1.86032</v>
      </c>
      <c r="HZ203">
        <v>1.85867</v>
      </c>
      <c r="IA203">
        <v>1.85989</v>
      </c>
      <c r="IB203">
        <v>1.85989</v>
      </c>
      <c r="IC203">
        <v>1.85853</v>
      </c>
      <c r="ID203">
        <v>1.85768</v>
      </c>
      <c r="IE203">
        <v>1.85242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-34</v>
      </c>
      <c r="IT203">
        <v>-3.4255</v>
      </c>
      <c r="IU203">
        <v>-14.13086957178853</v>
      </c>
      <c r="IV203">
        <v>-0.02083019699242301</v>
      </c>
      <c r="IW203">
        <v>6.53372239223948E-06</v>
      </c>
      <c r="IX203">
        <v>-1.0545266758139E-09</v>
      </c>
      <c r="IY203">
        <v>-1.707570419092904</v>
      </c>
      <c r="IZ203">
        <v>-0.1424232617567872</v>
      </c>
      <c r="JA203">
        <v>0.004060056505534989</v>
      </c>
      <c r="JB203">
        <v>-4.899104825809564E-05</v>
      </c>
      <c r="JC203">
        <v>3</v>
      </c>
      <c r="JD203">
        <v>1949</v>
      </c>
      <c r="JE203">
        <v>1</v>
      </c>
      <c r="JF203">
        <v>31</v>
      </c>
      <c r="JG203">
        <v>54.7</v>
      </c>
      <c r="JH203">
        <v>54.6</v>
      </c>
      <c r="JI203">
        <v>3.2373</v>
      </c>
      <c r="JJ203">
        <v>2.677</v>
      </c>
      <c r="JK203">
        <v>1.49658</v>
      </c>
      <c r="JL203">
        <v>2.31934</v>
      </c>
      <c r="JM203">
        <v>1.54785</v>
      </c>
      <c r="JN203">
        <v>2.49634</v>
      </c>
      <c r="JO203">
        <v>49.3894</v>
      </c>
      <c r="JP203">
        <v>13.2127</v>
      </c>
      <c r="JQ203">
        <v>18</v>
      </c>
      <c r="JR203">
        <v>478.131</v>
      </c>
      <c r="JS203">
        <v>493.787</v>
      </c>
      <c r="JT203">
        <v>23.1816</v>
      </c>
      <c r="JU203">
        <v>38.6258</v>
      </c>
      <c r="JV203">
        <v>29.9999</v>
      </c>
      <c r="JW203">
        <v>38.4535</v>
      </c>
      <c r="JX203">
        <v>38.3275</v>
      </c>
      <c r="JY203">
        <v>65.1344</v>
      </c>
      <c r="JZ203">
        <v>44.8202</v>
      </c>
      <c r="KA203">
        <v>0</v>
      </c>
      <c r="KB203">
        <v>23.1891</v>
      </c>
      <c r="KC203">
        <v>1490.32</v>
      </c>
      <c r="KD203">
        <v>19.0675</v>
      </c>
      <c r="KE203">
        <v>99.0801</v>
      </c>
      <c r="KF203">
        <v>92.99590000000001</v>
      </c>
    </row>
    <row r="204" spans="1:292">
      <c r="A204">
        <v>186</v>
      </c>
      <c r="B204">
        <v>1688138872</v>
      </c>
      <c r="C204">
        <v>4456</v>
      </c>
      <c r="D204" t="s">
        <v>808</v>
      </c>
      <c r="E204" t="s">
        <v>809</v>
      </c>
      <c r="F204">
        <v>5</v>
      </c>
      <c r="G204" t="s">
        <v>630</v>
      </c>
      <c r="H204">
        <v>1688138864.214286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1503.428943391939</v>
      </c>
      <c r="AJ204">
        <v>1482.019575757575</v>
      </c>
      <c r="AK204">
        <v>3.408438382733633</v>
      </c>
      <c r="AL204">
        <v>66.51055622618527</v>
      </c>
      <c r="AM204">
        <f>(AO204 - AN204 + DX204*1E3/(8.314*(DZ204+273.15)) * AQ204/DW204 * AP204) * DW204/(100*DK204) * 1000/(1000 - AO204)</f>
        <v>0</v>
      </c>
      <c r="AN204">
        <v>19.02904336356487</v>
      </c>
      <c r="AO204">
        <v>19.39417818181818</v>
      </c>
      <c r="AP204">
        <v>2.752230302178648E-05</v>
      </c>
      <c r="AQ204">
        <v>111.0783735854107</v>
      </c>
      <c r="AR204">
        <v>4</v>
      </c>
      <c r="AS204">
        <v>1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1.65</v>
      </c>
      <c r="DL204">
        <v>0.5</v>
      </c>
      <c r="DM204" t="s">
        <v>430</v>
      </c>
      <c r="DN204">
        <v>2</v>
      </c>
      <c r="DO204" t="b">
        <v>1</v>
      </c>
      <c r="DP204">
        <v>1688138864.214286</v>
      </c>
      <c r="DQ204">
        <v>1428.919642857143</v>
      </c>
      <c r="DR204">
        <v>1459.538571428571</v>
      </c>
      <c r="DS204">
        <v>19.387325</v>
      </c>
      <c r="DT204">
        <v>19.02446428571429</v>
      </c>
      <c r="DU204">
        <v>1462.841785714286</v>
      </c>
      <c r="DV204">
        <v>22.81265357142857</v>
      </c>
      <c r="DW204">
        <v>500.0198928571429</v>
      </c>
      <c r="DX204">
        <v>101.5943928571429</v>
      </c>
      <c r="DY204">
        <v>0.10005315</v>
      </c>
      <c r="DZ204">
        <v>28.68036071428571</v>
      </c>
      <c r="EA204">
        <v>29.98265357142856</v>
      </c>
      <c r="EB204">
        <v>999.9000000000002</v>
      </c>
      <c r="EC204">
        <v>0</v>
      </c>
      <c r="ED204">
        <v>0</v>
      </c>
      <c r="EE204">
        <v>10000.67392857143</v>
      </c>
      <c r="EF204">
        <v>0</v>
      </c>
      <c r="EG204">
        <v>1399.4925</v>
      </c>
      <c r="EH204">
        <v>-30.61861428571429</v>
      </c>
      <c r="EI204">
        <v>1457.17</v>
      </c>
      <c r="EJ204">
        <v>1487.843928571428</v>
      </c>
      <c r="EK204">
        <v>0.3628623928571428</v>
      </c>
      <c r="EL204">
        <v>1459.538571428571</v>
      </c>
      <c r="EM204">
        <v>19.02446428571429</v>
      </c>
      <c r="EN204">
        <v>1.969644642857143</v>
      </c>
      <c r="EO204">
        <v>1.93278</v>
      </c>
      <c r="EP204">
        <v>17.20238928571429</v>
      </c>
      <c r="EQ204">
        <v>16.90413928571429</v>
      </c>
      <c r="ER204">
        <v>1999.992857142857</v>
      </c>
      <c r="ES204">
        <v>0.9800004999999999</v>
      </c>
      <c r="ET204">
        <v>0.01999961428571428</v>
      </c>
      <c r="EU204">
        <v>0</v>
      </c>
      <c r="EV204">
        <v>28.87347857142857</v>
      </c>
      <c r="EW204">
        <v>5.00078</v>
      </c>
      <c r="EX204">
        <v>4137.437142857143</v>
      </c>
      <c r="EY204">
        <v>16379.575</v>
      </c>
      <c r="EZ204">
        <v>46.53321428571428</v>
      </c>
      <c r="FA204">
        <v>48.43264285714285</v>
      </c>
      <c r="FB204">
        <v>46.89921428571427</v>
      </c>
      <c r="FC204">
        <v>47.54003571428571</v>
      </c>
      <c r="FD204">
        <v>46.87249999999999</v>
      </c>
      <c r="FE204">
        <v>1955.092857142857</v>
      </c>
      <c r="FF204">
        <v>39.9</v>
      </c>
      <c r="FG204">
        <v>0</v>
      </c>
      <c r="FH204">
        <v>1688138866.2</v>
      </c>
      <c r="FI204">
        <v>0</v>
      </c>
      <c r="FJ204">
        <v>28.866136</v>
      </c>
      <c r="FK204">
        <v>-0.04944614159143199</v>
      </c>
      <c r="FL204">
        <v>-67.19692303858507</v>
      </c>
      <c r="FM204">
        <v>4137.017199999999</v>
      </c>
      <c r="FN204">
        <v>15</v>
      </c>
      <c r="FO204">
        <v>1688135591</v>
      </c>
      <c r="FP204" t="s">
        <v>631</v>
      </c>
      <c r="FQ204">
        <v>1688135585</v>
      </c>
      <c r="FR204">
        <v>1688135591</v>
      </c>
      <c r="FS204">
        <v>4</v>
      </c>
      <c r="FT204">
        <v>-0.023</v>
      </c>
      <c r="FU204">
        <v>-0.017</v>
      </c>
      <c r="FV204">
        <v>-22.153</v>
      </c>
      <c r="FW204">
        <v>-3.41</v>
      </c>
      <c r="FX204">
        <v>420</v>
      </c>
      <c r="FY204">
        <v>19</v>
      </c>
      <c r="FZ204">
        <v>0.44</v>
      </c>
      <c r="GA204">
        <v>0.19</v>
      </c>
      <c r="GB204">
        <v>-30.57667750000001</v>
      </c>
      <c r="GC204">
        <v>-0.2944198874296349</v>
      </c>
      <c r="GD204">
        <v>0.08893288055466345</v>
      </c>
      <c r="GE204">
        <v>0</v>
      </c>
      <c r="GF204">
        <v>0.361000425</v>
      </c>
      <c r="GG204">
        <v>0.03312802626641562</v>
      </c>
      <c r="GH204">
        <v>0.003428231059070411</v>
      </c>
      <c r="GI204">
        <v>1</v>
      </c>
      <c r="GJ204">
        <v>1</v>
      </c>
      <c r="GK204">
        <v>2</v>
      </c>
      <c r="GL204" t="s">
        <v>432</v>
      </c>
      <c r="GM204">
        <v>3.09902</v>
      </c>
      <c r="GN204">
        <v>2.75806</v>
      </c>
      <c r="GO204">
        <v>0.225623</v>
      </c>
      <c r="GP204">
        <v>0.225398</v>
      </c>
      <c r="GQ204">
        <v>0.115016</v>
      </c>
      <c r="GR204">
        <v>0.10162</v>
      </c>
      <c r="GS204">
        <v>19628.9</v>
      </c>
      <c r="GT204">
        <v>18668.9</v>
      </c>
      <c r="GU204">
        <v>25926.7</v>
      </c>
      <c r="GV204">
        <v>24468.6</v>
      </c>
      <c r="GW204">
        <v>36862.4</v>
      </c>
      <c r="GX204">
        <v>31958.6</v>
      </c>
      <c r="GY204">
        <v>45340.4</v>
      </c>
      <c r="GZ204">
        <v>38466.3</v>
      </c>
      <c r="HA204">
        <v>1.75408</v>
      </c>
      <c r="HB204">
        <v>1.75958</v>
      </c>
      <c r="HC204">
        <v>-0.07685649999999999</v>
      </c>
      <c r="HD204">
        <v>0</v>
      </c>
      <c r="HE204">
        <v>31.2436</v>
      </c>
      <c r="HF204">
        <v>999.9</v>
      </c>
      <c r="HG204">
        <v>42.9</v>
      </c>
      <c r="HH204">
        <v>45.6</v>
      </c>
      <c r="HI204">
        <v>41.9736</v>
      </c>
      <c r="HJ204">
        <v>62.559</v>
      </c>
      <c r="HK204">
        <v>25.613</v>
      </c>
      <c r="HL204">
        <v>1</v>
      </c>
      <c r="HM204">
        <v>0.99158</v>
      </c>
      <c r="HN204">
        <v>7.26436</v>
      </c>
      <c r="HO204">
        <v>20.1481</v>
      </c>
      <c r="HP204">
        <v>5.20741</v>
      </c>
      <c r="HQ204">
        <v>11.986</v>
      </c>
      <c r="HR204">
        <v>4.9619</v>
      </c>
      <c r="HS204">
        <v>3.27443</v>
      </c>
      <c r="HT204">
        <v>9999</v>
      </c>
      <c r="HU204">
        <v>9999</v>
      </c>
      <c r="HV204">
        <v>9999</v>
      </c>
      <c r="HW204">
        <v>111.4</v>
      </c>
      <c r="HX204">
        <v>1.86395</v>
      </c>
      <c r="HY204">
        <v>1.86032</v>
      </c>
      <c r="HZ204">
        <v>1.85867</v>
      </c>
      <c r="IA204">
        <v>1.85989</v>
      </c>
      <c r="IB204">
        <v>1.85989</v>
      </c>
      <c r="IC204">
        <v>1.85853</v>
      </c>
      <c r="ID204">
        <v>1.85768</v>
      </c>
      <c r="IE204">
        <v>1.85242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-34.14</v>
      </c>
      <c r="IT204">
        <v>-3.4255</v>
      </c>
      <c r="IU204">
        <v>-14.13086957178853</v>
      </c>
      <c r="IV204">
        <v>-0.02083019699242301</v>
      </c>
      <c r="IW204">
        <v>6.53372239223948E-06</v>
      </c>
      <c r="IX204">
        <v>-1.0545266758139E-09</v>
      </c>
      <c r="IY204">
        <v>-1.707570419092904</v>
      </c>
      <c r="IZ204">
        <v>-0.1424232617567872</v>
      </c>
      <c r="JA204">
        <v>0.004060056505534989</v>
      </c>
      <c r="JB204">
        <v>-4.899104825809564E-05</v>
      </c>
      <c r="JC204">
        <v>3</v>
      </c>
      <c r="JD204">
        <v>1949</v>
      </c>
      <c r="JE204">
        <v>1</v>
      </c>
      <c r="JF204">
        <v>31</v>
      </c>
      <c r="JG204">
        <v>54.8</v>
      </c>
      <c r="JH204">
        <v>54.7</v>
      </c>
      <c r="JI204">
        <v>3.27148</v>
      </c>
      <c r="JJ204">
        <v>2.67334</v>
      </c>
      <c r="JK204">
        <v>1.49658</v>
      </c>
      <c r="JL204">
        <v>2.31934</v>
      </c>
      <c r="JM204">
        <v>1.54785</v>
      </c>
      <c r="JN204">
        <v>2.50488</v>
      </c>
      <c r="JO204">
        <v>49.3894</v>
      </c>
      <c r="JP204">
        <v>13.2214</v>
      </c>
      <c r="JQ204">
        <v>18</v>
      </c>
      <c r="JR204">
        <v>477.918</v>
      </c>
      <c r="JS204">
        <v>493.969</v>
      </c>
      <c r="JT204">
        <v>23.1982</v>
      </c>
      <c r="JU204">
        <v>38.6286</v>
      </c>
      <c r="JV204">
        <v>30</v>
      </c>
      <c r="JW204">
        <v>38.4563</v>
      </c>
      <c r="JX204">
        <v>38.3311</v>
      </c>
      <c r="JY204">
        <v>65.673</v>
      </c>
      <c r="JZ204">
        <v>44.8202</v>
      </c>
      <c r="KA204">
        <v>0</v>
      </c>
      <c r="KB204">
        <v>23.1944</v>
      </c>
      <c r="KC204">
        <v>1503.67</v>
      </c>
      <c r="KD204">
        <v>19.0675</v>
      </c>
      <c r="KE204">
        <v>99.08</v>
      </c>
      <c r="KF204">
        <v>92.9958</v>
      </c>
    </row>
    <row r="205" spans="1:292">
      <c r="A205">
        <v>187</v>
      </c>
      <c r="B205">
        <v>1688138877</v>
      </c>
      <c r="C205">
        <v>4461</v>
      </c>
      <c r="D205" t="s">
        <v>810</v>
      </c>
      <c r="E205" t="s">
        <v>811</v>
      </c>
      <c r="F205">
        <v>5</v>
      </c>
      <c r="G205" t="s">
        <v>630</v>
      </c>
      <c r="H205">
        <v>1688138869.5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1520.600050382353</v>
      </c>
      <c r="AJ205">
        <v>1499.177030303031</v>
      </c>
      <c r="AK205">
        <v>3.436870799385286</v>
      </c>
      <c r="AL205">
        <v>66.51055622618527</v>
      </c>
      <c r="AM205">
        <f>(AO205 - AN205 + DX205*1E3/(8.314*(DZ205+273.15)) * AQ205/DW205 * AP205) * DW205/(100*DK205) * 1000/(1000 - AO205)</f>
        <v>0</v>
      </c>
      <c r="AN205">
        <v>19.03202410248275</v>
      </c>
      <c r="AO205">
        <v>19.3944896969697</v>
      </c>
      <c r="AP205">
        <v>4.999702629624819E-06</v>
      </c>
      <c r="AQ205">
        <v>111.0783735854107</v>
      </c>
      <c r="AR205">
        <v>4</v>
      </c>
      <c r="AS205">
        <v>1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1.65</v>
      </c>
      <c r="DL205">
        <v>0.5</v>
      </c>
      <c r="DM205" t="s">
        <v>430</v>
      </c>
      <c r="DN205">
        <v>2</v>
      </c>
      <c r="DO205" t="b">
        <v>1</v>
      </c>
      <c r="DP205">
        <v>1688138869.5</v>
      </c>
      <c r="DQ205">
        <v>1446.61037037037</v>
      </c>
      <c r="DR205">
        <v>1477.244444444445</v>
      </c>
      <c r="DS205">
        <v>19.39194444444444</v>
      </c>
      <c r="DT205">
        <v>19.02847037037037</v>
      </c>
      <c r="DU205">
        <v>1480.682592592593</v>
      </c>
      <c r="DV205">
        <v>22.81743333333334</v>
      </c>
      <c r="DW205">
        <v>500.0192592592593</v>
      </c>
      <c r="DX205">
        <v>101.5944444444444</v>
      </c>
      <c r="DY205">
        <v>0.09997162592592596</v>
      </c>
      <c r="DZ205">
        <v>28.68601851851852</v>
      </c>
      <c r="EA205">
        <v>29.99375185185185</v>
      </c>
      <c r="EB205">
        <v>999.9000000000001</v>
      </c>
      <c r="EC205">
        <v>0</v>
      </c>
      <c r="ED205">
        <v>0</v>
      </c>
      <c r="EE205">
        <v>10003.37555555555</v>
      </c>
      <c r="EF205">
        <v>0</v>
      </c>
      <c r="EG205">
        <v>1399.891111111111</v>
      </c>
      <c r="EH205">
        <v>-30.63377777777778</v>
      </c>
      <c r="EI205">
        <v>1475.217037037037</v>
      </c>
      <c r="EJ205">
        <v>1505.898888888889</v>
      </c>
      <c r="EK205">
        <v>0.3634744444444444</v>
      </c>
      <c r="EL205">
        <v>1477.244444444445</v>
      </c>
      <c r="EM205">
        <v>19.02847037037037</v>
      </c>
      <c r="EN205">
        <v>1.970114074074074</v>
      </c>
      <c r="EO205">
        <v>1.933186296296297</v>
      </c>
      <c r="EP205">
        <v>17.20615555555556</v>
      </c>
      <c r="EQ205">
        <v>16.90746666666666</v>
      </c>
      <c r="ER205">
        <v>1999.996666666667</v>
      </c>
      <c r="ES205">
        <v>0.9800006666666666</v>
      </c>
      <c r="ET205">
        <v>0.01999944444444444</v>
      </c>
      <c r="EU205">
        <v>0</v>
      </c>
      <c r="EV205">
        <v>28.85418148148148</v>
      </c>
      <c r="EW205">
        <v>5.00078</v>
      </c>
      <c r="EX205">
        <v>4133.915185185185</v>
      </c>
      <c r="EY205">
        <v>16379.61851851852</v>
      </c>
      <c r="EZ205">
        <v>46.54144444444444</v>
      </c>
      <c r="FA205">
        <v>48.43477777777776</v>
      </c>
      <c r="FB205">
        <v>46.88622222222221</v>
      </c>
      <c r="FC205">
        <v>47.55544444444444</v>
      </c>
      <c r="FD205">
        <v>46.86314814814814</v>
      </c>
      <c r="FE205">
        <v>1955.096666666667</v>
      </c>
      <c r="FF205">
        <v>39.9</v>
      </c>
      <c r="FG205">
        <v>0</v>
      </c>
      <c r="FH205">
        <v>1688138871</v>
      </c>
      <c r="FI205">
        <v>0</v>
      </c>
      <c r="FJ205">
        <v>28.83470800000001</v>
      </c>
      <c r="FK205">
        <v>-0.00411537908986355</v>
      </c>
      <c r="FL205">
        <v>-29.52461528478744</v>
      </c>
      <c r="FM205">
        <v>4133.962799999999</v>
      </c>
      <c r="FN205">
        <v>15</v>
      </c>
      <c r="FO205">
        <v>1688135591</v>
      </c>
      <c r="FP205" t="s">
        <v>631</v>
      </c>
      <c r="FQ205">
        <v>1688135585</v>
      </c>
      <c r="FR205">
        <v>1688135591</v>
      </c>
      <c r="FS205">
        <v>4</v>
      </c>
      <c r="FT205">
        <v>-0.023</v>
      </c>
      <c r="FU205">
        <v>-0.017</v>
      </c>
      <c r="FV205">
        <v>-22.153</v>
      </c>
      <c r="FW205">
        <v>-3.41</v>
      </c>
      <c r="FX205">
        <v>420</v>
      </c>
      <c r="FY205">
        <v>19</v>
      </c>
      <c r="FZ205">
        <v>0.44</v>
      </c>
      <c r="GA205">
        <v>0.19</v>
      </c>
      <c r="GB205">
        <v>-30.62638292682926</v>
      </c>
      <c r="GC205">
        <v>-0.4874885017422744</v>
      </c>
      <c r="GD205">
        <v>0.1148684887534735</v>
      </c>
      <c r="GE205">
        <v>0</v>
      </c>
      <c r="GF205">
        <v>0.3627760243902439</v>
      </c>
      <c r="GG205">
        <v>0.00984140069686406</v>
      </c>
      <c r="GH205">
        <v>0.001545755691544334</v>
      </c>
      <c r="GI205">
        <v>1</v>
      </c>
      <c r="GJ205">
        <v>1</v>
      </c>
      <c r="GK205">
        <v>2</v>
      </c>
      <c r="GL205" t="s">
        <v>432</v>
      </c>
      <c r="GM205">
        <v>3.09902</v>
      </c>
      <c r="GN205">
        <v>2.75793</v>
      </c>
      <c r="GO205">
        <v>0.227153</v>
      </c>
      <c r="GP205">
        <v>0.226883</v>
      </c>
      <c r="GQ205">
        <v>0.115016</v>
      </c>
      <c r="GR205">
        <v>0.101629</v>
      </c>
      <c r="GS205">
        <v>19590</v>
      </c>
      <c r="GT205">
        <v>18632.9</v>
      </c>
      <c r="GU205">
        <v>25926.9</v>
      </c>
      <c r="GV205">
        <v>24468.5</v>
      </c>
      <c r="GW205">
        <v>36862.5</v>
      </c>
      <c r="GX205">
        <v>31958.2</v>
      </c>
      <c r="GY205">
        <v>45340.3</v>
      </c>
      <c r="GZ205">
        <v>38466</v>
      </c>
      <c r="HA205">
        <v>1.7538</v>
      </c>
      <c r="HB205">
        <v>1.75972</v>
      </c>
      <c r="HC205">
        <v>-0.0760406</v>
      </c>
      <c r="HD205">
        <v>0</v>
      </c>
      <c r="HE205">
        <v>31.2477</v>
      </c>
      <c r="HF205">
        <v>999.9</v>
      </c>
      <c r="HG205">
        <v>42.9</v>
      </c>
      <c r="HH205">
        <v>45.6</v>
      </c>
      <c r="HI205">
        <v>41.9756</v>
      </c>
      <c r="HJ205">
        <v>62.599</v>
      </c>
      <c r="HK205">
        <v>25.7412</v>
      </c>
      <c r="HL205">
        <v>1</v>
      </c>
      <c r="HM205">
        <v>0.992144</v>
      </c>
      <c r="HN205">
        <v>7.2928</v>
      </c>
      <c r="HO205">
        <v>20.147</v>
      </c>
      <c r="HP205">
        <v>5.20741</v>
      </c>
      <c r="HQ205">
        <v>11.986</v>
      </c>
      <c r="HR205">
        <v>4.9619</v>
      </c>
      <c r="HS205">
        <v>3.27445</v>
      </c>
      <c r="HT205">
        <v>9999</v>
      </c>
      <c r="HU205">
        <v>9999</v>
      </c>
      <c r="HV205">
        <v>9999</v>
      </c>
      <c r="HW205">
        <v>111.4</v>
      </c>
      <c r="HX205">
        <v>1.86392</v>
      </c>
      <c r="HY205">
        <v>1.86033</v>
      </c>
      <c r="HZ205">
        <v>1.85867</v>
      </c>
      <c r="IA205">
        <v>1.85989</v>
      </c>
      <c r="IB205">
        <v>1.85989</v>
      </c>
      <c r="IC205">
        <v>1.85854</v>
      </c>
      <c r="ID205">
        <v>1.8577</v>
      </c>
      <c r="IE205">
        <v>1.85243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-34.29</v>
      </c>
      <c r="IT205">
        <v>-3.4255</v>
      </c>
      <c r="IU205">
        <v>-14.13086957178853</v>
      </c>
      <c r="IV205">
        <v>-0.02083019699242301</v>
      </c>
      <c r="IW205">
        <v>6.53372239223948E-06</v>
      </c>
      <c r="IX205">
        <v>-1.0545266758139E-09</v>
      </c>
      <c r="IY205">
        <v>-1.707570419092904</v>
      </c>
      <c r="IZ205">
        <v>-0.1424232617567872</v>
      </c>
      <c r="JA205">
        <v>0.004060056505534989</v>
      </c>
      <c r="JB205">
        <v>-4.899104825809564E-05</v>
      </c>
      <c r="JC205">
        <v>3</v>
      </c>
      <c r="JD205">
        <v>1949</v>
      </c>
      <c r="JE205">
        <v>1</v>
      </c>
      <c r="JF205">
        <v>31</v>
      </c>
      <c r="JG205">
        <v>54.9</v>
      </c>
      <c r="JH205">
        <v>54.8</v>
      </c>
      <c r="JI205">
        <v>3.2959</v>
      </c>
      <c r="JJ205">
        <v>2.68066</v>
      </c>
      <c r="JK205">
        <v>1.49658</v>
      </c>
      <c r="JL205">
        <v>2.31812</v>
      </c>
      <c r="JM205">
        <v>1.54785</v>
      </c>
      <c r="JN205">
        <v>2.47925</v>
      </c>
      <c r="JO205">
        <v>49.3894</v>
      </c>
      <c r="JP205">
        <v>13.2039</v>
      </c>
      <c r="JQ205">
        <v>18</v>
      </c>
      <c r="JR205">
        <v>477.773</v>
      </c>
      <c r="JS205">
        <v>494.1</v>
      </c>
      <c r="JT205">
        <v>23.2036</v>
      </c>
      <c r="JU205">
        <v>38.6313</v>
      </c>
      <c r="JV205">
        <v>30.0006</v>
      </c>
      <c r="JW205">
        <v>38.4599</v>
      </c>
      <c r="JX205">
        <v>38.3348</v>
      </c>
      <c r="JY205">
        <v>66.31019999999999</v>
      </c>
      <c r="JZ205">
        <v>44.8202</v>
      </c>
      <c r="KA205">
        <v>0</v>
      </c>
      <c r="KB205">
        <v>23.1997</v>
      </c>
      <c r="KC205">
        <v>1523.71</v>
      </c>
      <c r="KD205">
        <v>19.0675</v>
      </c>
      <c r="KE205">
        <v>99.0801</v>
      </c>
      <c r="KF205">
        <v>92.9952</v>
      </c>
    </row>
    <row r="206" spans="1:292">
      <c r="A206">
        <v>188</v>
      </c>
      <c r="B206">
        <v>1688138882</v>
      </c>
      <c r="C206">
        <v>4466</v>
      </c>
      <c r="D206" t="s">
        <v>812</v>
      </c>
      <c r="E206" t="s">
        <v>813</v>
      </c>
      <c r="F206">
        <v>5</v>
      </c>
      <c r="G206" t="s">
        <v>630</v>
      </c>
      <c r="H206">
        <v>1688138874.214286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1537.472209153085</v>
      </c>
      <c r="AJ206">
        <v>1516.208363636364</v>
      </c>
      <c r="AK206">
        <v>3.404550768514436</v>
      </c>
      <c r="AL206">
        <v>66.51055622618527</v>
      </c>
      <c r="AM206">
        <f>(AO206 - AN206 + DX206*1E3/(8.314*(DZ206+273.15)) * AQ206/DW206 * AP206) * DW206/(100*DK206) * 1000/(1000 - AO206)</f>
        <v>0</v>
      </c>
      <c r="AN206">
        <v>19.03582546554361</v>
      </c>
      <c r="AO206">
        <v>19.39482</v>
      </c>
      <c r="AP206">
        <v>4.865087783584158E-06</v>
      </c>
      <c r="AQ206">
        <v>111.0783735854107</v>
      </c>
      <c r="AR206">
        <v>4</v>
      </c>
      <c r="AS206">
        <v>1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1.65</v>
      </c>
      <c r="DL206">
        <v>0.5</v>
      </c>
      <c r="DM206" t="s">
        <v>430</v>
      </c>
      <c r="DN206">
        <v>2</v>
      </c>
      <c r="DO206" t="b">
        <v>1</v>
      </c>
      <c r="DP206">
        <v>1688138874.214286</v>
      </c>
      <c r="DQ206">
        <v>1462.395714285714</v>
      </c>
      <c r="DR206">
        <v>1493.012142857143</v>
      </c>
      <c r="DS206">
        <v>19.3941</v>
      </c>
      <c r="DT206">
        <v>19.03169285714285</v>
      </c>
      <c r="DU206">
        <v>1496.6</v>
      </c>
      <c r="DV206">
        <v>22.81966428571428</v>
      </c>
      <c r="DW206">
        <v>499.9813928571429</v>
      </c>
      <c r="DX206">
        <v>101.5948214285714</v>
      </c>
      <c r="DY206">
        <v>0.09987696785714284</v>
      </c>
      <c r="DZ206">
        <v>28.688775</v>
      </c>
      <c r="EA206">
        <v>30.00058928571428</v>
      </c>
      <c r="EB206">
        <v>999.9000000000002</v>
      </c>
      <c r="EC206">
        <v>0</v>
      </c>
      <c r="ED206">
        <v>0</v>
      </c>
      <c r="EE206">
        <v>10000.865</v>
      </c>
      <c r="EF206">
        <v>0</v>
      </c>
      <c r="EG206">
        <v>1400.696071428571</v>
      </c>
      <c r="EH206">
        <v>-30.61703928571429</v>
      </c>
      <c r="EI206">
        <v>1491.316785714286</v>
      </c>
      <c r="EJ206">
        <v>1521.978214285714</v>
      </c>
      <c r="EK206">
        <v>0.3624045714285714</v>
      </c>
      <c r="EL206">
        <v>1493.012142857143</v>
      </c>
      <c r="EM206">
        <v>19.03169285714285</v>
      </c>
      <c r="EN206">
        <v>1.970340357142857</v>
      </c>
      <c r="EO206">
        <v>1.933521428571429</v>
      </c>
      <c r="EP206">
        <v>17.20797142857143</v>
      </c>
      <c r="EQ206">
        <v>16.9102</v>
      </c>
      <c r="ER206">
        <v>1999.99</v>
      </c>
      <c r="ES206">
        <v>0.9800007142857142</v>
      </c>
      <c r="ET206">
        <v>0.01999939642857143</v>
      </c>
      <c r="EU206">
        <v>0</v>
      </c>
      <c r="EV206">
        <v>28.87944285714286</v>
      </c>
      <c r="EW206">
        <v>5.00078</v>
      </c>
      <c r="EX206">
        <v>4132.5875</v>
      </c>
      <c r="EY206">
        <v>16379.56071428572</v>
      </c>
      <c r="EZ206">
        <v>46.55114285714286</v>
      </c>
      <c r="FA206">
        <v>48.43707142857141</v>
      </c>
      <c r="FB206">
        <v>46.91485714285712</v>
      </c>
      <c r="FC206">
        <v>47.57132142857143</v>
      </c>
      <c r="FD206">
        <v>46.82114285714285</v>
      </c>
      <c r="FE206">
        <v>1955.09</v>
      </c>
      <c r="FF206">
        <v>39.9</v>
      </c>
      <c r="FG206">
        <v>0</v>
      </c>
      <c r="FH206">
        <v>1688138876.4</v>
      </c>
      <c r="FI206">
        <v>0</v>
      </c>
      <c r="FJ206">
        <v>28.83283846153846</v>
      </c>
      <c r="FK206">
        <v>-0.3123076796196017</v>
      </c>
      <c r="FL206">
        <v>3.393162389845322</v>
      </c>
      <c r="FM206">
        <v>4132.235769230769</v>
      </c>
      <c r="FN206">
        <v>15</v>
      </c>
      <c r="FO206">
        <v>1688135591</v>
      </c>
      <c r="FP206" t="s">
        <v>631</v>
      </c>
      <c r="FQ206">
        <v>1688135585</v>
      </c>
      <c r="FR206">
        <v>1688135591</v>
      </c>
      <c r="FS206">
        <v>4</v>
      </c>
      <c r="FT206">
        <v>-0.023</v>
      </c>
      <c r="FU206">
        <v>-0.017</v>
      </c>
      <c r="FV206">
        <v>-22.153</v>
      </c>
      <c r="FW206">
        <v>-3.41</v>
      </c>
      <c r="FX206">
        <v>420</v>
      </c>
      <c r="FY206">
        <v>19</v>
      </c>
      <c r="FZ206">
        <v>0.44</v>
      </c>
      <c r="GA206">
        <v>0.19</v>
      </c>
      <c r="GB206">
        <v>-30.59749024390244</v>
      </c>
      <c r="GC206">
        <v>0.05425505226476376</v>
      </c>
      <c r="GD206">
        <v>0.1356343556824892</v>
      </c>
      <c r="GE206">
        <v>1</v>
      </c>
      <c r="GF206">
        <v>0.3626880731707317</v>
      </c>
      <c r="GG206">
        <v>-0.009750815331010639</v>
      </c>
      <c r="GH206">
        <v>0.001804340665880057</v>
      </c>
      <c r="GI206">
        <v>1</v>
      </c>
      <c r="GJ206">
        <v>2</v>
      </c>
      <c r="GK206">
        <v>2</v>
      </c>
      <c r="GL206" t="s">
        <v>538</v>
      </c>
      <c r="GM206">
        <v>3.09915</v>
      </c>
      <c r="GN206">
        <v>2.7581</v>
      </c>
      <c r="GO206">
        <v>0.22866</v>
      </c>
      <c r="GP206">
        <v>0.228401</v>
      </c>
      <c r="GQ206">
        <v>0.115017</v>
      </c>
      <c r="GR206">
        <v>0.101646</v>
      </c>
      <c r="GS206">
        <v>19551.5</v>
      </c>
      <c r="GT206">
        <v>18595.9</v>
      </c>
      <c r="GU206">
        <v>25926.6</v>
      </c>
      <c r="GV206">
        <v>24468.3</v>
      </c>
      <c r="GW206">
        <v>36862.6</v>
      </c>
      <c r="GX206">
        <v>31957.6</v>
      </c>
      <c r="GY206">
        <v>45340.2</v>
      </c>
      <c r="GZ206">
        <v>38465.8</v>
      </c>
      <c r="HA206">
        <v>1.75388</v>
      </c>
      <c r="HB206">
        <v>1.75965</v>
      </c>
      <c r="HC206">
        <v>-0.0765547</v>
      </c>
      <c r="HD206">
        <v>0</v>
      </c>
      <c r="HE206">
        <v>31.2525</v>
      </c>
      <c r="HF206">
        <v>999.9</v>
      </c>
      <c r="HG206">
        <v>42.9</v>
      </c>
      <c r="HH206">
        <v>45.6</v>
      </c>
      <c r="HI206">
        <v>41.9792</v>
      </c>
      <c r="HJ206">
        <v>62.729</v>
      </c>
      <c r="HK206">
        <v>25.621</v>
      </c>
      <c r="HL206">
        <v>1</v>
      </c>
      <c r="HM206">
        <v>0.993277</v>
      </c>
      <c r="HN206">
        <v>7.62123</v>
      </c>
      <c r="HO206">
        <v>20.1321</v>
      </c>
      <c r="HP206">
        <v>5.20636</v>
      </c>
      <c r="HQ206">
        <v>11.986</v>
      </c>
      <c r="HR206">
        <v>4.9601</v>
      </c>
      <c r="HS206">
        <v>3.27443</v>
      </c>
      <c r="HT206">
        <v>9999</v>
      </c>
      <c r="HU206">
        <v>9999</v>
      </c>
      <c r="HV206">
        <v>9999</v>
      </c>
      <c r="HW206">
        <v>111.4</v>
      </c>
      <c r="HX206">
        <v>1.86391</v>
      </c>
      <c r="HY206">
        <v>1.86029</v>
      </c>
      <c r="HZ206">
        <v>1.85867</v>
      </c>
      <c r="IA206">
        <v>1.85989</v>
      </c>
      <c r="IB206">
        <v>1.85989</v>
      </c>
      <c r="IC206">
        <v>1.85853</v>
      </c>
      <c r="ID206">
        <v>1.85764</v>
      </c>
      <c r="IE206">
        <v>1.85243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-34.42</v>
      </c>
      <c r="IT206">
        <v>-3.4256</v>
      </c>
      <c r="IU206">
        <v>-14.13086957178853</v>
      </c>
      <c r="IV206">
        <v>-0.02083019699242301</v>
      </c>
      <c r="IW206">
        <v>6.53372239223948E-06</v>
      </c>
      <c r="IX206">
        <v>-1.0545266758139E-09</v>
      </c>
      <c r="IY206">
        <v>-1.707570419092904</v>
      </c>
      <c r="IZ206">
        <v>-0.1424232617567872</v>
      </c>
      <c r="JA206">
        <v>0.004060056505534989</v>
      </c>
      <c r="JB206">
        <v>-4.899104825809564E-05</v>
      </c>
      <c r="JC206">
        <v>3</v>
      </c>
      <c r="JD206">
        <v>1949</v>
      </c>
      <c r="JE206">
        <v>1</v>
      </c>
      <c r="JF206">
        <v>31</v>
      </c>
      <c r="JG206">
        <v>55</v>
      </c>
      <c r="JH206">
        <v>54.9</v>
      </c>
      <c r="JI206">
        <v>3.33008</v>
      </c>
      <c r="JJ206">
        <v>2.68921</v>
      </c>
      <c r="JK206">
        <v>1.49658</v>
      </c>
      <c r="JL206">
        <v>2.31812</v>
      </c>
      <c r="JM206">
        <v>1.54785</v>
      </c>
      <c r="JN206">
        <v>2.41211</v>
      </c>
      <c r="JO206">
        <v>49.421</v>
      </c>
      <c r="JP206">
        <v>13.1864</v>
      </c>
      <c r="JQ206">
        <v>18</v>
      </c>
      <c r="JR206">
        <v>477.842</v>
      </c>
      <c r="JS206">
        <v>494.08</v>
      </c>
      <c r="JT206">
        <v>23.1914</v>
      </c>
      <c r="JU206">
        <v>38.635</v>
      </c>
      <c r="JV206">
        <v>30.0011</v>
      </c>
      <c r="JW206">
        <v>38.4636</v>
      </c>
      <c r="JX206">
        <v>38.3393</v>
      </c>
      <c r="JY206">
        <v>66.8404</v>
      </c>
      <c r="JZ206">
        <v>44.8202</v>
      </c>
      <c r="KA206">
        <v>0</v>
      </c>
      <c r="KB206">
        <v>23.1178</v>
      </c>
      <c r="KC206">
        <v>1537.07</v>
      </c>
      <c r="KD206">
        <v>19.0675</v>
      </c>
      <c r="KE206">
        <v>99.0797</v>
      </c>
      <c r="KF206">
        <v>92.99460000000001</v>
      </c>
    </row>
    <row r="207" spans="1:292">
      <c r="A207">
        <v>189</v>
      </c>
      <c r="B207">
        <v>1688138886.5</v>
      </c>
      <c r="C207">
        <v>4470.5</v>
      </c>
      <c r="D207" t="s">
        <v>814</v>
      </c>
      <c r="E207" t="s">
        <v>815</v>
      </c>
      <c r="F207">
        <v>5</v>
      </c>
      <c r="G207" t="s">
        <v>630</v>
      </c>
      <c r="H207">
        <v>1688138878.660714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1553.192396363871</v>
      </c>
      <c r="AJ207">
        <v>1531.719878787879</v>
      </c>
      <c r="AK207">
        <v>3.447871496909691</v>
      </c>
      <c r="AL207">
        <v>66.51055622618527</v>
      </c>
      <c r="AM207">
        <f>(AO207 - AN207 + DX207*1E3/(8.314*(DZ207+273.15)) * AQ207/DW207 * AP207) * DW207/(100*DK207) * 1000/(1000 - AO207)</f>
        <v>0</v>
      </c>
      <c r="AN207">
        <v>19.03687987467805</v>
      </c>
      <c r="AO207">
        <v>19.39195393939394</v>
      </c>
      <c r="AP207">
        <v>-1.935612263396293E-05</v>
      </c>
      <c r="AQ207">
        <v>111.0783735854107</v>
      </c>
      <c r="AR207">
        <v>4</v>
      </c>
      <c r="AS207">
        <v>1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1.65</v>
      </c>
      <c r="DL207">
        <v>0.5</v>
      </c>
      <c r="DM207" t="s">
        <v>430</v>
      </c>
      <c r="DN207">
        <v>2</v>
      </c>
      <c r="DO207" t="b">
        <v>1</v>
      </c>
      <c r="DP207">
        <v>1688138878.660714</v>
      </c>
      <c r="DQ207">
        <v>1477.326785714286</v>
      </c>
      <c r="DR207">
        <v>1507.9675</v>
      </c>
      <c r="DS207">
        <v>19.39428214285714</v>
      </c>
      <c r="DT207">
        <v>19.03436785714286</v>
      </c>
      <c r="DU207">
        <v>1511.656071428571</v>
      </c>
      <c r="DV207">
        <v>22.81985714285715</v>
      </c>
      <c r="DW207">
        <v>499.9943571428572</v>
      </c>
      <c r="DX207">
        <v>101.5952857142857</v>
      </c>
      <c r="DY207">
        <v>0.09994682142857145</v>
      </c>
      <c r="DZ207">
        <v>28.690325</v>
      </c>
      <c r="EA207">
        <v>30.00635</v>
      </c>
      <c r="EB207">
        <v>999.9000000000002</v>
      </c>
      <c r="EC207">
        <v>0</v>
      </c>
      <c r="ED207">
        <v>0</v>
      </c>
      <c r="EE207">
        <v>10001.13178571429</v>
      </c>
      <c r="EF207">
        <v>0</v>
      </c>
      <c r="EG207">
        <v>1400.550714285714</v>
      </c>
      <c r="EH207">
        <v>-30.64268928571429</v>
      </c>
      <c r="EI207">
        <v>1506.543214285715</v>
      </c>
      <c r="EJ207">
        <v>1537.228928571429</v>
      </c>
      <c r="EK207">
        <v>0.3599134285714286</v>
      </c>
      <c r="EL207">
        <v>1507.9675</v>
      </c>
      <c r="EM207">
        <v>19.03436785714286</v>
      </c>
      <c r="EN207">
        <v>1.970368214285714</v>
      </c>
      <c r="EO207">
        <v>1.933802142857143</v>
      </c>
      <c r="EP207">
        <v>17.20819285714286</v>
      </c>
      <c r="EQ207">
        <v>16.91248571428572</v>
      </c>
      <c r="ER207">
        <v>1999.978571428571</v>
      </c>
      <c r="ES207">
        <v>0.9800008214285713</v>
      </c>
      <c r="ET207">
        <v>0.01999928571428572</v>
      </c>
      <c r="EU207">
        <v>0</v>
      </c>
      <c r="EV207">
        <v>28.87521071428571</v>
      </c>
      <c r="EW207">
        <v>5.00078</v>
      </c>
      <c r="EX207">
        <v>4127.639999999999</v>
      </c>
      <c r="EY207">
        <v>16379.46785714285</v>
      </c>
      <c r="EZ207">
        <v>46.54664285714284</v>
      </c>
      <c r="FA207">
        <v>48.4460357142857</v>
      </c>
      <c r="FB207">
        <v>46.93496428571427</v>
      </c>
      <c r="FC207">
        <v>47.54671428571427</v>
      </c>
      <c r="FD207">
        <v>46.81892857142856</v>
      </c>
      <c r="FE207">
        <v>1955.078571428572</v>
      </c>
      <c r="FF207">
        <v>39.9</v>
      </c>
      <c r="FG207">
        <v>0</v>
      </c>
      <c r="FH207">
        <v>1688138881.2</v>
      </c>
      <c r="FI207">
        <v>0</v>
      </c>
      <c r="FJ207">
        <v>28.81389230769231</v>
      </c>
      <c r="FK207">
        <v>0.5129504430751958</v>
      </c>
      <c r="FL207">
        <v>-114.8649573796781</v>
      </c>
      <c r="FM207">
        <v>4126.156153846155</v>
      </c>
      <c r="FN207">
        <v>15</v>
      </c>
      <c r="FO207">
        <v>1688135591</v>
      </c>
      <c r="FP207" t="s">
        <v>631</v>
      </c>
      <c r="FQ207">
        <v>1688135585</v>
      </c>
      <c r="FR207">
        <v>1688135591</v>
      </c>
      <c r="FS207">
        <v>4</v>
      </c>
      <c r="FT207">
        <v>-0.023</v>
      </c>
      <c r="FU207">
        <v>-0.017</v>
      </c>
      <c r="FV207">
        <v>-22.153</v>
      </c>
      <c r="FW207">
        <v>-3.41</v>
      </c>
      <c r="FX207">
        <v>420</v>
      </c>
      <c r="FY207">
        <v>19</v>
      </c>
      <c r="FZ207">
        <v>0.44</v>
      </c>
      <c r="GA207">
        <v>0.19</v>
      </c>
      <c r="GB207">
        <v>-30.63944146341463</v>
      </c>
      <c r="GC207">
        <v>-0.02284181184669733</v>
      </c>
      <c r="GD207">
        <v>0.1401222723467421</v>
      </c>
      <c r="GE207">
        <v>1</v>
      </c>
      <c r="GF207">
        <v>0.3611524634146341</v>
      </c>
      <c r="GG207">
        <v>-0.03226145644599309</v>
      </c>
      <c r="GH207">
        <v>0.003397798427084891</v>
      </c>
      <c r="GI207">
        <v>1</v>
      </c>
      <c r="GJ207">
        <v>2</v>
      </c>
      <c r="GK207">
        <v>2</v>
      </c>
      <c r="GL207" t="s">
        <v>538</v>
      </c>
      <c r="GM207">
        <v>3.09936</v>
      </c>
      <c r="GN207">
        <v>2.75819</v>
      </c>
      <c r="GO207">
        <v>0.230017</v>
      </c>
      <c r="GP207">
        <v>0.229744</v>
      </c>
      <c r="GQ207">
        <v>0.115002</v>
      </c>
      <c r="GR207">
        <v>0.101657</v>
      </c>
      <c r="GS207">
        <v>19516.8</v>
      </c>
      <c r="GT207">
        <v>18563.3</v>
      </c>
      <c r="GU207">
        <v>25926.5</v>
      </c>
      <c r="GV207">
        <v>24468.2</v>
      </c>
      <c r="GW207">
        <v>36862.8</v>
      </c>
      <c r="GX207">
        <v>31957.2</v>
      </c>
      <c r="GY207">
        <v>45339.5</v>
      </c>
      <c r="GZ207">
        <v>38465.6</v>
      </c>
      <c r="HA207">
        <v>1.75432</v>
      </c>
      <c r="HB207">
        <v>1.7592</v>
      </c>
      <c r="HC207">
        <v>-0.07660690000000001</v>
      </c>
      <c r="HD207">
        <v>0</v>
      </c>
      <c r="HE207">
        <v>31.2586</v>
      </c>
      <c r="HF207">
        <v>999.9</v>
      </c>
      <c r="HG207">
        <v>42.9</v>
      </c>
      <c r="HH207">
        <v>45.6</v>
      </c>
      <c r="HI207">
        <v>41.9774</v>
      </c>
      <c r="HJ207">
        <v>62.599</v>
      </c>
      <c r="HK207">
        <v>25.3365</v>
      </c>
      <c r="HL207">
        <v>1</v>
      </c>
      <c r="HM207">
        <v>0.995185</v>
      </c>
      <c r="HN207">
        <v>7.68465</v>
      </c>
      <c r="HO207">
        <v>20.1292</v>
      </c>
      <c r="HP207">
        <v>5.20711</v>
      </c>
      <c r="HQ207">
        <v>11.986</v>
      </c>
      <c r="HR207">
        <v>4.9616</v>
      </c>
      <c r="HS207">
        <v>3.27438</v>
      </c>
      <c r="HT207">
        <v>9999</v>
      </c>
      <c r="HU207">
        <v>9999</v>
      </c>
      <c r="HV207">
        <v>9999</v>
      </c>
      <c r="HW207">
        <v>111.4</v>
      </c>
      <c r="HX207">
        <v>1.86389</v>
      </c>
      <c r="HY207">
        <v>1.86027</v>
      </c>
      <c r="HZ207">
        <v>1.85867</v>
      </c>
      <c r="IA207">
        <v>1.85989</v>
      </c>
      <c r="IB207">
        <v>1.85989</v>
      </c>
      <c r="IC207">
        <v>1.85853</v>
      </c>
      <c r="ID207">
        <v>1.85762</v>
      </c>
      <c r="IE207">
        <v>1.85242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-34.55</v>
      </c>
      <c r="IT207">
        <v>-3.4255</v>
      </c>
      <c r="IU207">
        <v>-14.13086957178853</v>
      </c>
      <c r="IV207">
        <v>-0.02083019699242301</v>
      </c>
      <c r="IW207">
        <v>6.53372239223948E-06</v>
      </c>
      <c r="IX207">
        <v>-1.0545266758139E-09</v>
      </c>
      <c r="IY207">
        <v>-1.707570419092904</v>
      </c>
      <c r="IZ207">
        <v>-0.1424232617567872</v>
      </c>
      <c r="JA207">
        <v>0.004060056505534989</v>
      </c>
      <c r="JB207">
        <v>-4.899104825809564E-05</v>
      </c>
      <c r="JC207">
        <v>3</v>
      </c>
      <c r="JD207">
        <v>1949</v>
      </c>
      <c r="JE207">
        <v>1</v>
      </c>
      <c r="JF207">
        <v>31</v>
      </c>
      <c r="JG207">
        <v>55</v>
      </c>
      <c r="JH207">
        <v>54.9</v>
      </c>
      <c r="JI207">
        <v>3.35449</v>
      </c>
      <c r="JJ207">
        <v>2.67822</v>
      </c>
      <c r="JK207">
        <v>1.49658</v>
      </c>
      <c r="JL207">
        <v>2.31934</v>
      </c>
      <c r="JM207">
        <v>1.54785</v>
      </c>
      <c r="JN207">
        <v>2.48169</v>
      </c>
      <c r="JO207">
        <v>49.421</v>
      </c>
      <c r="JP207">
        <v>13.2039</v>
      </c>
      <c r="JQ207">
        <v>18</v>
      </c>
      <c r="JR207">
        <v>478.139</v>
      </c>
      <c r="JS207">
        <v>493.796</v>
      </c>
      <c r="JT207">
        <v>23.1384</v>
      </c>
      <c r="JU207">
        <v>38.6384</v>
      </c>
      <c r="JV207">
        <v>30.0016</v>
      </c>
      <c r="JW207">
        <v>38.4668</v>
      </c>
      <c r="JX207">
        <v>38.3434</v>
      </c>
      <c r="JY207">
        <v>67.41330000000001</v>
      </c>
      <c r="JZ207">
        <v>44.8202</v>
      </c>
      <c r="KA207">
        <v>0</v>
      </c>
      <c r="KB207">
        <v>23.1073</v>
      </c>
      <c r="KC207">
        <v>1557.1</v>
      </c>
      <c r="KD207">
        <v>19.0713</v>
      </c>
      <c r="KE207">
        <v>99.07850000000001</v>
      </c>
      <c r="KF207">
        <v>92.99420000000001</v>
      </c>
    </row>
    <row r="208" spans="1:292">
      <c r="A208">
        <v>190</v>
      </c>
      <c r="B208">
        <v>1688138892</v>
      </c>
      <c r="C208">
        <v>4476</v>
      </c>
      <c r="D208" t="s">
        <v>816</v>
      </c>
      <c r="E208" t="s">
        <v>817</v>
      </c>
      <c r="F208">
        <v>5</v>
      </c>
      <c r="G208" t="s">
        <v>630</v>
      </c>
      <c r="H208">
        <v>1688138884.232143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1571.81641531274</v>
      </c>
      <c r="AJ208">
        <v>1550.488181818182</v>
      </c>
      <c r="AK208">
        <v>3.419048663566301</v>
      </c>
      <c r="AL208">
        <v>66.51055622618527</v>
      </c>
      <c r="AM208">
        <f>(AO208 - AN208 + DX208*1E3/(8.314*(DZ208+273.15)) * AQ208/DW208 * AP208) * DW208/(100*DK208) * 1000/(1000 - AO208)</f>
        <v>0</v>
      </c>
      <c r="AN208">
        <v>19.04181336750801</v>
      </c>
      <c r="AO208">
        <v>19.38793515151515</v>
      </c>
      <c r="AP208">
        <v>-1.568503369630609E-05</v>
      </c>
      <c r="AQ208">
        <v>111.0783735854107</v>
      </c>
      <c r="AR208">
        <v>4</v>
      </c>
      <c r="AS208">
        <v>1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1.65</v>
      </c>
      <c r="DL208">
        <v>0.5</v>
      </c>
      <c r="DM208" t="s">
        <v>430</v>
      </c>
      <c r="DN208">
        <v>2</v>
      </c>
      <c r="DO208" t="b">
        <v>1</v>
      </c>
      <c r="DP208">
        <v>1688138884.232143</v>
      </c>
      <c r="DQ208">
        <v>1496.044285714286</v>
      </c>
      <c r="DR208">
        <v>1526.601785714286</v>
      </c>
      <c r="DS208">
        <v>19.39223571428571</v>
      </c>
      <c r="DT208">
        <v>19.03804285714286</v>
      </c>
      <c r="DU208">
        <v>1530.53</v>
      </c>
      <c r="DV208">
        <v>22.81774285714286</v>
      </c>
      <c r="DW208">
        <v>500.0009642857143</v>
      </c>
      <c r="DX208">
        <v>101.5952142857143</v>
      </c>
      <c r="DY208">
        <v>0.09999780714285714</v>
      </c>
      <c r="DZ208">
        <v>28.69276071428571</v>
      </c>
      <c r="EA208">
        <v>30.00555</v>
      </c>
      <c r="EB208">
        <v>999.9000000000002</v>
      </c>
      <c r="EC208">
        <v>0</v>
      </c>
      <c r="ED208">
        <v>0</v>
      </c>
      <c r="EE208">
        <v>9998.739642857141</v>
      </c>
      <c r="EF208">
        <v>0</v>
      </c>
      <c r="EG208">
        <v>1396.984285714286</v>
      </c>
      <c r="EH208">
        <v>-30.55927500000001</v>
      </c>
      <c r="EI208">
        <v>1525.628214285714</v>
      </c>
      <c r="EJ208">
        <v>1556.230714285714</v>
      </c>
      <c r="EK208">
        <v>0.3542003928571429</v>
      </c>
      <c r="EL208">
        <v>1526.601785714286</v>
      </c>
      <c r="EM208">
        <v>19.03804285714286</v>
      </c>
      <c r="EN208">
        <v>1.97016</v>
      </c>
      <c r="EO208">
        <v>1.934174642857143</v>
      </c>
      <c r="EP208">
        <v>17.206525</v>
      </c>
      <c r="EQ208">
        <v>16.91551785714286</v>
      </c>
      <c r="ER208">
        <v>1999.977142857143</v>
      </c>
      <c r="ES208">
        <v>0.9800010357142855</v>
      </c>
      <c r="ET208">
        <v>0.01999907142857143</v>
      </c>
      <c r="EU208">
        <v>0</v>
      </c>
      <c r="EV208">
        <v>28.815425</v>
      </c>
      <c r="EW208">
        <v>5.00078</v>
      </c>
      <c r="EX208">
        <v>4112.582142857143</v>
      </c>
      <c r="EY208">
        <v>16379.45357142857</v>
      </c>
      <c r="EZ208">
        <v>46.53092857142855</v>
      </c>
      <c r="FA208">
        <v>48.45499999999999</v>
      </c>
      <c r="FB208">
        <v>46.95514285714285</v>
      </c>
      <c r="FC208">
        <v>47.54446428571428</v>
      </c>
      <c r="FD208">
        <v>46.8635357142857</v>
      </c>
      <c r="FE208">
        <v>1955.077142857143</v>
      </c>
      <c r="FF208">
        <v>39.9</v>
      </c>
      <c r="FG208">
        <v>0</v>
      </c>
      <c r="FH208">
        <v>1688138886</v>
      </c>
      <c r="FI208">
        <v>0</v>
      </c>
      <c r="FJ208">
        <v>28.79219615384615</v>
      </c>
      <c r="FK208">
        <v>-0.4273128089814556</v>
      </c>
      <c r="FL208">
        <v>-264.4817090053841</v>
      </c>
      <c r="FM208">
        <v>4112.324999999999</v>
      </c>
      <c r="FN208">
        <v>15</v>
      </c>
      <c r="FO208">
        <v>1688135591</v>
      </c>
      <c r="FP208" t="s">
        <v>631</v>
      </c>
      <c r="FQ208">
        <v>1688135585</v>
      </c>
      <c r="FR208">
        <v>1688135591</v>
      </c>
      <c r="FS208">
        <v>4</v>
      </c>
      <c r="FT208">
        <v>-0.023</v>
      </c>
      <c r="FU208">
        <v>-0.017</v>
      </c>
      <c r="FV208">
        <v>-22.153</v>
      </c>
      <c r="FW208">
        <v>-3.41</v>
      </c>
      <c r="FX208">
        <v>420</v>
      </c>
      <c r="FY208">
        <v>19</v>
      </c>
      <c r="FZ208">
        <v>0.44</v>
      </c>
      <c r="GA208">
        <v>0.19</v>
      </c>
      <c r="GB208">
        <v>-30.590805</v>
      </c>
      <c r="GC208">
        <v>0.5284007504690779</v>
      </c>
      <c r="GD208">
        <v>0.1489315043065102</v>
      </c>
      <c r="GE208">
        <v>0</v>
      </c>
      <c r="GF208">
        <v>0.35636325</v>
      </c>
      <c r="GG208">
        <v>-0.06230803001876246</v>
      </c>
      <c r="GH208">
        <v>0.006241923925161217</v>
      </c>
      <c r="GI208">
        <v>1</v>
      </c>
      <c r="GJ208">
        <v>1</v>
      </c>
      <c r="GK208">
        <v>2</v>
      </c>
      <c r="GL208" t="s">
        <v>432</v>
      </c>
      <c r="GM208">
        <v>3.09932</v>
      </c>
      <c r="GN208">
        <v>2.75829</v>
      </c>
      <c r="GO208">
        <v>0.231651</v>
      </c>
      <c r="GP208">
        <v>0.23135</v>
      </c>
      <c r="GQ208">
        <v>0.114988</v>
      </c>
      <c r="GR208">
        <v>0.101664</v>
      </c>
      <c r="GS208">
        <v>19475.1</v>
      </c>
      <c r="GT208">
        <v>18524.1</v>
      </c>
      <c r="GU208">
        <v>25926.3</v>
      </c>
      <c r="GV208">
        <v>24467.8</v>
      </c>
      <c r="GW208">
        <v>36863.5</v>
      </c>
      <c r="GX208">
        <v>31956.8</v>
      </c>
      <c r="GY208">
        <v>45339.3</v>
      </c>
      <c r="GZ208">
        <v>38465.2</v>
      </c>
      <c r="HA208">
        <v>1.7541</v>
      </c>
      <c r="HB208">
        <v>1.7592</v>
      </c>
      <c r="HC208">
        <v>-0.0789464</v>
      </c>
      <c r="HD208">
        <v>0</v>
      </c>
      <c r="HE208">
        <v>31.2695</v>
      </c>
      <c r="HF208">
        <v>999.9</v>
      </c>
      <c r="HG208">
        <v>42.9</v>
      </c>
      <c r="HH208">
        <v>45.6</v>
      </c>
      <c r="HI208">
        <v>41.975</v>
      </c>
      <c r="HJ208">
        <v>62.659</v>
      </c>
      <c r="HK208">
        <v>25.3165</v>
      </c>
      <c r="HL208">
        <v>1</v>
      </c>
      <c r="HM208">
        <v>0.996192</v>
      </c>
      <c r="HN208">
        <v>7.64874</v>
      </c>
      <c r="HO208">
        <v>20.1311</v>
      </c>
      <c r="HP208">
        <v>5.20801</v>
      </c>
      <c r="HQ208">
        <v>11.986</v>
      </c>
      <c r="HR208">
        <v>4.96195</v>
      </c>
      <c r="HS208">
        <v>3.27453</v>
      </c>
      <c r="HT208">
        <v>9999</v>
      </c>
      <c r="HU208">
        <v>9999</v>
      </c>
      <c r="HV208">
        <v>9999</v>
      </c>
      <c r="HW208">
        <v>111.5</v>
      </c>
      <c r="HX208">
        <v>1.86388</v>
      </c>
      <c r="HY208">
        <v>1.86029</v>
      </c>
      <c r="HZ208">
        <v>1.85867</v>
      </c>
      <c r="IA208">
        <v>1.85989</v>
      </c>
      <c r="IB208">
        <v>1.85989</v>
      </c>
      <c r="IC208">
        <v>1.85853</v>
      </c>
      <c r="ID208">
        <v>1.85765</v>
      </c>
      <c r="IE208">
        <v>1.85242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-34.71</v>
      </c>
      <c r="IT208">
        <v>-3.4254</v>
      </c>
      <c r="IU208">
        <v>-14.13086957178853</v>
      </c>
      <c r="IV208">
        <v>-0.02083019699242301</v>
      </c>
      <c r="IW208">
        <v>6.53372239223948E-06</v>
      </c>
      <c r="IX208">
        <v>-1.0545266758139E-09</v>
      </c>
      <c r="IY208">
        <v>-1.707570419092904</v>
      </c>
      <c r="IZ208">
        <v>-0.1424232617567872</v>
      </c>
      <c r="JA208">
        <v>0.004060056505534989</v>
      </c>
      <c r="JB208">
        <v>-4.899104825809564E-05</v>
      </c>
      <c r="JC208">
        <v>3</v>
      </c>
      <c r="JD208">
        <v>1949</v>
      </c>
      <c r="JE208">
        <v>1</v>
      </c>
      <c r="JF208">
        <v>31</v>
      </c>
      <c r="JG208">
        <v>55.1</v>
      </c>
      <c r="JH208">
        <v>55</v>
      </c>
      <c r="JI208">
        <v>3.38745</v>
      </c>
      <c r="JJ208">
        <v>2.67334</v>
      </c>
      <c r="JK208">
        <v>1.49658</v>
      </c>
      <c r="JL208">
        <v>2.31934</v>
      </c>
      <c r="JM208">
        <v>1.54785</v>
      </c>
      <c r="JN208">
        <v>2.44507</v>
      </c>
      <c r="JO208">
        <v>49.421</v>
      </c>
      <c r="JP208">
        <v>13.1952</v>
      </c>
      <c r="JQ208">
        <v>18</v>
      </c>
      <c r="JR208">
        <v>478.027</v>
      </c>
      <c r="JS208">
        <v>493.825</v>
      </c>
      <c r="JT208">
        <v>23.1059</v>
      </c>
      <c r="JU208">
        <v>38.6425</v>
      </c>
      <c r="JV208">
        <v>30.0011</v>
      </c>
      <c r="JW208">
        <v>38.471</v>
      </c>
      <c r="JX208">
        <v>38.3475</v>
      </c>
      <c r="JY208">
        <v>67.9965</v>
      </c>
      <c r="JZ208">
        <v>44.8202</v>
      </c>
      <c r="KA208">
        <v>0</v>
      </c>
      <c r="KB208">
        <v>23.1003</v>
      </c>
      <c r="KC208">
        <v>1570.48</v>
      </c>
      <c r="KD208">
        <v>19.0701</v>
      </c>
      <c r="KE208">
        <v>99.0779</v>
      </c>
      <c r="KF208">
        <v>92.99299999999999</v>
      </c>
    </row>
    <row r="209" spans="1:292">
      <c r="A209">
        <v>191</v>
      </c>
      <c r="B209">
        <v>1688138896.5</v>
      </c>
      <c r="C209">
        <v>4480.5</v>
      </c>
      <c r="D209" t="s">
        <v>818</v>
      </c>
      <c r="E209" t="s">
        <v>819</v>
      </c>
      <c r="F209">
        <v>5</v>
      </c>
      <c r="G209" t="s">
        <v>630</v>
      </c>
      <c r="H209">
        <v>1688138888.678571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1587.370822253025</v>
      </c>
      <c r="AJ209">
        <v>1565.862545454545</v>
      </c>
      <c r="AK209">
        <v>3.41333824075347</v>
      </c>
      <c r="AL209">
        <v>66.51055622618527</v>
      </c>
      <c r="AM209">
        <f>(AO209 - AN209 + DX209*1E3/(8.314*(DZ209+273.15)) * AQ209/DW209 * AP209) * DW209/(100*DK209) * 1000/(1000 - AO209)</f>
        <v>0</v>
      </c>
      <c r="AN209">
        <v>19.04344052475589</v>
      </c>
      <c r="AO209">
        <v>19.38841212121212</v>
      </c>
      <c r="AP209">
        <v>2.44162098784367E-07</v>
      </c>
      <c r="AQ209">
        <v>111.0783735854107</v>
      </c>
      <c r="AR209">
        <v>4</v>
      </c>
      <c r="AS209">
        <v>1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1.65</v>
      </c>
      <c r="DL209">
        <v>0.5</v>
      </c>
      <c r="DM209" t="s">
        <v>430</v>
      </c>
      <c r="DN209">
        <v>2</v>
      </c>
      <c r="DO209" t="b">
        <v>1</v>
      </c>
      <c r="DP209">
        <v>1688138888.678571</v>
      </c>
      <c r="DQ209">
        <v>1510.958571428572</v>
      </c>
      <c r="DR209">
        <v>1541.570357142857</v>
      </c>
      <c r="DS209">
        <v>19.39028928571429</v>
      </c>
      <c r="DT209">
        <v>19.04066785714285</v>
      </c>
      <c r="DU209">
        <v>1545.568571428571</v>
      </c>
      <c r="DV209">
        <v>22.81572857142858</v>
      </c>
      <c r="DW209">
        <v>500.0345357142857</v>
      </c>
      <c r="DX209">
        <v>101.5948214285714</v>
      </c>
      <c r="DY209">
        <v>0.100060325</v>
      </c>
      <c r="DZ209">
        <v>28.69519642857143</v>
      </c>
      <c r="EA209">
        <v>29.99871428571428</v>
      </c>
      <c r="EB209">
        <v>999.9000000000002</v>
      </c>
      <c r="EC209">
        <v>0</v>
      </c>
      <c r="ED209">
        <v>0</v>
      </c>
      <c r="EE209">
        <v>10001.21785714286</v>
      </c>
      <c r="EF209">
        <v>0</v>
      </c>
      <c r="EG209">
        <v>1391.225714285715</v>
      </c>
      <c r="EH209">
        <v>-30.61275357142857</v>
      </c>
      <c r="EI209">
        <v>1540.835</v>
      </c>
      <c r="EJ209">
        <v>1571.492857142857</v>
      </c>
      <c r="EK209">
        <v>0.3496352142857143</v>
      </c>
      <c r="EL209">
        <v>1541.570357142857</v>
      </c>
      <c r="EM209">
        <v>19.04066785714285</v>
      </c>
      <c r="EN209">
        <v>1.969954285714286</v>
      </c>
      <c r="EO209">
        <v>1.934433214285714</v>
      </c>
      <c r="EP209">
        <v>17.204875</v>
      </c>
      <c r="EQ209">
        <v>16.91761785714285</v>
      </c>
      <c r="ER209">
        <v>1999.986071428571</v>
      </c>
      <c r="ES209">
        <v>0.9800013571428571</v>
      </c>
      <c r="ET209">
        <v>0.01999874642857143</v>
      </c>
      <c r="EU209">
        <v>0</v>
      </c>
      <c r="EV209">
        <v>28.75567857142857</v>
      </c>
      <c r="EW209">
        <v>5.00078</v>
      </c>
      <c r="EX209">
        <v>4094.888214285715</v>
      </c>
      <c r="EY209">
        <v>16379.525</v>
      </c>
      <c r="EZ209">
        <v>46.53764285714285</v>
      </c>
      <c r="FA209">
        <v>48.4685</v>
      </c>
      <c r="FB209">
        <v>46.97071428571428</v>
      </c>
      <c r="FC209">
        <v>47.55332142857143</v>
      </c>
      <c r="FD209">
        <v>46.87917857142857</v>
      </c>
      <c r="FE209">
        <v>1955.086071428572</v>
      </c>
      <c r="FF209">
        <v>39.9</v>
      </c>
      <c r="FG209">
        <v>0</v>
      </c>
      <c r="FH209">
        <v>1688138890.8</v>
      </c>
      <c r="FI209">
        <v>0</v>
      </c>
      <c r="FJ209">
        <v>28.70111923076923</v>
      </c>
      <c r="FK209">
        <v>-2.015599992455333</v>
      </c>
      <c r="FL209">
        <v>-234.1138463694674</v>
      </c>
      <c r="FM209">
        <v>4093.821153846154</v>
      </c>
      <c r="FN209">
        <v>15</v>
      </c>
      <c r="FO209">
        <v>1688135591</v>
      </c>
      <c r="FP209" t="s">
        <v>631</v>
      </c>
      <c r="FQ209">
        <v>1688135585</v>
      </c>
      <c r="FR209">
        <v>1688135591</v>
      </c>
      <c r="FS209">
        <v>4</v>
      </c>
      <c r="FT209">
        <v>-0.023</v>
      </c>
      <c r="FU209">
        <v>-0.017</v>
      </c>
      <c r="FV209">
        <v>-22.153</v>
      </c>
      <c r="FW209">
        <v>-3.41</v>
      </c>
      <c r="FX209">
        <v>420</v>
      </c>
      <c r="FY209">
        <v>19</v>
      </c>
      <c r="FZ209">
        <v>0.44</v>
      </c>
      <c r="GA209">
        <v>0.19</v>
      </c>
      <c r="GB209">
        <v>-30.58210243902439</v>
      </c>
      <c r="GC209">
        <v>-0.1085351916376782</v>
      </c>
      <c r="GD209">
        <v>0.1455009303260927</v>
      </c>
      <c r="GE209">
        <v>0</v>
      </c>
      <c r="GF209">
        <v>0.3533666585365853</v>
      </c>
      <c r="GG209">
        <v>-0.06749855749128916</v>
      </c>
      <c r="GH209">
        <v>0.006803228375001613</v>
      </c>
      <c r="GI209">
        <v>1</v>
      </c>
      <c r="GJ209">
        <v>1</v>
      </c>
      <c r="GK209">
        <v>2</v>
      </c>
      <c r="GL209" t="s">
        <v>432</v>
      </c>
      <c r="GM209">
        <v>3.09913</v>
      </c>
      <c r="GN209">
        <v>2.75804</v>
      </c>
      <c r="GO209">
        <v>0.232982</v>
      </c>
      <c r="GP209">
        <v>0.232673</v>
      </c>
      <c r="GQ209">
        <v>0.114989</v>
      </c>
      <c r="GR209">
        <v>0.10167</v>
      </c>
      <c r="GS209">
        <v>19441</v>
      </c>
      <c r="GT209">
        <v>18492</v>
      </c>
      <c r="GU209">
        <v>25926</v>
      </c>
      <c r="GV209">
        <v>24467.7</v>
      </c>
      <c r="GW209">
        <v>36863.3</v>
      </c>
      <c r="GX209">
        <v>31956.3</v>
      </c>
      <c r="GY209">
        <v>45338.9</v>
      </c>
      <c r="GZ209">
        <v>38464.8</v>
      </c>
      <c r="HA209">
        <v>1.7539</v>
      </c>
      <c r="HB209">
        <v>1.75955</v>
      </c>
      <c r="HC209">
        <v>-0.0791177</v>
      </c>
      <c r="HD209">
        <v>0</v>
      </c>
      <c r="HE209">
        <v>31.2783</v>
      </c>
      <c r="HF209">
        <v>999.9</v>
      </c>
      <c r="HG209">
        <v>42.9</v>
      </c>
      <c r="HH209">
        <v>45.6</v>
      </c>
      <c r="HI209">
        <v>41.9797</v>
      </c>
      <c r="HJ209">
        <v>62.709</v>
      </c>
      <c r="HK209">
        <v>25.3846</v>
      </c>
      <c r="HL209">
        <v>1</v>
      </c>
      <c r="HM209">
        <v>0.996016</v>
      </c>
      <c r="HN209">
        <v>7.57099</v>
      </c>
      <c r="HO209">
        <v>20.1346</v>
      </c>
      <c r="HP209">
        <v>5.20786</v>
      </c>
      <c r="HQ209">
        <v>11.986</v>
      </c>
      <c r="HR209">
        <v>4.96185</v>
      </c>
      <c r="HS209">
        <v>3.2745</v>
      </c>
      <c r="HT209">
        <v>9999</v>
      </c>
      <c r="HU209">
        <v>9999</v>
      </c>
      <c r="HV209">
        <v>9999</v>
      </c>
      <c r="HW209">
        <v>111.5</v>
      </c>
      <c r="HX209">
        <v>1.86388</v>
      </c>
      <c r="HY209">
        <v>1.86026</v>
      </c>
      <c r="HZ209">
        <v>1.85867</v>
      </c>
      <c r="IA209">
        <v>1.85989</v>
      </c>
      <c r="IB209">
        <v>1.85989</v>
      </c>
      <c r="IC209">
        <v>1.85853</v>
      </c>
      <c r="ID209">
        <v>1.85768</v>
      </c>
      <c r="IE209">
        <v>1.85242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-34.82</v>
      </c>
      <c r="IT209">
        <v>-3.4254</v>
      </c>
      <c r="IU209">
        <v>-14.13086957178853</v>
      </c>
      <c r="IV209">
        <v>-0.02083019699242301</v>
      </c>
      <c r="IW209">
        <v>6.53372239223948E-06</v>
      </c>
      <c r="IX209">
        <v>-1.0545266758139E-09</v>
      </c>
      <c r="IY209">
        <v>-1.707570419092904</v>
      </c>
      <c r="IZ209">
        <v>-0.1424232617567872</v>
      </c>
      <c r="JA209">
        <v>0.004060056505534989</v>
      </c>
      <c r="JB209">
        <v>-4.899104825809564E-05</v>
      </c>
      <c r="JC209">
        <v>3</v>
      </c>
      <c r="JD209">
        <v>1949</v>
      </c>
      <c r="JE209">
        <v>1</v>
      </c>
      <c r="JF209">
        <v>31</v>
      </c>
      <c r="JG209">
        <v>55.2</v>
      </c>
      <c r="JH209">
        <v>55.1</v>
      </c>
      <c r="JI209">
        <v>3.41309</v>
      </c>
      <c r="JJ209">
        <v>2.67334</v>
      </c>
      <c r="JK209">
        <v>1.49658</v>
      </c>
      <c r="JL209">
        <v>2.31934</v>
      </c>
      <c r="JM209">
        <v>1.54785</v>
      </c>
      <c r="JN209">
        <v>2.51465</v>
      </c>
      <c r="JO209">
        <v>49.421</v>
      </c>
      <c r="JP209">
        <v>13.1952</v>
      </c>
      <c r="JQ209">
        <v>18</v>
      </c>
      <c r="JR209">
        <v>477.931</v>
      </c>
      <c r="JS209">
        <v>494.098</v>
      </c>
      <c r="JT209">
        <v>23.0961</v>
      </c>
      <c r="JU209">
        <v>38.6458</v>
      </c>
      <c r="JV209">
        <v>30.0002</v>
      </c>
      <c r="JW209">
        <v>38.4751</v>
      </c>
      <c r="JX209">
        <v>38.3517</v>
      </c>
      <c r="JY209">
        <v>68.5823</v>
      </c>
      <c r="JZ209">
        <v>44.8202</v>
      </c>
      <c r="KA209">
        <v>0</v>
      </c>
      <c r="KB209">
        <v>23.1083</v>
      </c>
      <c r="KC209">
        <v>1590.51</v>
      </c>
      <c r="KD209">
        <v>19.0709</v>
      </c>
      <c r="KE209">
        <v>99.077</v>
      </c>
      <c r="KF209">
        <v>92.9922</v>
      </c>
    </row>
    <row r="210" spans="1:292">
      <c r="A210">
        <v>192</v>
      </c>
      <c r="B210">
        <v>1688138902</v>
      </c>
      <c r="C210">
        <v>4486</v>
      </c>
      <c r="D210" t="s">
        <v>820</v>
      </c>
      <c r="E210" t="s">
        <v>821</v>
      </c>
      <c r="F210">
        <v>5</v>
      </c>
      <c r="G210" t="s">
        <v>630</v>
      </c>
      <c r="H210">
        <v>1688138894.25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1605.709982615329</v>
      </c>
      <c r="AJ210">
        <v>1584.522787878787</v>
      </c>
      <c r="AK210">
        <v>3.388704481480472</v>
      </c>
      <c r="AL210">
        <v>66.51055622618527</v>
      </c>
      <c r="AM210">
        <f>(AO210 - AN210 + DX210*1E3/(8.314*(DZ210+273.15)) * AQ210/DW210 * AP210) * DW210/(100*DK210) * 1000/(1000 - AO210)</f>
        <v>0</v>
      </c>
      <c r="AN210">
        <v>19.04610958271194</v>
      </c>
      <c r="AO210">
        <v>19.39225878787878</v>
      </c>
      <c r="AP210">
        <v>2.507835273393294E-05</v>
      </c>
      <c r="AQ210">
        <v>111.0783735854107</v>
      </c>
      <c r="AR210">
        <v>4</v>
      </c>
      <c r="AS210">
        <v>1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1.65</v>
      </c>
      <c r="DL210">
        <v>0.5</v>
      </c>
      <c r="DM210" t="s">
        <v>430</v>
      </c>
      <c r="DN210">
        <v>2</v>
      </c>
      <c r="DO210" t="b">
        <v>1</v>
      </c>
      <c r="DP210">
        <v>1688138894.25</v>
      </c>
      <c r="DQ210">
        <v>1529.614285714286</v>
      </c>
      <c r="DR210">
        <v>1560.125357142857</v>
      </c>
      <c r="DS210">
        <v>19.38936428571429</v>
      </c>
      <c r="DT210">
        <v>19.04378214285714</v>
      </c>
      <c r="DU210">
        <v>1564.378928571429</v>
      </c>
      <c r="DV210">
        <v>22.81476428571428</v>
      </c>
      <c r="DW210">
        <v>500.0203571428571</v>
      </c>
      <c r="DX210">
        <v>101.5939642857143</v>
      </c>
      <c r="DY210">
        <v>0.1000077214285714</v>
      </c>
      <c r="DZ210">
        <v>28.69810357142857</v>
      </c>
      <c r="EA210">
        <v>29.99812857142857</v>
      </c>
      <c r="EB210">
        <v>999.9000000000002</v>
      </c>
      <c r="EC210">
        <v>0</v>
      </c>
      <c r="ED210">
        <v>0</v>
      </c>
      <c r="EE210">
        <v>10002.04928571429</v>
      </c>
      <c r="EF210">
        <v>0</v>
      </c>
      <c r="EG210">
        <v>1384.486785714286</v>
      </c>
      <c r="EH210">
        <v>-30.51002857142857</v>
      </c>
      <c r="EI210">
        <v>1559.86</v>
      </c>
      <c r="EJ210">
        <v>1590.4125</v>
      </c>
      <c r="EK210">
        <v>0.3455903928571429</v>
      </c>
      <c r="EL210">
        <v>1560.125357142857</v>
      </c>
      <c r="EM210">
        <v>19.04378214285714</v>
      </c>
      <c r="EN210">
        <v>1.969843214285714</v>
      </c>
      <c r="EO210">
        <v>1.934733571428572</v>
      </c>
      <c r="EP210">
        <v>17.20398928571429</v>
      </c>
      <c r="EQ210">
        <v>16.92007142857143</v>
      </c>
      <c r="ER210">
        <v>1999.992142857143</v>
      </c>
      <c r="ES210">
        <v>0.9800015714285715</v>
      </c>
      <c r="ET210">
        <v>0.01999853214285715</v>
      </c>
      <c r="EU210">
        <v>0</v>
      </c>
      <c r="EV210">
        <v>28.67341428571429</v>
      </c>
      <c r="EW210">
        <v>5.00078</v>
      </c>
      <c r="EX210">
        <v>4081.010357142857</v>
      </c>
      <c r="EY210">
        <v>16379.57142857143</v>
      </c>
      <c r="EZ210">
        <v>46.55775</v>
      </c>
      <c r="FA210">
        <v>48.473</v>
      </c>
      <c r="FB210">
        <v>47.00417857142855</v>
      </c>
      <c r="FC210">
        <v>47.57121428571429</v>
      </c>
      <c r="FD210">
        <v>46.89699999999999</v>
      </c>
      <c r="FE210">
        <v>1955.092142857143</v>
      </c>
      <c r="FF210">
        <v>39.9</v>
      </c>
      <c r="FG210">
        <v>0</v>
      </c>
      <c r="FH210">
        <v>1688138896.2</v>
      </c>
      <c r="FI210">
        <v>0</v>
      </c>
      <c r="FJ210">
        <v>28.632904</v>
      </c>
      <c r="FK210">
        <v>-0.7199153849864184</v>
      </c>
      <c r="FL210">
        <v>-41.95615387665879</v>
      </c>
      <c r="FM210">
        <v>4080.3912</v>
      </c>
      <c r="FN210">
        <v>15</v>
      </c>
      <c r="FO210">
        <v>1688135591</v>
      </c>
      <c r="FP210" t="s">
        <v>631</v>
      </c>
      <c r="FQ210">
        <v>1688135585</v>
      </c>
      <c r="FR210">
        <v>1688135591</v>
      </c>
      <c r="FS210">
        <v>4</v>
      </c>
      <c r="FT210">
        <v>-0.023</v>
      </c>
      <c r="FU210">
        <v>-0.017</v>
      </c>
      <c r="FV210">
        <v>-22.153</v>
      </c>
      <c r="FW210">
        <v>-3.41</v>
      </c>
      <c r="FX210">
        <v>420</v>
      </c>
      <c r="FY210">
        <v>19</v>
      </c>
      <c r="FZ210">
        <v>0.44</v>
      </c>
      <c r="GA210">
        <v>0.19</v>
      </c>
      <c r="GB210">
        <v>-30.5555575</v>
      </c>
      <c r="GC210">
        <v>1.066621013133339</v>
      </c>
      <c r="GD210">
        <v>0.1777253610032908</v>
      </c>
      <c r="GE210">
        <v>0</v>
      </c>
      <c r="GF210">
        <v>0.348706475</v>
      </c>
      <c r="GG210">
        <v>-0.04682963977485981</v>
      </c>
      <c r="GH210">
        <v>0.005191333012760301</v>
      </c>
      <c r="GI210">
        <v>1</v>
      </c>
      <c r="GJ210">
        <v>1</v>
      </c>
      <c r="GK210">
        <v>2</v>
      </c>
      <c r="GL210" t="s">
        <v>432</v>
      </c>
      <c r="GM210">
        <v>3.09936</v>
      </c>
      <c r="GN210">
        <v>2.75848</v>
      </c>
      <c r="GO210">
        <v>0.234584</v>
      </c>
      <c r="GP210">
        <v>0.2343</v>
      </c>
      <c r="GQ210">
        <v>0.115001</v>
      </c>
      <c r="GR210">
        <v>0.10168</v>
      </c>
      <c r="GS210">
        <v>19400</v>
      </c>
      <c r="GT210">
        <v>18452.6</v>
      </c>
      <c r="GU210">
        <v>25925.8</v>
      </c>
      <c r="GV210">
        <v>24467.6</v>
      </c>
      <c r="GW210">
        <v>36862.9</v>
      </c>
      <c r="GX210">
        <v>31956.1</v>
      </c>
      <c r="GY210">
        <v>45338.7</v>
      </c>
      <c r="GZ210">
        <v>38464.7</v>
      </c>
      <c r="HA210">
        <v>1.75438</v>
      </c>
      <c r="HB210">
        <v>1.7589</v>
      </c>
      <c r="HC210">
        <v>-0.07818269999999999</v>
      </c>
      <c r="HD210">
        <v>0</v>
      </c>
      <c r="HE210">
        <v>31.2934</v>
      </c>
      <c r="HF210">
        <v>999.9</v>
      </c>
      <c r="HG210">
        <v>42.8</v>
      </c>
      <c r="HH210">
        <v>45.6</v>
      </c>
      <c r="HI210">
        <v>41.8768</v>
      </c>
      <c r="HJ210">
        <v>62.679</v>
      </c>
      <c r="HK210">
        <v>25.6771</v>
      </c>
      <c r="HL210">
        <v>1</v>
      </c>
      <c r="HM210">
        <v>0.995859</v>
      </c>
      <c r="HN210">
        <v>7.53523</v>
      </c>
      <c r="HO210">
        <v>20.1365</v>
      </c>
      <c r="HP210">
        <v>5.2086</v>
      </c>
      <c r="HQ210">
        <v>11.986</v>
      </c>
      <c r="HR210">
        <v>4.9617</v>
      </c>
      <c r="HS210">
        <v>3.2746</v>
      </c>
      <c r="HT210">
        <v>9999</v>
      </c>
      <c r="HU210">
        <v>9999</v>
      </c>
      <c r="HV210">
        <v>9999</v>
      </c>
      <c r="HW210">
        <v>111.5</v>
      </c>
      <c r="HX210">
        <v>1.86389</v>
      </c>
      <c r="HY210">
        <v>1.86027</v>
      </c>
      <c r="HZ210">
        <v>1.85867</v>
      </c>
      <c r="IA210">
        <v>1.85989</v>
      </c>
      <c r="IB210">
        <v>1.85989</v>
      </c>
      <c r="IC210">
        <v>1.85853</v>
      </c>
      <c r="ID210">
        <v>1.85765</v>
      </c>
      <c r="IE210">
        <v>1.85242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-34.98</v>
      </c>
      <c r="IT210">
        <v>-3.4255</v>
      </c>
      <c r="IU210">
        <v>-14.13086957178853</v>
      </c>
      <c r="IV210">
        <v>-0.02083019699242301</v>
      </c>
      <c r="IW210">
        <v>6.53372239223948E-06</v>
      </c>
      <c r="IX210">
        <v>-1.0545266758139E-09</v>
      </c>
      <c r="IY210">
        <v>-1.707570419092904</v>
      </c>
      <c r="IZ210">
        <v>-0.1424232617567872</v>
      </c>
      <c r="JA210">
        <v>0.004060056505534989</v>
      </c>
      <c r="JB210">
        <v>-4.899104825809564E-05</v>
      </c>
      <c r="JC210">
        <v>3</v>
      </c>
      <c r="JD210">
        <v>1949</v>
      </c>
      <c r="JE210">
        <v>1</v>
      </c>
      <c r="JF210">
        <v>31</v>
      </c>
      <c r="JG210">
        <v>55.3</v>
      </c>
      <c r="JH210">
        <v>55.2</v>
      </c>
      <c r="JI210">
        <v>3.44604</v>
      </c>
      <c r="JJ210">
        <v>2.67944</v>
      </c>
      <c r="JK210">
        <v>1.49658</v>
      </c>
      <c r="JL210">
        <v>2.31934</v>
      </c>
      <c r="JM210">
        <v>1.54785</v>
      </c>
      <c r="JN210">
        <v>2.48413</v>
      </c>
      <c r="JO210">
        <v>49.421</v>
      </c>
      <c r="JP210">
        <v>13.1952</v>
      </c>
      <c r="JQ210">
        <v>18</v>
      </c>
      <c r="JR210">
        <v>478.254</v>
      </c>
      <c r="JS210">
        <v>493.681</v>
      </c>
      <c r="JT210">
        <v>23.1026</v>
      </c>
      <c r="JU210">
        <v>38.651</v>
      </c>
      <c r="JV210">
        <v>30.0001</v>
      </c>
      <c r="JW210">
        <v>38.4801</v>
      </c>
      <c r="JX210">
        <v>38.3567</v>
      </c>
      <c r="JY210">
        <v>69.1575</v>
      </c>
      <c r="JZ210">
        <v>44.8202</v>
      </c>
      <c r="KA210">
        <v>0</v>
      </c>
      <c r="KB210">
        <v>23.111</v>
      </c>
      <c r="KC210">
        <v>1603.87</v>
      </c>
      <c r="KD210">
        <v>19.0698</v>
      </c>
      <c r="KE210">
        <v>99.0765</v>
      </c>
      <c r="KF210">
        <v>92.9919</v>
      </c>
    </row>
    <row r="211" spans="1:292">
      <c r="A211">
        <v>193</v>
      </c>
      <c r="B211">
        <v>1688145691</v>
      </c>
      <c r="C211">
        <v>11275</v>
      </c>
      <c r="D211" t="s">
        <v>822</v>
      </c>
      <c r="E211" t="s">
        <v>823</v>
      </c>
      <c r="F211">
        <v>5</v>
      </c>
      <c r="G211" t="s">
        <v>824</v>
      </c>
      <c r="H211">
        <v>1688145683.25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K211*DK211*100.0/(AV211*EE211),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K211*DK211*100.0/(AV211*EE211),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430.0367116418884</v>
      </c>
      <c r="AJ211">
        <v>425.6902909090908</v>
      </c>
      <c r="AK211">
        <v>0.0001571232060914453</v>
      </c>
      <c r="AL211">
        <v>66.45543334571914</v>
      </c>
      <c r="AM211">
        <f>(AO211 - AN211 + DX211*1E3/(8.314*(DZ211+273.15)) * AQ211/DW211 * AP211) * DW211/(100*DK211) * 1000/(1000 - AO211)</f>
        <v>0</v>
      </c>
      <c r="AN211">
        <v>23.45950966638101</v>
      </c>
      <c r="AO211">
        <v>24.06676181818181</v>
      </c>
      <c r="AP211">
        <v>0.0006134244942998971</v>
      </c>
      <c r="AQ211">
        <v>108.1000291971216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429</v>
      </c>
      <c r="AX211" t="s">
        <v>429</v>
      </c>
      <c r="AY211">
        <v>0</v>
      </c>
      <c r="AZ211">
        <v>0</v>
      </c>
      <c r="BA211">
        <f>1-AY211/AZ211</f>
        <v>0</v>
      </c>
      <c r="BB211">
        <v>0</v>
      </c>
      <c r="BC211" t="s">
        <v>429</v>
      </c>
      <c r="BD211" t="s">
        <v>429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429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1.65</v>
      </c>
      <c r="DL211">
        <v>0.5</v>
      </c>
      <c r="DM211" t="s">
        <v>430</v>
      </c>
      <c r="DN211">
        <v>2</v>
      </c>
      <c r="DO211" t="b">
        <v>1</v>
      </c>
      <c r="DP211">
        <v>1688145683.25</v>
      </c>
      <c r="DQ211">
        <v>415.4237999999999</v>
      </c>
      <c r="DR211">
        <v>419.9254</v>
      </c>
      <c r="DS211">
        <v>24.03565333333334</v>
      </c>
      <c r="DT211">
        <v>23.45716333333334</v>
      </c>
      <c r="DU211">
        <v>437.6905999999999</v>
      </c>
      <c r="DV211">
        <v>27.88657666666666</v>
      </c>
      <c r="DW211">
        <v>500.0457</v>
      </c>
      <c r="DX211">
        <v>101.5969666666667</v>
      </c>
      <c r="DY211">
        <v>0.1000821566666667</v>
      </c>
      <c r="DZ211">
        <v>32.50556666666667</v>
      </c>
      <c r="EA211">
        <v>33.64264333333333</v>
      </c>
      <c r="EB211">
        <v>999.9000000000002</v>
      </c>
      <c r="EC211">
        <v>0</v>
      </c>
      <c r="ED211">
        <v>0</v>
      </c>
      <c r="EE211">
        <v>10004.237</v>
      </c>
      <c r="EF211">
        <v>0</v>
      </c>
      <c r="EG211">
        <v>2006.403</v>
      </c>
      <c r="EH211">
        <v>-4.501678333333333</v>
      </c>
      <c r="EI211">
        <v>425.6546333333334</v>
      </c>
      <c r="EJ211">
        <v>430.0122666666667</v>
      </c>
      <c r="EK211">
        <v>0.5784743333333334</v>
      </c>
      <c r="EL211">
        <v>419.9254</v>
      </c>
      <c r="EM211">
        <v>23.45716333333334</v>
      </c>
      <c r="EN211">
        <v>2.441948666666667</v>
      </c>
      <c r="EO211">
        <v>2.383178333333333</v>
      </c>
      <c r="EP211">
        <v>20.64466333333333</v>
      </c>
      <c r="EQ211">
        <v>20.24992333333334</v>
      </c>
      <c r="ER211">
        <v>1999.977</v>
      </c>
      <c r="ES211">
        <v>0.9799938999999998</v>
      </c>
      <c r="ET211">
        <v>0.02000569666666667</v>
      </c>
      <c r="EU211">
        <v>0</v>
      </c>
      <c r="EV211">
        <v>144.2616333333334</v>
      </c>
      <c r="EW211">
        <v>5.00078</v>
      </c>
      <c r="EX211">
        <v>6083.093666666668</v>
      </c>
      <c r="EY211">
        <v>16379.41333333333</v>
      </c>
      <c r="EZ211">
        <v>51.93723333333332</v>
      </c>
      <c r="FA211">
        <v>54.29546666666666</v>
      </c>
      <c r="FB211">
        <v>52.51013333333332</v>
      </c>
      <c r="FC211">
        <v>53.21646666666665</v>
      </c>
      <c r="FD211">
        <v>52.10596666666665</v>
      </c>
      <c r="FE211">
        <v>1955.067</v>
      </c>
      <c r="FF211">
        <v>39.91</v>
      </c>
      <c r="FG211">
        <v>0</v>
      </c>
      <c r="FH211">
        <v>1688145685.2</v>
      </c>
      <c r="FI211">
        <v>0</v>
      </c>
      <c r="FJ211">
        <v>144.2684615384616</v>
      </c>
      <c r="FK211">
        <v>-0.8185299042924634</v>
      </c>
      <c r="FL211">
        <v>166.6434189755341</v>
      </c>
      <c r="FM211">
        <v>6083.179230769231</v>
      </c>
      <c r="FN211">
        <v>15</v>
      </c>
      <c r="FO211">
        <v>1688143836.6</v>
      </c>
      <c r="FP211" t="s">
        <v>825</v>
      </c>
      <c r="FQ211">
        <v>1688143836.6</v>
      </c>
      <c r="FR211">
        <v>1688143836.6</v>
      </c>
      <c r="FS211">
        <v>8</v>
      </c>
      <c r="FT211">
        <v>0.776</v>
      </c>
      <c r="FU211">
        <v>0.099</v>
      </c>
      <c r="FV211">
        <v>-22.351</v>
      </c>
      <c r="FW211">
        <v>-3.623</v>
      </c>
      <c r="FX211">
        <v>421</v>
      </c>
      <c r="FY211">
        <v>20</v>
      </c>
      <c r="FZ211">
        <v>0.31</v>
      </c>
      <c r="GA211">
        <v>0.05</v>
      </c>
      <c r="GB211">
        <v>-4.4812315</v>
      </c>
      <c r="GC211">
        <v>-0.3585415384615299</v>
      </c>
      <c r="GD211">
        <v>0.04855681365936202</v>
      </c>
      <c r="GE211">
        <v>0</v>
      </c>
      <c r="GF211">
        <v>0.5668520499999999</v>
      </c>
      <c r="GG211">
        <v>0.2700101763602245</v>
      </c>
      <c r="GH211">
        <v>0.02755465616638139</v>
      </c>
      <c r="GI211">
        <v>1</v>
      </c>
      <c r="GJ211">
        <v>1</v>
      </c>
      <c r="GK211">
        <v>2</v>
      </c>
      <c r="GL211" t="s">
        <v>432</v>
      </c>
      <c r="GM211">
        <v>3.10068</v>
      </c>
      <c r="GN211">
        <v>2.75761</v>
      </c>
      <c r="GO211">
        <v>0.0974421</v>
      </c>
      <c r="GP211">
        <v>0.09445779999999999</v>
      </c>
      <c r="GQ211">
        <v>0.130136</v>
      </c>
      <c r="GR211">
        <v>0.115772</v>
      </c>
      <c r="GS211">
        <v>22507.5</v>
      </c>
      <c r="GT211">
        <v>21504.8</v>
      </c>
      <c r="GU211">
        <v>25525.6</v>
      </c>
      <c r="GV211">
        <v>24133.7</v>
      </c>
      <c r="GW211">
        <v>35707.4</v>
      </c>
      <c r="GX211">
        <v>31060.8</v>
      </c>
      <c r="GY211">
        <v>44643.4</v>
      </c>
      <c r="GZ211">
        <v>37977.9</v>
      </c>
      <c r="HA211">
        <v>1.71728</v>
      </c>
      <c r="HB211">
        <v>1.63803</v>
      </c>
      <c r="HC211">
        <v>-0.0826195</v>
      </c>
      <c r="HD211">
        <v>0</v>
      </c>
      <c r="HE211">
        <v>35.0032</v>
      </c>
      <c r="HF211">
        <v>999.9</v>
      </c>
      <c r="HG211">
        <v>37.1</v>
      </c>
      <c r="HH211">
        <v>48.8</v>
      </c>
      <c r="HI211">
        <v>42.7081</v>
      </c>
      <c r="HJ211">
        <v>62.5762</v>
      </c>
      <c r="HK211">
        <v>23.0809</v>
      </c>
      <c r="HL211">
        <v>1</v>
      </c>
      <c r="HM211">
        <v>1.76763</v>
      </c>
      <c r="HN211">
        <v>9.28105</v>
      </c>
      <c r="HO211">
        <v>20.0504</v>
      </c>
      <c r="HP211">
        <v>5.2083</v>
      </c>
      <c r="HQ211">
        <v>11.992</v>
      </c>
      <c r="HR211">
        <v>4.96025</v>
      </c>
      <c r="HS211">
        <v>3.27513</v>
      </c>
      <c r="HT211">
        <v>9999</v>
      </c>
      <c r="HU211">
        <v>9999</v>
      </c>
      <c r="HV211">
        <v>9999</v>
      </c>
      <c r="HW211">
        <v>113.3</v>
      </c>
      <c r="HX211">
        <v>1.86386</v>
      </c>
      <c r="HY211">
        <v>1.86024</v>
      </c>
      <c r="HZ211">
        <v>1.85868</v>
      </c>
      <c r="IA211">
        <v>1.8599</v>
      </c>
      <c r="IB211">
        <v>1.85986</v>
      </c>
      <c r="IC211">
        <v>1.85854</v>
      </c>
      <c r="ID211">
        <v>1.85769</v>
      </c>
      <c r="IE211">
        <v>1.85242</v>
      </c>
      <c r="IF211">
        <v>0</v>
      </c>
      <c r="IG211">
        <v>0</v>
      </c>
      <c r="IH211">
        <v>0</v>
      </c>
      <c r="II211">
        <v>0</v>
      </c>
      <c r="IJ211" t="s">
        <v>433</v>
      </c>
      <c r="IK211" t="s">
        <v>434</v>
      </c>
      <c r="IL211" t="s">
        <v>435</v>
      </c>
      <c r="IM211" t="s">
        <v>435</v>
      </c>
      <c r="IN211" t="s">
        <v>435</v>
      </c>
      <c r="IO211" t="s">
        <v>435</v>
      </c>
      <c r="IP211">
        <v>0</v>
      </c>
      <c r="IQ211">
        <v>100</v>
      </c>
      <c r="IR211">
        <v>100</v>
      </c>
      <c r="IS211">
        <v>-22.267</v>
      </c>
      <c r="IT211">
        <v>-3.8527</v>
      </c>
      <c r="IU211">
        <v>-14.31289574393101</v>
      </c>
      <c r="IV211">
        <v>-0.02083019699242301</v>
      </c>
      <c r="IW211">
        <v>6.53372239223948E-06</v>
      </c>
      <c r="IX211">
        <v>-1.0545266758139E-09</v>
      </c>
      <c r="IY211">
        <v>-1.673814827731834</v>
      </c>
      <c r="IZ211">
        <v>-0.1107929009182527</v>
      </c>
      <c r="JA211">
        <v>0.00147621998962423</v>
      </c>
      <c r="JB211">
        <v>-1.085810860981848E-05</v>
      </c>
      <c r="JC211">
        <v>3</v>
      </c>
      <c r="JD211">
        <v>1949</v>
      </c>
      <c r="JE211">
        <v>2</v>
      </c>
      <c r="JF211">
        <v>64</v>
      </c>
      <c r="JG211">
        <v>30.9</v>
      </c>
      <c r="JH211">
        <v>30.9</v>
      </c>
      <c r="JI211">
        <v>1.18042</v>
      </c>
      <c r="JJ211">
        <v>2.72339</v>
      </c>
      <c r="JK211">
        <v>1.49658</v>
      </c>
      <c r="JL211">
        <v>2.31689</v>
      </c>
      <c r="JM211">
        <v>1.54785</v>
      </c>
      <c r="JN211">
        <v>2.37671</v>
      </c>
      <c r="JO211">
        <v>51.6654</v>
      </c>
      <c r="JP211">
        <v>14.3772</v>
      </c>
      <c r="JQ211">
        <v>18</v>
      </c>
      <c r="JR211">
        <v>503.175</v>
      </c>
      <c r="JS211">
        <v>460.59</v>
      </c>
      <c r="JT211">
        <v>26.6637</v>
      </c>
      <c r="JU211">
        <v>46.7331</v>
      </c>
      <c r="JV211">
        <v>30.0014</v>
      </c>
      <c r="JW211">
        <v>46.3847</v>
      </c>
      <c r="JX211">
        <v>46.2143</v>
      </c>
      <c r="JY211">
        <v>23.6383</v>
      </c>
      <c r="JZ211">
        <v>35.2578</v>
      </c>
      <c r="KA211">
        <v>0</v>
      </c>
      <c r="KB211">
        <v>21.1649</v>
      </c>
      <c r="KC211">
        <v>413.249</v>
      </c>
      <c r="KD211">
        <v>23.4761</v>
      </c>
      <c r="KE211">
        <v>97.5535</v>
      </c>
      <c r="KF211">
        <v>91.77930000000001</v>
      </c>
    </row>
    <row r="212" spans="1:292">
      <c r="A212">
        <v>194</v>
      </c>
      <c r="B212">
        <v>1688145696</v>
      </c>
      <c r="C212">
        <v>11280</v>
      </c>
      <c r="D212" t="s">
        <v>826</v>
      </c>
      <c r="E212" t="s">
        <v>827</v>
      </c>
      <c r="F212">
        <v>5</v>
      </c>
      <c r="G212" t="s">
        <v>824</v>
      </c>
      <c r="H212">
        <v>1688145688.155172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K212*DK212*100.0/(AV212*EE212),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K212*DK212*100.0/(AV212*EE212),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430.0832992282557</v>
      </c>
      <c r="AJ212">
        <v>425.6639393939392</v>
      </c>
      <c r="AK212">
        <v>-0.002106597508305623</v>
      </c>
      <c r="AL212">
        <v>66.45543334571914</v>
      </c>
      <c r="AM212">
        <f>(AO212 - AN212 + DX212*1E3/(8.314*(DZ212+273.15)) * AQ212/DW212 * AP212) * DW212/(100*DK212) * 1000/(1000 - AO212)</f>
        <v>0</v>
      </c>
      <c r="AN212">
        <v>23.45892001660371</v>
      </c>
      <c r="AO212">
        <v>24.07765939393939</v>
      </c>
      <c r="AP212">
        <v>0.0002724036110399687</v>
      </c>
      <c r="AQ212">
        <v>108.1000291971216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429</v>
      </c>
      <c r="AX212" t="s">
        <v>429</v>
      </c>
      <c r="AY212">
        <v>0</v>
      </c>
      <c r="AZ212">
        <v>0</v>
      </c>
      <c r="BA212">
        <f>1-AY212/AZ212</f>
        <v>0</v>
      </c>
      <c r="BB212">
        <v>0</v>
      </c>
      <c r="BC212" t="s">
        <v>429</v>
      </c>
      <c r="BD212" t="s">
        <v>429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429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1.65</v>
      </c>
      <c r="DL212">
        <v>0.5</v>
      </c>
      <c r="DM212" t="s">
        <v>430</v>
      </c>
      <c r="DN212">
        <v>2</v>
      </c>
      <c r="DO212" t="b">
        <v>1</v>
      </c>
      <c r="DP212">
        <v>1688145688.155172</v>
      </c>
      <c r="DQ212">
        <v>415.4337586206897</v>
      </c>
      <c r="DR212">
        <v>419.7991034482759</v>
      </c>
      <c r="DS212">
        <v>24.05635172413793</v>
      </c>
      <c r="DT212">
        <v>23.45821724137931</v>
      </c>
      <c r="DU212">
        <v>437.7008275862069</v>
      </c>
      <c r="DV212">
        <v>27.90845862068965</v>
      </c>
      <c r="DW212">
        <v>499.9773103448276</v>
      </c>
      <c r="DX212">
        <v>101.5971379310345</v>
      </c>
      <c r="DY212">
        <v>0.09984940000000003</v>
      </c>
      <c r="DZ212">
        <v>32.51592068965517</v>
      </c>
      <c r="EA212">
        <v>33.65758965517242</v>
      </c>
      <c r="EB212">
        <v>999.9000000000002</v>
      </c>
      <c r="EC212">
        <v>0</v>
      </c>
      <c r="ED212">
        <v>0</v>
      </c>
      <c r="EE212">
        <v>10002.91655172414</v>
      </c>
      <c r="EF212">
        <v>0</v>
      </c>
      <c r="EG212">
        <v>2011.323793103448</v>
      </c>
      <c r="EH212">
        <v>-4.365348620689656</v>
      </c>
      <c r="EI212">
        <v>425.6739655172414</v>
      </c>
      <c r="EJ212">
        <v>429.8834137931034</v>
      </c>
      <c r="EK212">
        <v>0.598125275862069</v>
      </c>
      <c r="EL212">
        <v>419.7991034482759</v>
      </c>
      <c r="EM212">
        <v>23.45821724137931</v>
      </c>
      <c r="EN212">
        <v>2.444054827586208</v>
      </c>
      <c r="EO212">
        <v>2.383287931034483</v>
      </c>
      <c r="EP212">
        <v>20.65866551724138</v>
      </c>
      <c r="EQ212">
        <v>20.25066896551724</v>
      </c>
      <c r="ER212">
        <v>1999.961379310345</v>
      </c>
      <c r="ES212">
        <v>0.9799937586206894</v>
      </c>
      <c r="ET212">
        <v>0.02000583793103449</v>
      </c>
      <c r="EU212">
        <v>0</v>
      </c>
      <c r="EV212">
        <v>144.2748620689655</v>
      </c>
      <c r="EW212">
        <v>5.00078</v>
      </c>
      <c r="EX212">
        <v>6093.300344827585</v>
      </c>
      <c r="EY212">
        <v>16379.28620689655</v>
      </c>
      <c r="EZ212">
        <v>51.96744827586205</v>
      </c>
      <c r="FA212">
        <v>54.30779310344825</v>
      </c>
      <c r="FB212">
        <v>52.51693103448275</v>
      </c>
      <c r="FC212">
        <v>53.24113793103447</v>
      </c>
      <c r="FD212">
        <v>52.09886206896551</v>
      </c>
      <c r="FE212">
        <v>1955.051379310345</v>
      </c>
      <c r="FF212">
        <v>39.91</v>
      </c>
      <c r="FG212">
        <v>0</v>
      </c>
      <c r="FH212">
        <v>1688145690.6</v>
      </c>
      <c r="FI212">
        <v>0</v>
      </c>
      <c r="FJ212">
        <v>144.29276</v>
      </c>
      <c r="FK212">
        <v>0.7557692522933277</v>
      </c>
      <c r="FL212">
        <v>40.60384614896119</v>
      </c>
      <c r="FM212">
        <v>6094.562000000001</v>
      </c>
      <c r="FN212">
        <v>15</v>
      </c>
      <c r="FO212">
        <v>1688143836.6</v>
      </c>
      <c r="FP212" t="s">
        <v>825</v>
      </c>
      <c r="FQ212">
        <v>1688143836.6</v>
      </c>
      <c r="FR212">
        <v>1688143836.6</v>
      </c>
      <c r="FS212">
        <v>8</v>
      </c>
      <c r="FT212">
        <v>0.776</v>
      </c>
      <c r="FU212">
        <v>0.099</v>
      </c>
      <c r="FV212">
        <v>-22.351</v>
      </c>
      <c r="FW212">
        <v>-3.623</v>
      </c>
      <c r="FX212">
        <v>421</v>
      </c>
      <c r="FY212">
        <v>20</v>
      </c>
      <c r="FZ212">
        <v>0.31</v>
      </c>
      <c r="GA212">
        <v>0.05</v>
      </c>
      <c r="GB212">
        <v>-4.4626625</v>
      </c>
      <c r="GC212">
        <v>0.4119070919324575</v>
      </c>
      <c r="GD212">
        <v>0.1376343043494245</v>
      </c>
      <c r="GE212">
        <v>0</v>
      </c>
      <c r="GF212">
        <v>0.5830862999999999</v>
      </c>
      <c r="GG212">
        <v>0.2583138236397751</v>
      </c>
      <c r="GH212">
        <v>0.02524238274529565</v>
      </c>
      <c r="GI212">
        <v>1</v>
      </c>
      <c r="GJ212">
        <v>1</v>
      </c>
      <c r="GK212">
        <v>2</v>
      </c>
      <c r="GL212" t="s">
        <v>432</v>
      </c>
      <c r="GM212">
        <v>3.1006</v>
      </c>
      <c r="GN212">
        <v>2.75799</v>
      </c>
      <c r="GO212">
        <v>0.0974198</v>
      </c>
      <c r="GP212">
        <v>0.0940101</v>
      </c>
      <c r="GQ212">
        <v>0.13017</v>
      </c>
      <c r="GR212">
        <v>0.115771</v>
      </c>
      <c r="GS212">
        <v>22507.5</v>
      </c>
      <c r="GT212">
        <v>21515</v>
      </c>
      <c r="GU212">
        <v>25525.1</v>
      </c>
      <c r="GV212">
        <v>24133.3</v>
      </c>
      <c r="GW212">
        <v>35705.1</v>
      </c>
      <c r="GX212">
        <v>31060.1</v>
      </c>
      <c r="GY212">
        <v>44642.1</v>
      </c>
      <c r="GZ212">
        <v>37977.1</v>
      </c>
      <c r="HA212">
        <v>1.7167</v>
      </c>
      <c r="HB212">
        <v>1.63765</v>
      </c>
      <c r="HC212">
        <v>-0.0822321</v>
      </c>
      <c r="HD212">
        <v>0</v>
      </c>
      <c r="HE212">
        <v>35.0101</v>
      </c>
      <c r="HF212">
        <v>999.9</v>
      </c>
      <c r="HG212">
        <v>37.1</v>
      </c>
      <c r="HH212">
        <v>48.8</v>
      </c>
      <c r="HI212">
        <v>42.7082</v>
      </c>
      <c r="HJ212">
        <v>62.9462</v>
      </c>
      <c r="HK212">
        <v>23.153</v>
      </c>
      <c r="HL212">
        <v>1</v>
      </c>
      <c r="HM212">
        <v>1.76892</v>
      </c>
      <c r="HN212">
        <v>9.28105</v>
      </c>
      <c r="HO212">
        <v>20.0499</v>
      </c>
      <c r="HP212">
        <v>5.20381</v>
      </c>
      <c r="HQ212">
        <v>11.992</v>
      </c>
      <c r="HR212">
        <v>4.95925</v>
      </c>
      <c r="HS212">
        <v>3.27438</v>
      </c>
      <c r="HT212">
        <v>9999</v>
      </c>
      <c r="HU212">
        <v>9999</v>
      </c>
      <c r="HV212">
        <v>9999</v>
      </c>
      <c r="HW212">
        <v>113.3</v>
      </c>
      <c r="HX212">
        <v>1.86386</v>
      </c>
      <c r="HY212">
        <v>1.86026</v>
      </c>
      <c r="HZ212">
        <v>1.8587</v>
      </c>
      <c r="IA212">
        <v>1.8599</v>
      </c>
      <c r="IB212">
        <v>1.85988</v>
      </c>
      <c r="IC212">
        <v>1.85856</v>
      </c>
      <c r="ID212">
        <v>1.85774</v>
      </c>
      <c r="IE212">
        <v>1.85242</v>
      </c>
      <c r="IF212">
        <v>0</v>
      </c>
      <c r="IG212">
        <v>0</v>
      </c>
      <c r="IH212">
        <v>0</v>
      </c>
      <c r="II212">
        <v>0</v>
      </c>
      <c r="IJ212" t="s">
        <v>433</v>
      </c>
      <c r="IK212" t="s">
        <v>434</v>
      </c>
      <c r="IL212" t="s">
        <v>435</v>
      </c>
      <c r="IM212" t="s">
        <v>435</v>
      </c>
      <c r="IN212" t="s">
        <v>435</v>
      </c>
      <c r="IO212" t="s">
        <v>435</v>
      </c>
      <c r="IP212">
        <v>0</v>
      </c>
      <c r="IQ212">
        <v>100</v>
      </c>
      <c r="IR212">
        <v>100</v>
      </c>
      <c r="IS212">
        <v>-22.266</v>
      </c>
      <c r="IT212">
        <v>-3.8533</v>
      </c>
      <c r="IU212">
        <v>-14.31289574393101</v>
      </c>
      <c r="IV212">
        <v>-0.02083019699242301</v>
      </c>
      <c r="IW212">
        <v>6.53372239223948E-06</v>
      </c>
      <c r="IX212">
        <v>-1.0545266758139E-09</v>
      </c>
      <c r="IY212">
        <v>-1.673814827731834</v>
      </c>
      <c r="IZ212">
        <v>-0.1107929009182527</v>
      </c>
      <c r="JA212">
        <v>0.00147621998962423</v>
      </c>
      <c r="JB212">
        <v>-1.085810860981848E-05</v>
      </c>
      <c r="JC212">
        <v>3</v>
      </c>
      <c r="JD212">
        <v>1949</v>
      </c>
      <c r="JE212">
        <v>2</v>
      </c>
      <c r="JF212">
        <v>64</v>
      </c>
      <c r="JG212">
        <v>31</v>
      </c>
      <c r="JH212">
        <v>31</v>
      </c>
      <c r="JI212">
        <v>1.15234</v>
      </c>
      <c r="JJ212">
        <v>2.72705</v>
      </c>
      <c r="JK212">
        <v>1.49658</v>
      </c>
      <c r="JL212">
        <v>2.31689</v>
      </c>
      <c r="JM212">
        <v>1.54785</v>
      </c>
      <c r="JN212">
        <v>2.36328</v>
      </c>
      <c r="JO212">
        <v>51.6654</v>
      </c>
      <c r="JP212">
        <v>14.3684</v>
      </c>
      <c r="JQ212">
        <v>18</v>
      </c>
      <c r="JR212">
        <v>502.855</v>
      </c>
      <c r="JS212">
        <v>460.388</v>
      </c>
      <c r="JT212">
        <v>26.6679</v>
      </c>
      <c r="JU212">
        <v>46.7453</v>
      </c>
      <c r="JV212">
        <v>30.0013</v>
      </c>
      <c r="JW212">
        <v>46.3954</v>
      </c>
      <c r="JX212">
        <v>46.2239</v>
      </c>
      <c r="JY212">
        <v>23.1131</v>
      </c>
      <c r="JZ212">
        <v>35.2578</v>
      </c>
      <c r="KA212">
        <v>0</v>
      </c>
      <c r="KB212">
        <v>21.1727</v>
      </c>
      <c r="KC212">
        <v>399.858</v>
      </c>
      <c r="KD212">
        <v>23.4759</v>
      </c>
      <c r="KE212">
        <v>97.5509</v>
      </c>
      <c r="KF212">
        <v>91.7775</v>
      </c>
    </row>
    <row r="213" spans="1:292">
      <c r="A213">
        <v>195</v>
      </c>
      <c r="B213">
        <v>1688145701</v>
      </c>
      <c r="C213">
        <v>11285</v>
      </c>
      <c r="D213" t="s">
        <v>828</v>
      </c>
      <c r="E213" t="s">
        <v>829</v>
      </c>
      <c r="F213">
        <v>5</v>
      </c>
      <c r="G213" t="s">
        <v>824</v>
      </c>
      <c r="H213">
        <v>1688145693.232143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K213*DK213*100.0/(AV213*EE213),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K213*DK213*100.0/(AV213*EE213),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423.5793391527999</v>
      </c>
      <c r="AJ213">
        <v>422.8465818181816</v>
      </c>
      <c r="AK213">
        <v>-0.6693768844927379</v>
      </c>
      <c r="AL213">
        <v>66.45543334571914</v>
      </c>
      <c r="AM213">
        <f>(AO213 - AN213 + DX213*1E3/(8.314*(DZ213+273.15)) * AQ213/DW213 * AP213) * DW213/(100*DK213) * 1000/(1000 - AO213)</f>
        <v>0</v>
      </c>
      <c r="AN213">
        <v>23.45860451592148</v>
      </c>
      <c r="AO213">
        <v>24.08826545454545</v>
      </c>
      <c r="AP213">
        <v>0.0002385131662433627</v>
      </c>
      <c r="AQ213">
        <v>108.1000291971216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429</v>
      </c>
      <c r="AX213" t="s">
        <v>429</v>
      </c>
      <c r="AY213">
        <v>0</v>
      </c>
      <c r="AZ213">
        <v>0</v>
      </c>
      <c r="BA213">
        <f>1-AY213/AZ213</f>
        <v>0</v>
      </c>
      <c r="BB213">
        <v>0</v>
      </c>
      <c r="BC213" t="s">
        <v>429</v>
      </c>
      <c r="BD213" t="s">
        <v>429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429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1.65</v>
      </c>
      <c r="DL213">
        <v>0.5</v>
      </c>
      <c r="DM213" t="s">
        <v>430</v>
      </c>
      <c r="DN213">
        <v>2</v>
      </c>
      <c r="DO213" t="b">
        <v>1</v>
      </c>
      <c r="DP213">
        <v>1688145693.232143</v>
      </c>
      <c r="DQ213">
        <v>415.0537499999999</v>
      </c>
      <c r="DR213">
        <v>417.1311428571428</v>
      </c>
      <c r="DS213">
        <v>24.07161428571429</v>
      </c>
      <c r="DT213">
        <v>23.45874285714286</v>
      </c>
      <c r="DU213">
        <v>437.3147499999999</v>
      </c>
      <c r="DV213">
        <v>27.92459285714286</v>
      </c>
      <c r="DW213">
        <v>499.9471071428572</v>
      </c>
      <c r="DX213">
        <v>101.5978571428571</v>
      </c>
      <c r="DY213">
        <v>0.09979083571428571</v>
      </c>
      <c r="DZ213">
        <v>32.52777142857143</v>
      </c>
      <c r="EA213">
        <v>33.67353214285715</v>
      </c>
      <c r="EB213">
        <v>999.9000000000002</v>
      </c>
      <c r="EC213">
        <v>0</v>
      </c>
      <c r="ED213">
        <v>0</v>
      </c>
      <c r="EE213">
        <v>9998.926785714286</v>
      </c>
      <c r="EF213">
        <v>0</v>
      </c>
      <c r="EG213">
        <v>2012.639642857143</v>
      </c>
      <c r="EH213">
        <v>-2.077416178571429</v>
      </c>
      <c r="EI213">
        <v>425.2911785714285</v>
      </c>
      <c r="EJ213">
        <v>427.1516071428571</v>
      </c>
      <c r="EK213">
        <v>0.6128698571428571</v>
      </c>
      <c r="EL213">
        <v>417.1311428571428</v>
      </c>
      <c r="EM213">
        <v>23.45874285714286</v>
      </c>
      <c r="EN213">
        <v>2.445622857142857</v>
      </c>
      <c r="EO213">
        <v>2.383356785714286</v>
      </c>
      <c r="EP213">
        <v>20.66907857142857</v>
      </c>
      <c r="EQ213">
        <v>20.25114642857143</v>
      </c>
      <c r="ER213">
        <v>1999.975</v>
      </c>
      <c r="ES213">
        <v>0.9799939642857141</v>
      </c>
      <c r="ET213">
        <v>0.02000566785714286</v>
      </c>
      <c r="EU213">
        <v>0</v>
      </c>
      <c r="EV213">
        <v>144.3537142857143</v>
      </c>
      <c r="EW213">
        <v>5.00078</v>
      </c>
      <c r="EX213">
        <v>6096.625714285714</v>
      </c>
      <c r="EY213">
        <v>16379.4</v>
      </c>
      <c r="EZ213">
        <v>51.97971428571428</v>
      </c>
      <c r="FA213">
        <v>54.31664285714285</v>
      </c>
      <c r="FB213">
        <v>52.522</v>
      </c>
      <c r="FC213">
        <v>53.25425</v>
      </c>
      <c r="FD213">
        <v>52.10464285714285</v>
      </c>
      <c r="FE213">
        <v>1955.065000000001</v>
      </c>
      <c r="FF213">
        <v>39.91</v>
      </c>
      <c r="FG213">
        <v>0</v>
      </c>
      <c r="FH213">
        <v>1688145695.4</v>
      </c>
      <c r="FI213">
        <v>0</v>
      </c>
      <c r="FJ213">
        <v>144.32924</v>
      </c>
      <c r="FK213">
        <v>0.9235384593519166</v>
      </c>
      <c r="FL213">
        <v>-19.34076935533371</v>
      </c>
      <c r="FM213">
        <v>6097.231599999999</v>
      </c>
      <c r="FN213">
        <v>15</v>
      </c>
      <c r="FO213">
        <v>1688143836.6</v>
      </c>
      <c r="FP213" t="s">
        <v>825</v>
      </c>
      <c r="FQ213">
        <v>1688143836.6</v>
      </c>
      <c r="FR213">
        <v>1688143836.6</v>
      </c>
      <c r="FS213">
        <v>8</v>
      </c>
      <c r="FT213">
        <v>0.776</v>
      </c>
      <c r="FU213">
        <v>0.099</v>
      </c>
      <c r="FV213">
        <v>-22.351</v>
      </c>
      <c r="FW213">
        <v>-3.623</v>
      </c>
      <c r="FX213">
        <v>421</v>
      </c>
      <c r="FY213">
        <v>20</v>
      </c>
      <c r="FZ213">
        <v>0.31</v>
      </c>
      <c r="GA213">
        <v>0.05</v>
      </c>
      <c r="GB213">
        <v>-2.751638575</v>
      </c>
      <c r="GC213">
        <v>24.99169842776736</v>
      </c>
      <c r="GD213">
        <v>3.127780429246896</v>
      </c>
      <c r="GE213">
        <v>0</v>
      </c>
      <c r="GF213">
        <v>0.604927675</v>
      </c>
      <c r="GG213">
        <v>0.1729229155722316</v>
      </c>
      <c r="GH213">
        <v>0.01686926417984421</v>
      </c>
      <c r="GI213">
        <v>1</v>
      </c>
      <c r="GJ213">
        <v>1</v>
      </c>
      <c r="GK213">
        <v>2</v>
      </c>
      <c r="GL213" t="s">
        <v>432</v>
      </c>
      <c r="GM213">
        <v>3.10056</v>
      </c>
      <c r="GN213">
        <v>2.75815</v>
      </c>
      <c r="GO213">
        <v>0.0968605</v>
      </c>
      <c r="GP213">
        <v>0.09184009999999999</v>
      </c>
      <c r="GQ213">
        <v>0.130205</v>
      </c>
      <c r="GR213">
        <v>0.115765</v>
      </c>
      <c r="GS213">
        <v>22520.8</v>
      </c>
      <c r="GT213">
        <v>21566</v>
      </c>
      <c r="GU213">
        <v>25524.4</v>
      </c>
      <c r="GV213">
        <v>24132.9</v>
      </c>
      <c r="GW213">
        <v>35702.7</v>
      </c>
      <c r="GX213">
        <v>31059.7</v>
      </c>
      <c r="GY213">
        <v>44640.9</v>
      </c>
      <c r="GZ213">
        <v>37976.6</v>
      </c>
      <c r="HA213">
        <v>1.717</v>
      </c>
      <c r="HB213">
        <v>1.63743</v>
      </c>
      <c r="HC213">
        <v>-0.0818074</v>
      </c>
      <c r="HD213">
        <v>0</v>
      </c>
      <c r="HE213">
        <v>35.0162</v>
      </c>
      <c r="HF213">
        <v>999.9</v>
      </c>
      <c r="HG213">
        <v>37.1</v>
      </c>
      <c r="HH213">
        <v>48.8</v>
      </c>
      <c r="HI213">
        <v>42.7091</v>
      </c>
      <c r="HJ213">
        <v>62.8062</v>
      </c>
      <c r="HK213">
        <v>23.4936</v>
      </c>
      <c r="HL213">
        <v>1</v>
      </c>
      <c r="HM213">
        <v>1.77026</v>
      </c>
      <c r="HN213">
        <v>9.28105</v>
      </c>
      <c r="HO213">
        <v>20.0498</v>
      </c>
      <c r="HP213">
        <v>5.20396</v>
      </c>
      <c r="HQ213">
        <v>11.992</v>
      </c>
      <c r="HR213">
        <v>4.9592</v>
      </c>
      <c r="HS213">
        <v>3.27443</v>
      </c>
      <c r="HT213">
        <v>9999</v>
      </c>
      <c r="HU213">
        <v>9999</v>
      </c>
      <c r="HV213">
        <v>9999</v>
      </c>
      <c r="HW213">
        <v>113.3</v>
      </c>
      <c r="HX213">
        <v>1.86386</v>
      </c>
      <c r="HY213">
        <v>1.86024</v>
      </c>
      <c r="HZ213">
        <v>1.85868</v>
      </c>
      <c r="IA213">
        <v>1.85989</v>
      </c>
      <c r="IB213">
        <v>1.85986</v>
      </c>
      <c r="IC213">
        <v>1.85855</v>
      </c>
      <c r="ID213">
        <v>1.85773</v>
      </c>
      <c r="IE213">
        <v>1.85242</v>
      </c>
      <c r="IF213">
        <v>0</v>
      </c>
      <c r="IG213">
        <v>0</v>
      </c>
      <c r="IH213">
        <v>0</v>
      </c>
      <c r="II213">
        <v>0</v>
      </c>
      <c r="IJ213" t="s">
        <v>433</v>
      </c>
      <c r="IK213" t="s">
        <v>434</v>
      </c>
      <c r="IL213" t="s">
        <v>435</v>
      </c>
      <c r="IM213" t="s">
        <v>435</v>
      </c>
      <c r="IN213" t="s">
        <v>435</v>
      </c>
      <c r="IO213" t="s">
        <v>435</v>
      </c>
      <c r="IP213">
        <v>0</v>
      </c>
      <c r="IQ213">
        <v>100</v>
      </c>
      <c r="IR213">
        <v>100</v>
      </c>
      <c r="IS213">
        <v>-22.214</v>
      </c>
      <c r="IT213">
        <v>-3.854</v>
      </c>
      <c r="IU213">
        <v>-14.31289574393101</v>
      </c>
      <c r="IV213">
        <v>-0.02083019699242301</v>
      </c>
      <c r="IW213">
        <v>6.53372239223948E-06</v>
      </c>
      <c r="IX213">
        <v>-1.0545266758139E-09</v>
      </c>
      <c r="IY213">
        <v>-1.673814827731834</v>
      </c>
      <c r="IZ213">
        <v>-0.1107929009182527</v>
      </c>
      <c r="JA213">
        <v>0.00147621998962423</v>
      </c>
      <c r="JB213">
        <v>-1.085810860981848E-05</v>
      </c>
      <c r="JC213">
        <v>3</v>
      </c>
      <c r="JD213">
        <v>1949</v>
      </c>
      <c r="JE213">
        <v>2</v>
      </c>
      <c r="JF213">
        <v>64</v>
      </c>
      <c r="JG213">
        <v>31.1</v>
      </c>
      <c r="JH213">
        <v>31.1</v>
      </c>
      <c r="JI213">
        <v>1.11938</v>
      </c>
      <c r="JJ213">
        <v>2.72095</v>
      </c>
      <c r="JK213">
        <v>1.49658</v>
      </c>
      <c r="JL213">
        <v>2.31689</v>
      </c>
      <c r="JM213">
        <v>1.54785</v>
      </c>
      <c r="JN213">
        <v>2.53052</v>
      </c>
      <c r="JO213">
        <v>51.6654</v>
      </c>
      <c r="JP213">
        <v>14.386</v>
      </c>
      <c r="JQ213">
        <v>18</v>
      </c>
      <c r="JR213">
        <v>503.107</v>
      </c>
      <c r="JS213">
        <v>460.281</v>
      </c>
      <c r="JT213">
        <v>26.6745</v>
      </c>
      <c r="JU213">
        <v>46.7554</v>
      </c>
      <c r="JV213">
        <v>30.0014</v>
      </c>
      <c r="JW213">
        <v>46.4041</v>
      </c>
      <c r="JX213">
        <v>46.2322</v>
      </c>
      <c r="JY213">
        <v>22.4627</v>
      </c>
      <c r="JZ213">
        <v>35.2578</v>
      </c>
      <c r="KA213">
        <v>0</v>
      </c>
      <c r="KB213">
        <v>21.1799</v>
      </c>
      <c r="KC213">
        <v>379.789</v>
      </c>
      <c r="KD213">
        <v>23.469</v>
      </c>
      <c r="KE213">
        <v>97.54819999999999</v>
      </c>
      <c r="KF213">
        <v>91.7761</v>
      </c>
    </row>
    <row r="214" spans="1:292">
      <c r="A214">
        <v>196</v>
      </c>
      <c r="B214">
        <v>1688145706</v>
      </c>
      <c r="C214">
        <v>11290</v>
      </c>
      <c r="D214" t="s">
        <v>830</v>
      </c>
      <c r="E214" t="s">
        <v>831</v>
      </c>
      <c r="F214">
        <v>5</v>
      </c>
      <c r="G214" t="s">
        <v>824</v>
      </c>
      <c r="H214">
        <v>1688145698.5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K214*DK214*100.0/(AV214*EE214),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K214*DK214*100.0/(AV214*EE214),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409.1080133022771</v>
      </c>
      <c r="AJ214">
        <v>414.4890909090909</v>
      </c>
      <c r="AK214">
        <v>-1.78855480518049</v>
      </c>
      <c r="AL214">
        <v>66.45543334571914</v>
      </c>
      <c r="AM214">
        <f>(AO214 - AN214 + DX214*1E3/(8.314*(DZ214+273.15)) * AQ214/DW214 * AP214) * DW214/(100*DK214) * 1000/(1000 - AO214)</f>
        <v>0</v>
      </c>
      <c r="AN214">
        <v>23.45827410685961</v>
      </c>
      <c r="AO214">
        <v>24.09277636363636</v>
      </c>
      <c r="AP214">
        <v>3.204175107724815E-05</v>
      </c>
      <c r="AQ214">
        <v>108.1000291971216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429</v>
      </c>
      <c r="AX214" t="s">
        <v>429</v>
      </c>
      <c r="AY214">
        <v>0</v>
      </c>
      <c r="AZ214">
        <v>0</v>
      </c>
      <c r="BA214">
        <f>1-AY214/AZ214</f>
        <v>0</v>
      </c>
      <c r="BB214">
        <v>0</v>
      </c>
      <c r="BC214" t="s">
        <v>429</v>
      </c>
      <c r="BD214" t="s">
        <v>429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429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1.65</v>
      </c>
      <c r="DL214">
        <v>0.5</v>
      </c>
      <c r="DM214" t="s">
        <v>430</v>
      </c>
      <c r="DN214">
        <v>2</v>
      </c>
      <c r="DO214" t="b">
        <v>1</v>
      </c>
      <c r="DP214">
        <v>1688145698.5</v>
      </c>
      <c r="DQ214">
        <v>412.625</v>
      </c>
      <c r="DR214">
        <v>409.4808518518519</v>
      </c>
      <c r="DS214">
        <v>24.08301111111112</v>
      </c>
      <c r="DT214">
        <v>23.45872962962963</v>
      </c>
      <c r="DU214">
        <v>434.8471111111111</v>
      </c>
      <c r="DV214">
        <v>27.93662592592593</v>
      </c>
      <c r="DW214">
        <v>499.9422592592593</v>
      </c>
      <c r="DX214">
        <v>101.5977407407408</v>
      </c>
      <c r="DY214">
        <v>0.09984499629629628</v>
      </c>
      <c r="DZ214">
        <v>32.53708518518518</v>
      </c>
      <c r="EA214">
        <v>33.68401481481482</v>
      </c>
      <c r="EB214">
        <v>999.9000000000001</v>
      </c>
      <c r="EC214">
        <v>0</v>
      </c>
      <c r="ED214">
        <v>0</v>
      </c>
      <c r="EE214">
        <v>9998.743333333332</v>
      </c>
      <c r="EF214">
        <v>0</v>
      </c>
      <c r="EG214">
        <v>2006.608148148148</v>
      </c>
      <c r="EH214">
        <v>3.144184703703704</v>
      </c>
      <c r="EI214">
        <v>422.8074814814815</v>
      </c>
      <c r="EJ214">
        <v>419.3175185185185</v>
      </c>
      <c r="EK214">
        <v>0.6242738888888889</v>
      </c>
      <c r="EL214">
        <v>409.4808518518519</v>
      </c>
      <c r="EM214">
        <v>23.45872962962963</v>
      </c>
      <c r="EN214">
        <v>2.446777407407407</v>
      </c>
      <c r="EO214">
        <v>2.383353333333333</v>
      </c>
      <c r="EP214">
        <v>20.67674074074074</v>
      </c>
      <c r="EQ214">
        <v>20.25111851851852</v>
      </c>
      <c r="ER214">
        <v>1999.975555555556</v>
      </c>
      <c r="ES214">
        <v>0.979994037037037</v>
      </c>
      <c r="ET214">
        <v>0.0200056</v>
      </c>
      <c r="EU214">
        <v>0</v>
      </c>
      <c r="EV214">
        <v>144.4588888888889</v>
      </c>
      <c r="EW214">
        <v>5.00078</v>
      </c>
      <c r="EX214">
        <v>6099.930740740739</v>
      </c>
      <c r="EY214">
        <v>16379.41481481482</v>
      </c>
      <c r="EZ214">
        <v>51.98125925925927</v>
      </c>
      <c r="FA214">
        <v>54.33766666666666</v>
      </c>
      <c r="FB214">
        <v>52.55062962962962</v>
      </c>
      <c r="FC214">
        <v>53.27518518518518</v>
      </c>
      <c r="FD214">
        <v>52.0877037037037</v>
      </c>
      <c r="FE214">
        <v>1955.065555555555</v>
      </c>
      <c r="FF214">
        <v>39.91</v>
      </c>
      <c r="FG214">
        <v>0</v>
      </c>
      <c r="FH214">
        <v>1688145700.2</v>
      </c>
      <c r="FI214">
        <v>0</v>
      </c>
      <c r="FJ214">
        <v>144.4252</v>
      </c>
      <c r="FK214">
        <v>0.2427692258664171</v>
      </c>
      <c r="FL214">
        <v>52.6369228353844</v>
      </c>
      <c r="FM214">
        <v>6100.479999999999</v>
      </c>
      <c r="FN214">
        <v>15</v>
      </c>
      <c r="FO214">
        <v>1688143836.6</v>
      </c>
      <c r="FP214" t="s">
        <v>825</v>
      </c>
      <c r="FQ214">
        <v>1688143836.6</v>
      </c>
      <c r="FR214">
        <v>1688143836.6</v>
      </c>
      <c r="FS214">
        <v>8</v>
      </c>
      <c r="FT214">
        <v>0.776</v>
      </c>
      <c r="FU214">
        <v>0.099</v>
      </c>
      <c r="FV214">
        <v>-22.351</v>
      </c>
      <c r="FW214">
        <v>-3.623</v>
      </c>
      <c r="FX214">
        <v>421</v>
      </c>
      <c r="FY214">
        <v>20</v>
      </c>
      <c r="FZ214">
        <v>0.31</v>
      </c>
      <c r="GA214">
        <v>0.05</v>
      </c>
      <c r="GB214">
        <v>0.137588175</v>
      </c>
      <c r="GC214">
        <v>54.42239926829269</v>
      </c>
      <c r="GD214">
        <v>5.777896340263954</v>
      </c>
      <c r="GE214">
        <v>0</v>
      </c>
      <c r="GF214">
        <v>0.61579875</v>
      </c>
      <c r="GG214">
        <v>0.1383264540337693</v>
      </c>
      <c r="GH214">
        <v>0.01341678844722164</v>
      </c>
      <c r="GI214">
        <v>1</v>
      </c>
      <c r="GJ214">
        <v>1</v>
      </c>
      <c r="GK214">
        <v>2</v>
      </c>
      <c r="GL214" t="s">
        <v>432</v>
      </c>
      <c r="GM214">
        <v>3.10067</v>
      </c>
      <c r="GN214">
        <v>2.758</v>
      </c>
      <c r="GO214">
        <v>0.0953632</v>
      </c>
      <c r="GP214">
        <v>0.0891739</v>
      </c>
      <c r="GQ214">
        <v>0.130214</v>
      </c>
      <c r="GR214">
        <v>0.115765</v>
      </c>
      <c r="GS214">
        <v>22557.4</v>
      </c>
      <c r="GT214">
        <v>21628.7</v>
      </c>
      <c r="GU214">
        <v>25523.5</v>
      </c>
      <c r="GV214">
        <v>24132.3</v>
      </c>
      <c r="GW214">
        <v>35701</v>
      </c>
      <c r="GX214">
        <v>31058.8</v>
      </c>
      <c r="GY214">
        <v>44639.3</v>
      </c>
      <c r="GZ214">
        <v>37975.7</v>
      </c>
      <c r="HA214">
        <v>1.71705</v>
      </c>
      <c r="HB214">
        <v>1.63738</v>
      </c>
      <c r="HC214">
        <v>-0.0833906</v>
      </c>
      <c r="HD214">
        <v>0</v>
      </c>
      <c r="HE214">
        <v>35.0261</v>
      </c>
      <c r="HF214">
        <v>999.9</v>
      </c>
      <c r="HG214">
        <v>37.1</v>
      </c>
      <c r="HH214">
        <v>48.8</v>
      </c>
      <c r="HI214">
        <v>42.7085</v>
      </c>
      <c r="HJ214">
        <v>62.8162</v>
      </c>
      <c r="HK214">
        <v>23.2131</v>
      </c>
      <c r="HL214">
        <v>1</v>
      </c>
      <c r="HM214">
        <v>1.77166</v>
      </c>
      <c r="HN214">
        <v>9.28105</v>
      </c>
      <c r="HO214">
        <v>20.05</v>
      </c>
      <c r="HP214">
        <v>5.20366</v>
      </c>
      <c r="HQ214">
        <v>11.9921</v>
      </c>
      <c r="HR214">
        <v>4.9593</v>
      </c>
      <c r="HS214">
        <v>3.27438</v>
      </c>
      <c r="HT214">
        <v>9999</v>
      </c>
      <c r="HU214">
        <v>9999</v>
      </c>
      <c r="HV214">
        <v>9999</v>
      </c>
      <c r="HW214">
        <v>113.3</v>
      </c>
      <c r="HX214">
        <v>1.86387</v>
      </c>
      <c r="HY214">
        <v>1.86028</v>
      </c>
      <c r="HZ214">
        <v>1.85867</v>
      </c>
      <c r="IA214">
        <v>1.85989</v>
      </c>
      <c r="IB214">
        <v>1.85988</v>
      </c>
      <c r="IC214">
        <v>1.85856</v>
      </c>
      <c r="ID214">
        <v>1.85773</v>
      </c>
      <c r="IE214">
        <v>1.85242</v>
      </c>
      <c r="IF214">
        <v>0</v>
      </c>
      <c r="IG214">
        <v>0</v>
      </c>
      <c r="IH214">
        <v>0</v>
      </c>
      <c r="II214">
        <v>0</v>
      </c>
      <c r="IJ214" t="s">
        <v>433</v>
      </c>
      <c r="IK214" t="s">
        <v>434</v>
      </c>
      <c r="IL214" t="s">
        <v>435</v>
      </c>
      <c r="IM214" t="s">
        <v>435</v>
      </c>
      <c r="IN214" t="s">
        <v>435</v>
      </c>
      <c r="IO214" t="s">
        <v>435</v>
      </c>
      <c r="IP214">
        <v>0</v>
      </c>
      <c r="IQ214">
        <v>100</v>
      </c>
      <c r="IR214">
        <v>100</v>
      </c>
      <c r="IS214">
        <v>-22.075</v>
      </c>
      <c r="IT214">
        <v>-3.8542</v>
      </c>
      <c r="IU214">
        <v>-14.31289574393101</v>
      </c>
      <c r="IV214">
        <v>-0.02083019699242301</v>
      </c>
      <c r="IW214">
        <v>6.53372239223948E-06</v>
      </c>
      <c r="IX214">
        <v>-1.0545266758139E-09</v>
      </c>
      <c r="IY214">
        <v>-1.673814827731834</v>
      </c>
      <c r="IZ214">
        <v>-0.1107929009182527</v>
      </c>
      <c r="JA214">
        <v>0.00147621998962423</v>
      </c>
      <c r="JB214">
        <v>-1.085810860981848E-05</v>
      </c>
      <c r="JC214">
        <v>3</v>
      </c>
      <c r="JD214">
        <v>1949</v>
      </c>
      <c r="JE214">
        <v>2</v>
      </c>
      <c r="JF214">
        <v>64</v>
      </c>
      <c r="JG214">
        <v>31.2</v>
      </c>
      <c r="JH214">
        <v>31.2</v>
      </c>
      <c r="JI214">
        <v>1.08276</v>
      </c>
      <c r="JJ214">
        <v>2.71118</v>
      </c>
      <c r="JK214">
        <v>1.49658</v>
      </c>
      <c r="JL214">
        <v>2.31689</v>
      </c>
      <c r="JM214">
        <v>1.54785</v>
      </c>
      <c r="JN214">
        <v>2.40723</v>
      </c>
      <c r="JO214">
        <v>51.6989</v>
      </c>
      <c r="JP214">
        <v>14.3684</v>
      </c>
      <c r="JQ214">
        <v>18</v>
      </c>
      <c r="JR214">
        <v>503.203</v>
      </c>
      <c r="JS214">
        <v>460.309</v>
      </c>
      <c r="JT214">
        <v>26.6825</v>
      </c>
      <c r="JU214">
        <v>46.7673</v>
      </c>
      <c r="JV214">
        <v>30.0014</v>
      </c>
      <c r="JW214">
        <v>46.4146</v>
      </c>
      <c r="JX214">
        <v>46.2429</v>
      </c>
      <c r="JY214">
        <v>21.7282</v>
      </c>
      <c r="JZ214">
        <v>35.2578</v>
      </c>
      <c r="KA214">
        <v>0</v>
      </c>
      <c r="KB214">
        <v>21.1831</v>
      </c>
      <c r="KC214">
        <v>366.398</v>
      </c>
      <c r="KD214">
        <v>23.4684</v>
      </c>
      <c r="KE214">
        <v>97.5448</v>
      </c>
      <c r="KF214">
        <v>91.7739</v>
      </c>
    </row>
    <row r="215" spans="1:292">
      <c r="A215">
        <v>197</v>
      </c>
      <c r="B215">
        <v>1688145711</v>
      </c>
      <c r="C215">
        <v>11295</v>
      </c>
      <c r="D215" t="s">
        <v>832</v>
      </c>
      <c r="E215" t="s">
        <v>833</v>
      </c>
      <c r="F215">
        <v>5</v>
      </c>
      <c r="G215" t="s">
        <v>824</v>
      </c>
      <c r="H215">
        <v>1688145703.214286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K215*DK215*100.0/(AV215*EE215),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K215*DK215*100.0/(AV215*EE215),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393.5662035608481</v>
      </c>
      <c r="AJ215">
        <v>402.5069757575757</v>
      </c>
      <c r="AK215">
        <v>-2.452402514885466</v>
      </c>
      <c r="AL215">
        <v>66.45543334571914</v>
      </c>
      <c r="AM215">
        <f>(AO215 - AN215 + DX215*1E3/(8.314*(DZ215+273.15)) * AQ215/DW215 * AP215) * DW215/(100*DK215) * 1000/(1000 - AO215)</f>
        <v>0</v>
      </c>
      <c r="AN215">
        <v>23.45795591818778</v>
      </c>
      <c r="AO215">
        <v>24.09657454545454</v>
      </c>
      <c r="AP215">
        <v>3.909494127577508E-05</v>
      </c>
      <c r="AQ215">
        <v>108.1000291971216</v>
      </c>
      <c r="AR215">
        <v>0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429</v>
      </c>
      <c r="AX215" t="s">
        <v>429</v>
      </c>
      <c r="AY215">
        <v>0</v>
      </c>
      <c r="AZ215">
        <v>0</v>
      </c>
      <c r="BA215">
        <f>1-AY215/AZ215</f>
        <v>0</v>
      </c>
      <c r="BB215">
        <v>0</v>
      </c>
      <c r="BC215" t="s">
        <v>429</v>
      </c>
      <c r="BD215" t="s">
        <v>429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429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1.65</v>
      </c>
      <c r="DL215">
        <v>0.5</v>
      </c>
      <c r="DM215" t="s">
        <v>430</v>
      </c>
      <c r="DN215">
        <v>2</v>
      </c>
      <c r="DO215" t="b">
        <v>1</v>
      </c>
      <c r="DP215">
        <v>1688145703.214286</v>
      </c>
      <c r="DQ215">
        <v>407.0211785714285</v>
      </c>
      <c r="DR215">
        <v>397.7523214285714</v>
      </c>
      <c r="DS215">
        <v>24.08982857142857</v>
      </c>
      <c r="DT215">
        <v>23.45863214285714</v>
      </c>
      <c r="DU215">
        <v>429.1531428571429</v>
      </c>
      <c r="DV215">
        <v>27.943825</v>
      </c>
      <c r="DW215">
        <v>499.97625</v>
      </c>
      <c r="DX215">
        <v>101.5975357142857</v>
      </c>
      <c r="DY215">
        <v>0.09997126071428572</v>
      </c>
      <c r="DZ215">
        <v>32.54341071428571</v>
      </c>
      <c r="EA215">
        <v>33.68852500000001</v>
      </c>
      <c r="EB215">
        <v>999.9000000000002</v>
      </c>
      <c r="EC215">
        <v>0</v>
      </c>
      <c r="ED215">
        <v>0</v>
      </c>
      <c r="EE215">
        <v>10002.27678571429</v>
      </c>
      <c r="EF215">
        <v>0</v>
      </c>
      <c r="EG215">
        <v>2013.220714285714</v>
      </c>
      <c r="EH215">
        <v>9.268825250000001</v>
      </c>
      <c r="EI215">
        <v>417.0682142857144</v>
      </c>
      <c r="EJ215">
        <v>407.3072857142857</v>
      </c>
      <c r="EK215">
        <v>0.6311928928571428</v>
      </c>
      <c r="EL215">
        <v>397.7523214285714</v>
      </c>
      <c r="EM215">
        <v>23.45863214285714</v>
      </c>
      <c r="EN215">
        <v>2.447465</v>
      </c>
      <c r="EO215">
        <v>2.383338571428571</v>
      </c>
      <c r="EP215">
        <v>20.6813</v>
      </c>
      <c r="EQ215">
        <v>20.25101071428571</v>
      </c>
      <c r="ER215">
        <v>1999.963571428572</v>
      </c>
      <c r="ES215">
        <v>0.9799939642857141</v>
      </c>
      <c r="ET215">
        <v>0.02000567142857143</v>
      </c>
      <c r="EU215">
        <v>0</v>
      </c>
      <c r="EV215">
        <v>144.4056428571429</v>
      </c>
      <c r="EW215">
        <v>5.00078</v>
      </c>
      <c r="EX215">
        <v>6104.513214285714</v>
      </c>
      <c r="EY215">
        <v>16379.31785714286</v>
      </c>
      <c r="EZ215">
        <v>51.96853571428571</v>
      </c>
      <c r="FA215">
        <v>54.348</v>
      </c>
      <c r="FB215">
        <v>52.58457142857143</v>
      </c>
      <c r="FC215">
        <v>53.26317857142857</v>
      </c>
      <c r="FD215">
        <v>52.08460714285714</v>
      </c>
      <c r="FE215">
        <v>1955.053571428572</v>
      </c>
      <c r="FF215">
        <v>39.91</v>
      </c>
      <c r="FG215">
        <v>0</v>
      </c>
      <c r="FH215">
        <v>1688145705.6</v>
      </c>
      <c r="FI215">
        <v>0</v>
      </c>
      <c r="FJ215">
        <v>144.3645384615384</v>
      </c>
      <c r="FK215">
        <v>-0.8780854750196564</v>
      </c>
      <c r="FL215">
        <v>87.15897411356826</v>
      </c>
      <c r="FM215">
        <v>6105.086153846153</v>
      </c>
      <c r="FN215">
        <v>15</v>
      </c>
      <c r="FO215">
        <v>1688143836.6</v>
      </c>
      <c r="FP215" t="s">
        <v>825</v>
      </c>
      <c r="FQ215">
        <v>1688143836.6</v>
      </c>
      <c r="FR215">
        <v>1688143836.6</v>
      </c>
      <c r="FS215">
        <v>8</v>
      </c>
      <c r="FT215">
        <v>0.776</v>
      </c>
      <c r="FU215">
        <v>0.099</v>
      </c>
      <c r="FV215">
        <v>-22.351</v>
      </c>
      <c r="FW215">
        <v>-3.623</v>
      </c>
      <c r="FX215">
        <v>421</v>
      </c>
      <c r="FY215">
        <v>20</v>
      </c>
      <c r="FZ215">
        <v>0.31</v>
      </c>
      <c r="GA215">
        <v>0.05</v>
      </c>
      <c r="GB215">
        <v>6.012819675</v>
      </c>
      <c r="GC215">
        <v>79.54295670168852</v>
      </c>
      <c r="GD215">
        <v>7.739114614091739</v>
      </c>
      <c r="GE215">
        <v>0</v>
      </c>
      <c r="GF215">
        <v>0.626998575</v>
      </c>
      <c r="GG215">
        <v>0.09204935459662157</v>
      </c>
      <c r="GH215">
        <v>0.009094399979898343</v>
      </c>
      <c r="GI215">
        <v>1</v>
      </c>
      <c r="GJ215">
        <v>1</v>
      </c>
      <c r="GK215">
        <v>2</v>
      </c>
      <c r="GL215" t="s">
        <v>432</v>
      </c>
      <c r="GM215">
        <v>3.10075</v>
      </c>
      <c r="GN215">
        <v>2.75825</v>
      </c>
      <c r="GO215">
        <v>0.0932786</v>
      </c>
      <c r="GP215">
        <v>0.08637010000000001</v>
      </c>
      <c r="GQ215">
        <v>0.130228</v>
      </c>
      <c r="GR215">
        <v>0.115756</v>
      </c>
      <c r="GS215">
        <v>22608.7</v>
      </c>
      <c r="GT215">
        <v>21694.5</v>
      </c>
      <c r="GU215">
        <v>25522.9</v>
      </c>
      <c r="GV215">
        <v>24131.6</v>
      </c>
      <c r="GW215">
        <v>35699.3</v>
      </c>
      <c r="GX215">
        <v>31058</v>
      </c>
      <c r="GY215">
        <v>44638.1</v>
      </c>
      <c r="GZ215">
        <v>37974.7</v>
      </c>
      <c r="HA215">
        <v>1.7169</v>
      </c>
      <c r="HB215">
        <v>1.63713</v>
      </c>
      <c r="HC215">
        <v>-0.0824742</v>
      </c>
      <c r="HD215">
        <v>0</v>
      </c>
      <c r="HE215">
        <v>35.0335</v>
      </c>
      <c r="HF215">
        <v>999.9</v>
      </c>
      <c r="HG215">
        <v>37.1</v>
      </c>
      <c r="HH215">
        <v>48.8</v>
      </c>
      <c r="HI215">
        <v>42.7082</v>
      </c>
      <c r="HJ215">
        <v>62.7662</v>
      </c>
      <c r="HK215">
        <v>23.2171</v>
      </c>
      <c r="HL215">
        <v>1</v>
      </c>
      <c r="HM215">
        <v>1.77295</v>
      </c>
      <c r="HN215">
        <v>9.28105</v>
      </c>
      <c r="HO215">
        <v>20.05</v>
      </c>
      <c r="HP215">
        <v>5.20441</v>
      </c>
      <c r="HQ215">
        <v>11.992</v>
      </c>
      <c r="HR215">
        <v>4.9592</v>
      </c>
      <c r="HS215">
        <v>3.27438</v>
      </c>
      <c r="HT215">
        <v>9999</v>
      </c>
      <c r="HU215">
        <v>9999</v>
      </c>
      <c r="HV215">
        <v>9999</v>
      </c>
      <c r="HW215">
        <v>113.3</v>
      </c>
      <c r="HX215">
        <v>1.86387</v>
      </c>
      <c r="HY215">
        <v>1.86028</v>
      </c>
      <c r="HZ215">
        <v>1.85869</v>
      </c>
      <c r="IA215">
        <v>1.8599</v>
      </c>
      <c r="IB215">
        <v>1.85986</v>
      </c>
      <c r="IC215">
        <v>1.85859</v>
      </c>
      <c r="ID215">
        <v>1.85774</v>
      </c>
      <c r="IE215">
        <v>1.85242</v>
      </c>
      <c r="IF215">
        <v>0</v>
      </c>
      <c r="IG215">
        <v>0</v>
      </c>
      <c r="IH215">
        <v>0</v>
      </c>
      <c r="II215">
        <v>0</v>
      </c>
      <c r="IJ215" t="s">
        <v>433</v>
      </c>
      <c r="IK215" t="s">
        <v>434</v>
      </c>
      <c r="IL215" t="s">
        <v>435</v>
      </c>
      <c r="IM215" t="s">
        <v>435</v>
      </c>
      <c r="IN215" t="s">
        <v>435</v>
      </c>
      <c r="IO215" t="s">
        <v>435</v>
      </c>
      <c r="IP215">
        <v>0</v>
      </c>
      <c r="IQ215">
        <v>100</v>
      </c>
      <c r="IR215">
        <v>100</v>
      </c>
      <c r="IS215">
        <v>-21.882</v>
      </c>
      <c r="IT215">
        <v>-3.8544</v>
      </c>
      <c r="IU215">
        <v>-14.31289574393101</v>
      </c>
      <c r="IV215">
        <v>-0.02083019699242301</v>
      </c>
      <c r="IW215">
        <v>6.53372239223948E-06</v>
      </c>
      <c r="IX215">
        <v>-1.0545266758139E-09</v>
      </c>
      <c r="IY215">
        <v>-1.673814827731834</v>
      </c>
      <c r="IZ215">
        <v>-0.1107929009182527</v>
      </c>
      <c r="JA215">
        <v>0.00147621998962423</v>
      </c>
      <c r="JB215">
        <v>-1.085810860981848E-05</v>
      </c>
      <c r="JC215">
        <v>3</v>
      </c>
      <c r="JD215">
        <v>1949</v>
      </c>
      <c r="JE215">
        <v>2</v>
      </c>
      <c r="JF215">
        <v>64</v>
      </c>
      <c r="JG215">
        <v>31.2</v>
      </c>
      <c r="JH215">
        <v>31.2</v>
      </c>
      <c r="JI215">
        <v>1.04492</v>
      </c>
      <c r="JJ215">
        <v>2.72217</v>
      </c>
      <c r="JK215">
        <v>1.49658</v>
      </c>
      <c r="JL215">
        <v>2.31689</v>
      </c>
      <c r="JM215">
        <v>1.54785</v>
      </c>
      <c r="JN215">
        <v>2.38892</v>
      </c>
      <c r="JO215">
        <v>51.6989</v>
      </c>
      <c r="JP215">
        <v>14.3684</v>
      </c>
      <c r="JQ215">
        <v>18</v>
      </c>
      <c r="JR215">
        <v>503.163</v>
      </c>
      <c r="JS215">
        <v>460.189</v>
      </c>
      <c r="JT215">
        <v>26.6905</v>
      </c>
      <c r="JU215">
        <v>46.7786</v>
      </c>
      <c r="JV215">
        <v>30.0014</v>
      </c>
      <c r="JW215">
        <v>46.4246</v>
      </c>
      <c r="JX215">
        <v>46.2519</v>
      </c>
      <c r="JY215">
        <v>21.0314</v>
      </c>
      <c r="JZ215">
        <v>35.2578</v>
      </c>
      <c r="KA215">
        <v>0</v>
      </c>
      <c r="KB215">
        <v>21.1857</v>
      </c>
      <c r="KC215">
        <v>346.364</v>
      </c>
      <c r="KD215">
        <v>23.4684</v>
      </c>
      <c r="KE215">
        <v>97.5423</v>
      </c>
      <c r="KF215">
        <v>91.7714</v>
      </c>
    </row>
    <row r="216" spans="1:292">
      <c r="A216">
        <v>198</v>
      </c>
      <c r="B216">
        <v>1688145716</v>
      </c>
      <c r="C216">
        <v>11300</v>
      </c>
      <c r="D216" t="s">
        <v>834</v>
      </c>
      <c r="E216" t="s">
        <v>835</v>
      </c>
      <c r="F216">
        <v>5</v>
      </c>
      <c r="G216" t="s">
        <v>824</v>
      </c>
      <c r="H216">
        <v>1688145708.5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K216*DK216*100.0/(AV216*EE216),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K216*DK216*100.0/(AV216*EE216),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377.1928056610567</v>
      </c>
      <c r="AJ216">
        <v>388.4613636363636</v>
      </c>
      <c r="AK216">
        <v>-2.849362844554669</v>
      </c>
      <c r="AL216">
        <v>66.45543334571914</v>
      </c>
      <c r="AM216">
        <f>(AO216 - AN216 + DX216*1E3/(8.314*(DZ216+273.15)) * AQ216/DW216 * AP216) * DW216/(100*DK216) * 1000/(1000 - AO216)</f>
        <v>0</v>
      </c>
      <c r="AN216">
        <v>23.45528690736198</v>
      </c>
      <c r="AO216">
        <v>24.10131333333334</v>
      </c>
      <c r="AP216">
        <v>4.232281682686716E-05</v>
      </c>
      <c r="AQ216">
        <v>108.1000291971216</v>
      </c>
      <c r="AR216">
        <v>0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429</v>
      </c>
      <c r="AX216" t="s">
        <v>429</v>
      </c>
      <c r="AY216">
        <v>0</v>
      </c>
      <c r="AZ216">
        <v>0</v>
      </c>
      <c r="BA216">
        <f>1-AY216/AZ216</f>
        <v>0</v>
      </c>
      <c r="BB216">
        <v>0</v>
      </c>
      <c r="BC216" t="s">
        <v>429</v>
      </c>
      <c r="BD216" t="s">
        <v>429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429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1.65</v>
      </c>
      <c r="DL216">
        <v>0.5</v>
      </c>
      <c r="DM216" t="s">
        <v>430</v>
      </c>
      <c r="DN216">
        <v>2</v>
      </c>
      <c r="DO216" t="b">
        <v>1</v>
      </c>
      <c r="DP216">
        <v>1688145708.5</v>
      </c>
      <c r="DQ216">
        <v>396.8823703703704</v>
      </c>
      <c r="DR216">
        <v>381.7702592592592</v>
      </c>
      <c r="DS216">
        <v>24.09561481481482</v>
      </c>
      <c r="DT216">
        <v>23.45766666666667</v>
      </c>
      <c r="DU216">
        <v>418.8507407407408</v>
      </c>
      <c r="DV216">
        <v>27.94993333333334</v>
      </c>
      <c r="DW216">
        <v>500.0079259259259</v>
      </c>
      <c r="DX216">
        <v>101.5975555555556</v>
      </c>
      <c r="DY216">
        <v>0.1000001444444444</v>
      </c>
      <c r="DZ216">
        <v>32.55231481481481</v>
      </c>
      <c r="EA216">
        <v>33.69493703703704</v>
      </c>
      <c r="EB216">
        <v>999.9000000000001</v>
      </c>
      <c r="EC216">
        <v>0</v>
      </c>
      <c r="ED216">
        <v>0</v>
      </c>
      <c r="EE216">
        <v>10006.50481481481</v>
      </c>
      <c r="EF216">
        <v>0</v>
      </c>
      <c r="EG216">
        <v>2025.971481481481</v>
      </c>
      <c r="EH216">
        <v>15.11216666666667</v>
      </c>
      <c r="EI216">
        <v>406.6816296296296</v>
      </c>
      <c r="EJ216">
        <v>390.9408518518518</v>
      </c>
      <c r="EK216">
        <v>0.6379464814814816</v>
      </c>
      <c r="EL216">
        <v>381.7702592592592</v>
      </c>
      <c r="EM216">
        <v>23.45766666666667</v>
      </c>
      <c r="EN216">
        <v>2.448054814814815</v>
      </c>
      <c r="EO216">
        <v>2.383241481481482</v>
      </c>
      <c r="EP216">
        <v>20.68520740740741</v>
      </c>
      <c r="EQ216">
        <v>20.25035555555555</v>
      </c>
      <c r="ER216">
        <v>1999.985925925926</v>
      </c>
      <c r="ES216">
        <v>0.9799941111111109</v>
      </c>
      <c r="ET216">
        <v>0.02000548888888889</v>
      </c>
      <c r="EU216">
        <v>0</v>
      </c>
      <c r="EV216">
        <v>144.2856666666667</v>
      </c>
      <c r="EW216">
        <v>5.00078</v>
      </c>
      <c r="EX216">
        <v>6113.542592592594</v>
      </c>
      <c r="EY216">
        <v>16379.51851851852</v>
      </c>
      <c r="EZ216">
        <v>51.97896296296296</v>
      </c>
      <c r="FA216">
        <v>54.361</v>
      </c>
      <c r="FB216">
        <v>52.60622222222222</v>
      </c>
      <c r="FC216">
        <v>53.2635185185185</v>
      </c>
      <c r="FD216">
        <v>52.08085185185185</v>
      </c>
      <c r="FE216">
        <v>1955.075925925926</v>
      </c>
      <c r="FF216">
        <v>39.91</v>
      </c>
      <c r="FG216">
        <v>0</v>
      </c>
      <c r="FH216">
        <v>1688145710.4</v>
      </c>
      <c r="FI216">
        <v>0</v>
      </c>
      <c r="FJ216">
        <v>144.2770769230769</v>
      </c>
      <c r="FK216">
        <v>-1.350358975761524</v>
      </c>
      <c r="FL216">
        <v>118.2652991645103</v>
      </c>
      <c r="FM216">
        <v>6113.783846153848</v>
      </c>
      <c r="FN216">
        <v>15</v>
      </c>
      <c r="FO216">
        <v>1688143836.6</v>
      </c>
      <c r="FP216" t="s">
        <v>825</v>
      </c>
      <c r="FQ216">
        <v>1688143836.6</v>
      </c>
      <c r="FR216">
        <v>1688143836.6</v>
      </c>
      <c r="FS216">
        <v>8</v>
      </c>
      <c r="FT216">
        <v>0.776</v>
      </c>
      <c r="FU216">
        <v>0.099</v>
      </c>
      <c r="FV216">
        <v>-22.351</v>
      </c>
      <c r="FW216">
        <v>-3.623</v>
      </c>
      <c r="FX216">
        <v>421</v>
      </c>
      <c r="FY216">
        <v>20</v>
      </c>
      <c r="FZ216">
        <v>0.31</v>
      </c>
      <c r="GA216">
        <v>0.05</v>
      </c>
      <c r="GB216">
        <v>10.558410175</v>
      </c>
      <c r="GC216">
        <v>70.68311071294561</v>
      </c>
      <c r="GD216">
        <v>6.969512870085103</v>
      </c>
      <c r="GE216">
        <v>0</v>
      </c>
      <c r="GF216">
        <v>0.6329031749999999</v>
      </c>
      <c r="GG216">
        <v>0.07657766228892884</v>
      </c>
      <c r="GH216">
        <v>0.007565410047999706</v>
      </c>
      <c r="GI216">
        <v>1</v>
      </c>
      <c r="GJ216">
        <v>1</v>
      </c>
      <c r="GK216">
        <v>2</v>
      </c>
      <c r="GL216" t="s">
        <v>432</v>
      </c>
      <c r="GM216">
        <v>3.10081</v>
      </c>
      <c r="GN216">
        <v>2.75808</v>
      </c>
      <c r="GO216">
        <v>0.0908197</v>
      </c>
      <c r="GP216">
        <v>0.08340690000000001</v>
      </c>
      <c r="GQ216">
        <v>0.130243</v>
      </c>
      <c r="GR216">
        <v>0.115744</v>
      </c>
      <c r="GS216">
        <v>22669.5</v>
      </c>
      <c r="GT216">
        <v>21764.2</v>
      </c>
      <c r="GU216">
        <v>25522.4</v>
      </c>
      <c r="GV216">
        <v>24131.1</v>
      </c>
      <c r="GW216">
        <v>35697.8</v>
      </c>
      <c r="GX216">
        <v>31057.3</v>
      </c>
      <c r="GY216">
        <v>44637.2</v>
      </c>
      <c r="GZ216">
        <v>37973.7</v>
      </c>
      <c r="HA216">
        <v>1.71705</v>
      </c>
      <c r="HB216">
        <v>1.6369</v>
      </c>
      <c r="HC216">
        <v>-0.08266419999999999</v>
      </c>
      <c r="HD216">
        <v>0</v>
      </c>
      <c r="HE216">
        <v>35.0406</v>
      </c>
      <c r="HF216">
        <v>999.9</v>
      </c>
      <c r="HG216">
        <v>37.1</v>
      </c>
      <c r="HH216">
        <v>48.8</v>
      </c>
      <c r="HI216">
        <v>42.7058</v>
      </c>
      <c r="HJ216">
        <v>62.8962</v>
      </c>
      <c r="HK216">
        <v>23.1891</v>
      </c>
      <c r="HL216">
        <v>1</v>
      </c>
      <c r="HM216">
        <v>1.7743</v>
      </c>
      <c r="HN216">
        <v>9.28105</v>
      </c>
      <c r="HO216">
        <v>20.05</v>
      </c>
      <c r="HP216">
        <v>5.20531</v>
      </c>
      <c r="HQ216">
        <v>11.9921</v>
      </c>
      <c r="HR216">
        <v>4.95965</v>
      </c>
      <c r="HS216">
        <v>3.27455</v>
      </c>
      <c r="HT216">
        <v>9999</v>
      </c>
      <c r="HU216">
        <v>9999</v>
      </c>
      <c r="HV216">
        <v>9999</v>
      </c>
      <c r="HW216">
        <v>113.3</v>
      </c>
      <c r="HX216">
        <v>1.86386</v>
      </c>
      <c r="HY216">
        <v>1.86024</v>
      </c>
      <c r="HZ216">
        <v>1.85867</v>
      </c>
      <c r="IA216">
        <v>1.85989</v>
      </c>
      <c r="IB216">
        <v>1.85986</v>
      </c>
      <c r="IC216">
        <v>1.85855</v>
      </c>
      <c r="ID216">
        <v>1.85774</v>
      </c>
      <c r="IE216">
        <v>1.85242</v>
      </c>
      <c r="IF216">
        <v>0</v>
      </c>
      <c r="IG216">
        <v>0</v>
      </c>
      <c r="IH216">
        <v>0</v>
      </c>
      <c r="II216">
        <v>0</v>
      </c>
      <c r="IJ216" t="s">
        <v>433</v>
      </c>
      <c r="IK216" t="s">
        <v>434</v>
      </c>
      <c r="IL216" t="s">
        <v>435</v>
      </c>
      <c r="IM216" t="s">
        <v>435</v>
      </c>
      <c r="IN216" t="s">
        <v>435</v>
      </c>
      <c r="IO216" t="s">
        <v>435</v>
      </c>
      <c r="IP216">
        <v>0</v>
      </c>
      <c r="IQ216">
        <v>100</v>
      </c>
      <c r="IR216">
        <v>100</v>
      </c>
      <c r="IS216">
        <v>-21.656</v>
      </c>
      <c r="IT216">
        <v>-3.8547</v>
      </c>
      <c r="IU216">
        <v>-14.31289574393101</v>
      </c>
      <c r="IV216">
        <v>-0.02083019699242301</v>
      </c>
      <c r="IW216">
        <v>6.53372239223948E-06</v>
      </c>
      <c r="IX216">
        <v>-1.0545266758139E-09</v>
      </c>
      <c r="IY216">
        <v>-1.673814827731834</v>
      </c>
      <c r="IZ216">
        <v>-0.1107929009182527</v>
      </c>
      <c r="JA216">
        <v>0.00147621998962423</v>
      </c>
      <c r="JB216">
        <v>-1.085810860981848E-05</v>
      </c>
      <c r="JC216">
        <v>3</v>
      </c>
      <c r="JD216">
        <v>1949</v>
      </c>
      <c r="JE216">
        <v>2</v>
      </c>
      <c r="JF216">
        <v>64</v>
      </c>
      <c r="JG216">
        <v>31.3</v>
      </c>
      <c r="JH216">
        <v>31.3</v>
      </c>
      <c r="JI216">
        <v>1.00952</v>
      </c>
      <c r="JJ216">
        <v>2.71729</v>
      </c>
      <c r="JK216">
        <v>1.49658</v>
      </c>
      <c r="JL216">
        <v>2.31689</v>
      </c>
      <c r="JM216">
        <v>1.54785</v>
      </c>
      <c r="JN216">
        <v>2.42554</v>
      </c>
      <c r="JO216">
        <v>51.6989</v>
      </c>
      <c r="JP216">
        <v>14.3597</v>
      </c>
      <c r="JQ216">
        <v>18</v>
      </c>
      <c r="JR216">
        <v>503.326</v>
      </c>
      <c r="JS216">
        <v>460.095</v>
      </c>
      <c r="JT216">
        <v>26.6992</v>
      </c>
      <c r="JU216">
        <v>46.7909</v>
      </c>
      <c r="JV216">
        <v>30.0013</v>
      </c>
      <c r="JW216">
        <v>46.4351</v>
      </c>
      <c r="JX216">
        <v>46.2622</v>
      </c>
      <c r="JY216">
        <v>20.2379</v>
      </c>
      <c r="JZ216">
        <v>35.2578</v>
      </c>
      <c r="KA216">
        <v>0</v>
      </c>
      <c r="KB216">
        <v>21.1891</v>
      </c>
      <c r="KC216">
        <v>333</v>
      </c>
      <c r="KD216">
        <v>23.4684</v>
      </c>
      <c r="KE216">
        <v>97.54040000000001</v>
      </c>
      <c r="KF216">
        <v>91.7692</v>
      </c>
    </row>
    <row r="217" spans="1:292">
      <c r="A217">
        <v>199</v>
      </c>
      <c r="B217">
        <v>1688145721</v>
      </c>
      <c r="C217">
        <v>11305</v>
      </c>
      <c r="D217" t="s">
        <v>836</v>
      </c>
      <c r="E217" t="s">
        <v>837</v>
      </c>
      <c r="F217">
        <v>5</v>
      </c>
      <c r="G217" t="s">
        <v>824</v>
      </c>
      <c r="H217">
        <v>1688145713.214286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K217*DK217*100.0/(AV217*EE217),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K217*DK217*100.0/(AV217*EE217),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360.5396639916549</v>
      </c>
      <c r="AJ217">
        <v>373.2057454545454</v>
      </c>
      <c r="AK217">
        <v>-3.071701275111225</v>
      </c>
      <c r="AL217">
        <v>66.45543334571914</v>
      </c>
      <c r="AM217">
        <f>(AO217 - AN217 + DX217*1E3/(8.314*(DZ217+273.15)) * AQ217/DW217 * AP217) * DW217/(100*DK217) * 1000/(1000 - AO217)</f>
        <v>0</v>
      </c>
      <c r="AN217">
        <v>23.45428574160664</v>
      </c>
      <c r="AO217">
        <v>24.10485454545454</v>
      </c>
      <c r="AP217">
        <v>3.826993694496914E-05</v>
      </c>
      <c r="AQ217">
        <v>108.1000291971216</v>
      </c>
      <c r="AR217">
        <v>0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429</v>
      </c>
      <c r="AX217" t="s">
        <v>429</v>
      </c>
      <c r="AY217">
        <v>0</v>
      </c>
      <c r="AZ217">
        <v>0</v>
      </c>
      <c r="BA217">
        <f>1-AY217/AZ217</f>
        <v>0</v>
      </c>
      <c r="BB217">
        <v>0</v>
      </c>
      <c r="BC217" t="s">
        <v>429</v>
      </c>
      <c r="BD217" t="s">
        <v>429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429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1.65</v>
      </c>
      <c r="DL217">
        <v>0.5</v>
      </c>
      <c r="DM217" t="s">
        <v>430</v>
      </c>
      <c r="DN217">
        <v>2</v>
      </c>
      <c r="DO217" t="b">
        <v>1</v>
      </c>
      <c r="DP217">
        <v>1688145713.214286</v>
      </c>
      <c r="DQ217">
        <v>384.9533928571429</v>
      </c>
      <c r="DR217">
        <v>366.8048928571429</v>
      </c>
      <c r="DS217">
        <v>24.09923214285714</v>
      </c>
      <c r="DT217">
        <v>23.45628571428572</v>
      </c>
      <c r="DU217">
        <v>406.7279285714285</v>
      </c>
      <c r="DV217">
        <v>27.95374642857143</v>
      </c>
      <c r="DW217">
        <v>499.9959285714286</v>
      </c>
      <c r="DX217">
        <v>101.5981428571429</v>
      </c>
      <c r="DY217">
        <v>0.09993193214285714</v>
      </c>
      <c r="DZ217">
        <v>32.56296071428572</v>
      </c>
      <c r="EA217">
        <v>33.70768571428572</v>
      </c>
      <c r="EB217">
        <v>999.9000000000002</v>
      </c>
      <c r="EC217">
        <v>0</v>
      </c>
      <c r="ED217">
        <v>0</v>
      </c>
      <c r="EE217">
        <v>9999.577499999999</v>
      </c>
      <c r="EF217">
        <v>0</v>
      </c>
      <c r="EG217">
        <v>2046.971428571429</v>
      </c>
      <c r="EH217">
        <v>18.14849285714286</v>
      </c>
      <c r="EI217">
        <v>394.4596071428572</v>
      </c>
      <c r="EJ217">
        <v>375.6156071428571</v>
      </c>
      <c r="EK217">
        <v>0.6429458928571429</v>
      </c>
      <c r="EL217">
        <v>366.8048928571429</v>
      </c>
      <c r="EM217">
        <v>23.45628571428572</v>
      </c>
      <c r="EN217">
        <v>2.448435714285714</v>
      </c>
      <c r="EO217">
        <v>2.383113928571429</v>
      </c>
      <c r="EP217">
        <v>20.68773928571429</v>
      </c>
      <c r="EQ217">
        <v>20.24948571428571</v>
      </c>
      <c r="ER217">
        <v>1999.995</v>
      </c>
      <c r="ES217">
        <v>0.9799941428571426</v>
      </c>
      <c r="ET217">
        <v>0.02000545714285715</v>
      </c>
      <c r="EU217">
        <v>0</v>
      </c>
      <c r="EV217">
        <v>143.9873571428571</v>
      </c>
      <c r="EW217">
        <v>5.00078</v>
      </c>
      <c r="EX217">
        <v>6127.668571428571</v>
      </c>
      <c r="EY217">
        <v>16379.58214285715</v>
      </c>
      <c r="EZ217">
        <v>51.98417857142856</v>
      </c>
      <c r="FA217">
        <v>54.3705</v>
      </c>
      <c r="FB217">
        <v>52.60689285714285</v>
      </c>
      <c r="FC217">
        <v>53.26085714285713</v>
      </c>
      <c r="FD217">
        <v>52.08907142857142</v>
      </c>
      <c r="FE217">
        <v>1955.085</v>
      </c>
      <c r="FF217">
        <v>39.91</v>
      </c>
      <c r="FG217">
        <v>0</v>
      </c>
      <c r="FH217">
        <v>1688145715.8</v>
      </c>
      <c r="FI217">
        <v>0</v>
      </c>
      <c r="FJ217">
        <v>143.96144</v>
      </c>
      <c r="FK217">
        <v>-4.338230773095397</v>
      </c>
      <c r="FL217">
        <v>255.0576929364535</v>
      </c>
      <c r="FM217">
        <v>6130.325599999999</v>
      </c>
      <c r="FN217">
        <v>15</v>
      </c>
      <c r="FO217">
        <v>1688143836.6</v>
      </c>
      <c r="FP217" t="s">
        <v>825</v>
      </c>
      <c r="FQ217">
        <v>1688143836.6</v>
      </c>
      <c r="FR217">
        <v>1688143836.6</v>
      </c>
      <c r="FS217">
        <v>8</v>
      </c>
      <c r="FT217">
        <v>0.776</v>
      </c>
      <c r="FU217">
        <v>0.099</v>
      </c>
      <c r="FV217">
        <v>-22.351</v>
      </c>
      <c r="FW217">
        <v>-3.623</v>
      </c>
      <c r="FX217">
        <v>421</v>
      </c>
      <c r="FY217">
        <v>20</v>
      </c>
      <c r="FZ217">
        <v>0.31</v>
      </c>
      <c r="GA217">
        <v>0.05</v>
      </c>
      <c r="GB217">
        <v>16.27779025</v>
      </c>
      <c r="GC217">
        <v>39.76261744840527</v>
      </c>
      <c r="GD217">
        <v>3.947960951833546</v>
      </c>
      <c r="GE217">
        <v>0</v>
      </c>
      <c r="GF217">
        <v>0.640592725</v>
      </c>
      <c r="GG217">
        <v>0.06581420262664038</v>
      </c>
      <c r="GH217">
        <v>0.006434379057016696</v>
      </c>
      <c r="GI217">
        <v>1</v>
      </c>
      <c r="GJ217">
        <v>1</v>
      </c>
      <c r="GK217">
        <v>2</v>
      </c>
      <c r="GL217" t="s">
        <v>432</v>
      </c>
      <c r="GM217">
        <v>3.10067</v>
      </c>
      <c r="GN217">
        <v>2.75802</v>
      </c>
      <c r="GO217">
        <v>0.08811579999999999</v>
      </c>
      <c r="GP217">
        <v>0.08035589999999999</v>
      </c>
      <c r="GQ217">
        <v>0.130247</v>
      </c>
      <c r="GR217">
        <v>0.115742</v>
      </c>
      <c r="GS217">
        <v>22736.2</v>
      </c>
      <c r="GT217">
        <v>21836</v>
      </c>
      <c r="GU217">
        <v>25521.8</v>
      </c>
      <c r="GV217">
        <v>24130.5</v>
      </c>
      <c r="GW217">
        <v>35696.4</v>
      </c>
      <c r="GX217">
        <v>31056.6</v>
      </c>
      <c r="GY217">
        <v>44636</v>
      </c>
      <c r="GZ217">
        <v>37973.1</v>
      </c>
      <c r="HA217">
        <v>1.7164</v>
      </c>
      <c r="HB217">
        <v>1.63655</v>
      </c>
      <c r="HC217">
        <v>-0.0810139</v>
      </c>
      <c r="HD217">
        <v>0</v>
      </c>
      <c r="HE217">
        <v>35.0483</v>
      </c>
      <c r="HF217">
        <v>999.9</v>
      </c>
      <c r="HG217">
        <v>37.1</v>
      </c>
      <c r="HH217">
        <v>48.8</v>
      </c>
      <c r="HI217">
        <v>42.7017</v>
      </c>
      <c r="HJ217">
        <v>62.8762</v>
      </c>
      <c r="HK217">
        <v>23.4455</v>
      </c>
      <c r="HL217">
        <v>1</v>
      </c>
      <c r="HM217">
        <v>1.77557</v>
      </c>
      <c r="HN217">
        <v>9.28105</v>
      </c>
      <c r="HO217">
        <v>20.05</v>
      </c>
      <c r="HP217">
        <v>5.20486</v>
      </c>
      <c r="HQ217">
        <v>11.992</v>
      </c>
      <c r="HR217">
        <v>4.9593</v>
      </c>
      <c r="HS217">
        <v>3.2743</v>
      </c>
      <c r="HT217">
        <v>9999</v>
      </c>
      <c r="HU217">
        <v>9999</v>
      </c>
      <c r="HV217">
        <v>9999</v>
      </c>
      <c r="HW217">
        <v>113.3</v>
      </c>
      <c r="HX217">
        <v>1.86386</v>
      </c>
      <c r="HY217">
        <v>1.86025</v>
      </c>
      <c r="HZ217">
        <v>1.85868</v>
      </c>
      <c r="IA217">
        <v>1.8599</v>
      </c>
      <c r="IB217">
        <v>1.85985</v>
      </c>
      <c r="IC217">
        <v>1.85854</v>
      </c>
      <c r="ID217">
        <v>1.85772</v>
      </c>
      <c r="IE217">
        <v>1.85242</v>
      </c>
      <c r="IF217">
        <v>0</v>
      </c>
      <c r="IG217">
        <v>0</v>
      </c>
      <c r="IH217">
        <v>0</v>
      </c>
      <c r="II217">
        <v>0</v>
      </c>
      <c r="IJ217" t="s">
        <v>433</v>
      </c>
      <c r="IK217" t="s">
        <v>434</v>
      </c>
      <c r="IL217" t="s">
        <v>435</v>
      </c>
      <c r="IM217" t="s">
        <v>435</v>
      </c>
      <c r="IN217" t="s">
        <v>435</v>
      </c>
      <c r="IO217" t="s">
        <v>435</v>
      </c>
      <c r="IP217">
        <v>0</v>
      </c>
      <c r="IQ217">
        <v>100</v>
      </c>
      <c r="IR217">
        <v>100</v>
      </c>
      <c r="IS217">
        <v>-21.409</v>
      </c>
      <c r="IT217">
        <v>-3.8548</v>
      </c>
      <c r="IU217">
        <v>-14.31289574393101</v>
      </c>
      <c r="IV217">
        <v>-0.02083019699242301</v>
      </c>
      <c r="IW217">
        <v>6.53372239223948E-06</v>
      </c>
      <c r="IX217">
        <v>-1.0545266758139E-09</v>
      </c>
      <c r="IY217">
        <v>-1.673814827731834</v>
      </c>
      <c r="IZ217">
        <v>-0.1107929009182527</v>
      </c>
      <c r="JA217">
        <v>0.00147621998962423</v>
      </c>
      <c r="JB217">
        <v>-1.085810860981848E-05</v>
      </c>
      <c r="JC217">
        <v>3</v>
      </c>
      <c r="JD217">
        <v>1949</v>
      </c>
      <c r="JE217">
        <v>2</v>
      </c>
      <c r="JF217">
        <v>64</v>
      </c>
      <c r="JG217">
        <v>31.4</v>
      </c>
      <c r="JH217">
        <v>31.4</v>
      </c>
      <c r="JI217">
        <v>0.969238</v>
      </c>
      <c r="JJ217">
        <v>2.71973</v>
      </c>
      <c r="JK217">
        <v>1.49658</v>
      </c>
      <c r="JL217">
        <v>2.31689</v>
      </c>
      <c r="JM217">
        <v>1.54785</v>
      </c>
      <c r="JN217">
        <v>2.42065</v>
      </c>
      <c r="JO217">
        <v>51.6989</v>
      </c>
      <c r="JP217">
        <v>14.3684</v>
      </c>
      <c r="JQ217">
        <v>18</v>
      </c>
      <c r="JR217">
        <v>502.952</v>
      </c>
      <c r="JS217">
        <v>459.911</v>
      </c>
      <c r="JT217">
        <v>26.7084</v>
      </c>
      <c r="JU217">
        <v>46.8025</v>
      </c>
      <c r="JV217">
        <v>30.0013</v>
      </c>
      <c r="JW217">
        <v>46.4451</v>
      </c>
      <c r="JX217">
        <v>46.2722</v>
      </c>
      <c r="JY217">
        <v>19.51</v>
      </c>
      <c r="JZ217">
        <v>35.2578</v>
      </c>
      <c r="KA217">
        <v>0</v>
      </c>
      <c r="KB217">
        <v>21.1912</v>
      </c>
      <c r="KC217">
        <v>312.963</v>
      </c>
      <c r="KD217">
        <v>23.5841</v>
      </c>
      <c r="KE217">
        <v>97.53789999999999</v>
      </c>
      <c r="KF217">
        <v>91.76739999999999</v>
      </c>
    </row>
    <row r="218" spans="1:292">
      <c r="A218">
        <v>200</v>
      </c>
      <c r="B218">
        <v>1688145726</v>
      </c>
      <c r="C218">
        <v>11310</v>
      </c>
      <c r="D218" t="s">
        <v>838</v>
      </c>
      <c r="E218" t="s">
        <v>839</v>
      </c>
      <c r="F218">
        <v>5</v>
      </c>
      <c r="G218" t="s">
        <v>824</v>
      </c>
      <c r="H218">
        <v>1688145718.5</v>
      </c>
      <c r="I218">
        <f>(J218)/1000</f>
        <v>0</v>
      </c>
      <c r="J218">
        <f>IF(DO218, AM218, AG218)</f>
        <v>0</v>
      </c>
      <c r="K218">
        <f>IF(DO218, AH218, AF218)</f>
        <v>0</v>
      </c>
      <c r="L218">
        <f>DQ218 - IF(AT218&gt;1, K218*DK218*100.0/(AV218*EE218), 0)</f>
        <v>0</v>
      </c>
      <c r="M218">
        <f>((S218-I218/2)*L218-K218)/(S218+I218/2)</f>
        <v>0</v>
      </c>
      <c r="N218">
        <f>M218*(DX218+DY218)/1000.0</f>
        <v>0</v>
      </c>
      <c r="O218">
        <f>(DQ218 - IF(AT218&gt;1, K218*DK218*100.0/(AV218*EE218), 0))*(DX218+DY218)/1000.0</f>
        <v>0</v>
      </c>
      <c r="P218">
        <f>2.0/((1/R218-1/Q218)+SIGN(R218)*SQRT((1/R218-1/Q218)*(1/R218-1/Q218) + 4*DL218/((DL218+1)*(DL218+1))*(2*1/R218*1/Q218-1/Q218*1/Q218)))</f>
        <v>0</v>
      </c>
      <c r="Q218">
        <f>IF(LEFT(DM218,1)&lt;&gt;"0",IF(LEFT(DM218,1)="1",3.0,DN218),$D$5+$E$5*(EE218*DX218/($K$5*1000))+$F$5*(EE218*DX218/($K$5*1000))*MAX(MIN(DK218,$J$5),$I$5)*MAX(MIN(DK218,$J$5),$I$5)+$G$5*MAX(MIN(DK218,$J$5),$I$5)*(EE218*DX218/($K$5*1000))+$H$5*(EE218*DX218/($K$5*1000))*(EE218*DX218/($K$5*1000)))</f>
        <v>0</v>
      </c>
      <c r="R218">
        <f>I218*(1000-(1000*0.61365*exp(17.502*V218/(240.97+V218))/(DX218+DY218)+DS218)/2)/(1000*0.61365*exp(17.502*V218/(240.97+V218))/(DX218+DY218)-DS218)</f>
        <v>0</v>
      </c>
      <c r="S218">
        <f>1/((DL218+1)/(P218/1.6)+1/(Q218/1.37)) + DL218/((DL218+1)/(P218/1.6) + DL218/(Q218/1.37))</f>
        <v>0</v>
      </c>
      <c r="T218">
        <f>(DG218*DJ218)</f>
        <v>0</v>
      </c>
      <c r="U218">
        <f>(DZ218+(T218+2*0.95*5.67E-8*(((DZ218+$B$9)+273)^4-(DZ218+273)^4)-44100*I218)/(1.84*29.3*Q218+8*0.95*5.67E-8*(DZ218+273)^3))</f>
        <v>0</v>
      </c>
      <c r="V218">
        <f>($C$9*EA218+$D$9*EB218+$E$9*U218)</f>
        <v>0</v>
      </c>
      <c r="W218">
        <f>0.61365*exp(17.502*V218/(240.97+V218))</f>
        <v>0</v>
      </c>
      <c r="X218">
        <f>(Y218/Z218*100)</f>
        <v>0</v>
      </c>
      <c r="Y218">
        <f>DS218*(DX218+DY218)/1000</f>
        <v>0</v>
      </c>
      <c r="Z218">
        <f>0.61365*exp(17.502*DZ218/(240.97+DZ218))</f>
        <v>0</v>
      </c>
      <c r="AA218">
        <f>(W218-DS218*(DX218+DY218)/1000)</f>
        <v>0</v>
      </c>
      <c r="AB218">
        <f>(-I218*44100)</f>
        <v>0</v>
      </c>
      <c r="AC218">
        <f>2*29.3*Q218*0.92*(DZ218-V218)</f>
        <v>0</v>
      </c>
      <c r="AD218">
        <f>2*0.95*5.67E-8*(((DZ218+$B$9)+273)^4-(V218+273)^4)</f>
        <v>0</v>
      </c>
      <c r="AE218">
        <f>T218+AD218+AB218+AC218</f>
        <v>0</v>
      </c>
      <c r="AF218">
        <f>DW218*AT218*(DR218-DQ218*(1000-AT218*DT218)/(1000-AT218*DS218))/(100*DK218)</f>
        <v>0</v>
      </c>
      <c r="AG218">
        <f>1000*DW218*AT218*(DS218-DT218)/(100*DK218*(1000-AT218*DS218))</f>
        <v>0</v>
      </c>
      <c r="AH218">
        <f>(AI218 - AJ218 - DX218*1E3/(8.314*(DZ218+273.15)) * AL218/DW218 * AK218) * DW218/(100*DK218) * (1000 - DT218)/1000</f>
        <v>0</v>
      </c>
      <c r="AI218">
        <v>343.5585037536731</v>
      </c>
      <c r="AJ218">
        <v>357.0821151515149</v>
      </c>
      <c r="AK218">
        <v>-3.243976126893257</v>
      </c>
      <c r="AL218">
        <v>66.45543334571914</v>
      </c>
      <c r="AM218">
        <f>(AO218 - AN218 + DX218*1E3/(8.314*(DZ218+273.15)) * AQ218/DW218 * AP218) * DW218/(100*DK218) * 1000/(1000 - AO218)</f>
        <v>0</v>
      </c>
      <c r="AN218">
        <v>23.4554481195365</v>
      </c>
      <c r="AO218">
        <v>24.10718727272726</v>
      </c>
      <c r="AP218">
        <v>2.496707355747446E-05</v>
      </c>
      <c r="AQ218">
        <v>108.1000291971216</v>
      </c>
      <c r="AR218">
        <v>0</v>
      </c>
      <c r="AS218">
        <v>0</v>
      </c>
      <c r="AT218">
        <f>IF(AR218*$H$15&gt;=AV218,1.0,(AV218/(AV218-AR218*$H$15)))</f>
        <v>0</v>
      </c>
      <c r="AU218">
        <f>(AT218-1)*100</f>
        <v>0</v>
      </c>
      <c r="AV218">
        <f>MAX(0,($B$15+$C$15*EE218)/(1+$D$15*EE218)*DX218/(DZ218+273)*$E$15)</f>
        <v>0</v>
      </c>
      <c r="AW218" t="s">
        <v>429</v>
      </c>
      <c r="AX218" t="s">
        <v>429</v>
      </c>
      <c r="AY218">
        <v>0</v>
      </c>
      <c r="AZ218">
        <v>0</v>
      </c>
      <c r="BA218">
        <f>1-AY218/AZ218</f>
        <v>0</v>
      </c>
      <c r="BB218">
        <v>0</v>
      </c>
      <c r="BC218" t="s">
        <v>429</v>
      </c>
      <c r="BD218" t="s">
        <v>429</v>
      </c>
      <c r="BE218">
        <v>0</v>
      </c>
      <c r="BF218">
        <v>0</v>
      </c>
      <c r="BG218">
        <f>1-BE218/BF218</f>
        <v>0</v>
      </c>
      <c r="BH218">
        <v>0.5</v>
      </c>
      <c r="BI218">
        <f>DH218</f>
        <v>0</v>
      </c>
      <c r="BJ218">
        <f>K218</f>
        <v>0</v>
      </c>
      <c r="BK218">
        <f>BG218*BH218*BI218</f>
        <v>0</v>
      </c>
      <c r="BL218">
        <f>(BJ218-BB218)/BI218</f>
        <v>0</v>
      </c>
      <c r="BM218">
        <f>(AZ218-BF218)/BF218</f>
        <v>0</v>
      </c>
      <c r="BN218">
        <f>AY218/(BA218+AY218/BF218)</f>
        <v>0</v>
      </c>
      <c r="BO218" t="s">
        <v>429</v>
      </c>
      <c r="BP218">
        <v>0</v>
      </c>
      <c r="BQ218">
        <f>IF(BP218&lt;&gt;0, BP218, BN218)</f>
        <v>0</v>
      </c>
      <c r="BR218">
        <f>1-BQ218/BF218</f>
        <v>0</v>
      </c>
      <c r="BS218">
        <f>(BF218-BE218)/(BF218-BQ218)</f>
        <v>0</v>
      </c>
      <c r="BT218">
        <f>(AZ218-BF218)/(AZ218-BQ218)</f>
        <v>0</v>
      </c>
      <c r="BU218">
        <f>(BF218-BE218)/(BF218-AY218)</f>
        <v>0</v>
      </c>
      <c r="BV218">
        <f>(AZ218-BF218)/(AZ218-AY218)</f>
        <v>0</v>
      </c>
      <c r="BW218">
        <f>(BS218*BQ218/BE218)</f>
        <v>0</v>
      </c>
      <c r="BX218">
        <f>(1-BW218)</f>
        <v>0</v>
      </c>
      <c r="DG218">
        <f>$B$13*EF218+$C$13*EG218+$F$13*ER218*(1-EU218)</f>
        <v>0</v>
      </c>
      <c r="DH218">
        <f>DG218*DI218</f>
        <v>0</v>
      </c>
      <c r="DI218">
        <f>($B$13*$D$11+$C$13*$D$11+$F$13*((FE218+EW218)/MAX(FE218+EW218+FF218, 0.1)*$I$11+FF218/MAX(FE218+EW218+FF218, 0.1)*$J$11))/($B$13+$C$13+$F$13)</f>
        <v>0</v>
      </c>
      <c r="DJ218">
        <f>($B$13*$K$11+$C$13*$K$11+$F$13*((FE218+EW218)/MAX(FE218+EW218+FF218, 0.1)*$P$11+FF218/MAX(FE218+EW218+FF218, 0.1)*$Q$11))/($B$13+$C$13+$F$13)</f>
        <v>0</v>
      </c>
      <c r="DK218">
        <v>1.65</v>
      </c>
      <c r="DL218">
        <v>0.5</v>
      </c>
      <c r="DM218" t="s">
        <v>430</v>
      </c>
      <c r="DN218">
        <v>2</v>
      </c>
      <c r="DO218" t="b">
        <v>1</v>
      </c>
      <c r="DP218">
        <v>1688145718.5</v>
      </c>
      <c r="DQ218">
        <v>369.9391481481481</v>
      </c>
      <c r="DR218">
        <v>349.5843333333333</v>
      </c>
      <c r="DS218">
        <v>24.10305185185186</v>
      </c>
      <c r="DT218">
        <v>23.45485925925927</v>
      </c>
      <c r="DU218">
        <v>391.4675925925926</v>
      </c>
      <c r="DV218">
        <v>27.95779259259259</v>
      </c>
      <c r="DW218">
        <v>499.9965925925927</v>
      </c>
      <c r="DX218">
        <v>101.5984074074074</v>
      </c>
      <c r="DY218">
        <v>0.1000163074074074</v>
      </c>
      <c r="DZ218">
        <v>32.57704444444444</v>
      </c>
      <c r="EA218">
        <v>33.72356666666667</v>
      </c>
      <c r="EB218">
        <v>999.9000000000001</v>
      </c>
      <c r="EC218">
        <v>0</v>
      </c>
      <c r="ED218">
        <v>0</v>
      </c>
      <c r="EE218">
        <v>9989.419259259259</v>
      </c>
      <c r="EF218">
        <v>0</v>
      </c>
      <c r="EG218">
        <v>2063.624814814815</v>
      </c>
      <c r="EH218">
        <v>20.35480740740741</v>
      </c>
      <c r="EI218">
        <v>379.0760740740741</v>
      </c>
      <c r="EJ218">
        <v>357.9807777777777</v>
      </c>
      <c r="EK218">
        <v>0.6481939259259258</v>
      </c>
      <c r="EL218">
        <v>349.5843333333333</v>
      </c>
      <c r="EM218">
        <v>23.45485925925927</v>
      </c>
      <c r="EN218">
        <v>2.44883037037037</v>
      </c>
      <c r="EO218">
        <v>2.382974444444445</v>
      </c>
      <c r="EP218">
        <v>20.69035555555556</v>
      </c>
      <c r="EQ218">
        <v>20.24854444444445</v>
      </c>
      <c r="ER218">
        <v>2000.028148148148</v>
      </c>
      <c r="ES218">
        <v>0.9799944444444443</v>
      </c>
      <c r="ET218">
        <v>0.02000515555555556</v>
      </c>
      <c r="EU218">
        <v>0</v>
      </c>
      <c r="EV218">
        <v>143.6818518518519</v>
      </c>
      <c r="EW218">
        <v>5.00078</v>
      </c>
      <c r="EX218">
        <v>6142.258148148148</v>
      </c>
      <c r="EY218">
        <v>16379.84814814814</v>
      </c>
      <c r="EZ218">
        <v>51.99288888888889</v>
      </c>
      <c r="FA218">
        <v>54.375</v>
      </c>
      <c r="FB218">
        <v>52.61088888888888</v>
      </c>
      <c r="FC218">
        <v>53.27274074074072</v>
      </c>
      <c r="FD218">
        <v>52.09929629629629</v>
      </c>
      <c r="FE218">
        <v>1955.118148148149</v>
      </c>
      <c r="FF218">
        <v>39.91</v>
      </c>
      <c r="FG218">
        <v>0</v>
      </c>
      <c r="FH218">
        <v>1688145720.6</v>
      </c>
      <c r="FI218">
        <v>0</v>
      </c>
      <c r="FJ218">
        <v>143.67428</v>
      </c>
      <c r="FK218">
        <v>-4.798615382545187</v>
      </c>
      <c r="FL218">
        <v>175.2407697043029</v>
      </c>
      <c r="FM218">
        <v>6143.764</v>
      </c>
      <c r="FN218">
        <v>15</v>
      </c>
      <c r="FO218">
        <v>1688143836.6</v>
      </c>
      <c r="FP218" t="s">
        <v>825</v>
      </c>
      <c r="FQ218">
        <v>1688143836.6</v>
      </c>
      <c r="FR218">
        <v>1688143836.6</v>
      </c>
      <c r="FS218">
        <v>8</v>
      </c>
      <c r="FT218">
        <v>0.776</v>
      </c>
      <c r="FU218">
        <v>0.099</v>
      </c>
      <c r="FV218">
        <v>-22.351</v>
      </c>
      <c r="FW218">
        <v>-3.623</v>
      </c>
      <c r="FX218">
        <v>421</v>
      </c>
      <c r="FY218">
        <v>20</v>
      </c>
      <c r="FZ218">
        <v>0.31</v>
      </c>
      <c r="GA218">
        <v>0.05</v>
      </c>
      <c r="GB218">
        <v>19.072515</v>
      </c>
      <c r="GC218">
        <v>24.66793846153842</v>
      </c>
      <c r="GD218">
        <v>2.441658506788982</v>
      </c>
      <c r="GE218">
        <v>0</v>
      </c>
      <c r="GF218">
        <v>0.645163825</v>
      </c>
      <c r="GG218">
        <v>0.0588951782363968</v>
      </c>
      <c r="GH218">
        <v>0.006282705805970471</v>
      </c>
      <c r="GI218">
        <v>1</v>
      </c>
      <c r="GJ218">
        <v>1</v>
      </c>
      <c r="GK218">
        <v>2</v>
      </c>
      <c r="GL218" t="s">
        <v>432</v>
      </c>
      <c r="GM218">
        <v>3.10078</v>
      </c>
      <c r="GN218">
        <v>2.75789</v>
      </c>
      <c r="GO218">
        <v>0.0852238</v>
      </c>
      <c r="GP218">
        <v>0.077184</v>
      </c>
      <c r="GQ218">
        <v>0.130255</v>
      </c>
      <c r="GR218">
        <v>0.11581</v>
      </c>
      <c r="GS218">
        <v>22807.7</v>
      </c>
      <c r="GT218">
        <v>21910.8</v>
      </c>
      <c r="GU218">
        <v>25521.2</v>
      </c>
      <c r="GV218">
        <v>24130.2</v>
      </c>
      <c r="GW218">
        <v>35695.2</v>
      </c>
      <c r="GX218">
        <v>31053.5</v>
      </c>
      <c r="GY218">
        <v>44635.3</v>
      </c>
      <c r="GZ218">
        <v>37972.6</v>
      </c>
      <c r="HA218">
        <v>1.71693</v>
      </c>
      <c r="HB218">
        <v>1.63645</v>
      </c>
      <c r="HC218">
        <v>-0.08155030000000001</v>
      </c>
      <c r="HD218">
        <v>0</v>
      </c>
      <c r="HE218">
        <v>35.0582</v>
      </c>
      <c r="HF218">
        <v>999.9</v>
      </c>
      <c r="HG218">
        <v>37.1</v>
      </c>
      <c r="HH218">
        <v>48.8</v>
      </c>
      <c r="HI218">
        <v>42.7066</v>
      </c>
      <c r="HJ218">
        <v>62.9462</v>
      </c>
      <c r="HK218">
        <v>23.2652</v>
      </c>
      <c r="HL218">
        <v>1</v>
      </c>
      <c r="HM218">
        <v>1.77665</v>
      </c>
      <c r="HN218">
        <v>9.28105</v>
      </c>
      <c r="HO218">
        <v>20.0501</v>
      </c>
      <c r="HP218">
        <v>5.20501</v>
      </c>
      <c r="HQ218">
        <v>11.992</v>
      </c>
      <c r="HR218">
        <v>4.9597</v>
      </c>
      <c r="HS218">
        <v>3.2745</v>
      </c>
      <c r="HT218">
        <v>9999</v>
      </c>
      <c r="HU218">
        <v>9999</v>
      </c>
      <c r="HV218">
        <v>9999</v>
      </c>
      <c r="HW218">
        <v>113.4</v>
      </c>
      <c r="HX218">
        <v>1.86386</v>
      </c>
      <c r="HY218">
        <v>1.86027</v>
      </c>
      <c r="HZ218">
        <v>1.85867</v>
      </c>
      <c r="IA218">
        <v>1.85989</v>
      </c>
      <c r="IB218">
        <v>1.85985</v>
      </c>
      <c r="IC218">
        <v>1.85855</v>
      </c>
      <c r="ID218">
        <v>1.8577</v>
      </c>
      <c r="IE218">
        <v>1.85242</v>
      </c>
      <c r="IF218">
        <v>0</v>
      </c>
      <c r="IG218">
        <v>0</v>
      </c>
      <c r="IH218">
        <v>0</v>
      </c>
      <c r="II218">
        <v>0</v>
      </c>
      <c r="IJ218" t="s">
        <v>433</v>
      </c>
      <c r="IK218" t="s">
        <v>434</v>
      </c>
      <c r="IL218" t="s">
        <v>435</v>
      </c>
      <c r="IM218" t="s">
        <v>435</v>
      </c>
      <c r="IN218" t="s">
        <v>435</v>
      </c>
      <c r="IO218" t="s">
        <v>435</v>
      </c>
      <c r="IP218">
        <v>0</v>
      </c>
      <c r="IQ218">
        <v>100</v>
      </c>
      <c r="IR218">
        <v>100</v>
      </c>
      <c r="IS218">
        <v>-21.146</v>
      </c>
      <c r="IT218">
        <v>-3.855</v>
      </c>
      <c r="IU218">
        <v>-14.31289574393101</v>
      </c>
      <c r="IV218">
        <v>-0.02083019699242301</v>
      </c>
      <c r="IW218">
        <v>6.53372239223948E-06</v>
      </c>
      <c r="IX218">
        <v>-1.0545266758139E-09</v>
      </c>
      <c r="IY218">
        <v>-1.673814827731834</v>
      </c>
      <c r="IZ218">
        <v>-0.1107929009182527</v>
      </c>
      <c r="JA218">
        <v>0.00147621998962423</v>
      </c>
      <c r="JB218">
        <v>-1.085810860981848E-05</v>
      </c>
      <c r="JC218">
        <v>3</v>
      </c>
      <c r="JD218">
        <v>1949</v>
      </c>
      <c r="JE218">
        <v>2</v>
      </c>
      <c r="JF218">
        <v>64</v>
      </c>
      <c r="JG218">
        <v>31.5</v>
      </c>
      <c r="JH218">
        <v>31.5</v>
      </c>
      <c r="JI218">
        <v>0.932617</v>
      </c>
      <c r="JJ218">
        <v>2.71729</v>
      </c>
      <c r="JK218">
        <v>1.49658</v>
      </c>
      <c r="JL218">
        <v>2.31689</v>
      </c>
      <c r="JM218">
        <v>1.54785</v>
      </c>
      <c r="JN218">
        <v>2.42676</v>
      </c>
      <c r="JO218">
        <v>51.6989</v>
      </c>
      <c r="JP218">
        <v>14.3597</v>
      </c>
      <c r="JQ218">
        <v>18</v>
      </c>
      <c r="JR218">
        <v>503.366</v>
      </c>
      <c r="JS218">
        <v>459.895</v>
      </c>
      <c r="JT218">
        <v>26.7154</v>
      </c>
      <c r="JU218">
        <v>46.8144</v>
      </c>
      <c r="JV218">
        <v>30.0012</v>
      </c>
      <c r="JW218">
        <v>46.4556</v>
      </c>
      <c r="JX218">
        <v>46.2813</v>
      </c>
      <c r="JY218">
        <v>18.7075</v>
      </c>
      <c r="JZ218">
        <v>34.9776</v>
      </c>
      <c r="KA218">
        <v>0</v>
      </c>
      <c r="KB218">
        <v>21.1928</v>
      </c>
      <c r="KC218">
        <v>299.594</v>
      </c>
      <c r="KD218">
        <v>23.6165</v>
      </c>
      <c r="KE218">
        <v>97.5361</v>
      </c>
      <c r="KF218">
        <v>91.76609999999999</v>
      </c>
    </row>
    <row r="219" spans="1:292">
      <c r="A219">
        <v>201</v>
      </c>
      <c r="B219">
        <v>1688145731</v>
      </c>
      <c r="C219">
        <v>11315</v>
      </c>
      <c r="D219" t="s">
        <v>840</v>
      </c>
      <c r="E219" t="s">
        <v>841</v>
      </c>
      <c r="F219">
        <v>5</v>
      </c>
      <c r="G219" t="s">
        <v>824</v>
      </c>
      <c r="H219">
        <v>1688145723.214286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K219*DK219*100.0/(AV219*EE219),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K219*DK219*100.0/(AV219*EE219),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326.5417401170424</v>
      </c>
      <c r="AJ219">
        <v>340.6042848484845</v>
      </c>
      <c r="AK219">
        <v>-3.301271765061425</v>
      </c>
      <c r="AL219">
        <v>66.45543334571914</v>
      </c>
      <c r="AM219">
        <f>(AO219 - AN219 + DX219*1E3/(8.314*(DZ219+273.15)) * AQ219/DW219 * AP219) * DW219/(100*DK219) * 1000/(1000 - AO219)</f>
        <v>0</v>
      </c>
      <c r="AN219">
        <v>23.53351562523083</v>
      </c>
      <c r="AO219">
        <v>24.12679575757575</v>
      </c>
      <c r="AP219">
        <v>0.005766149539459775</v>
      </c>
      <c r="AQ219">
        <v>108.1000291971216</v>
      </c>
      <c r="AR219">
        <v>0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429</v>
      </c>
      <c r="AX219" t="s">
        <v>429</v>
      </c>
      <c r="AY219">
        <v>0</v>
      </c>
      <c r="AZ219">
        <v>0</v>
      </c>
      <c r="BA219">
        <f>1-AY219/AZ219</f>
        <v>0</v>
      </c>
      <c r="BB219">
        <v>0</v>
      </c>
      <c r="BC219" t="s">
        <v>429</v>
      </c>
      <c r="BD219" t="s">
        <v>429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429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1.65</v>
      </c>
      <c r="DL219">
        <v>0.5</v>
      </c>
      <c r="DM219" t="s">
        <v>430</v>
      </c>
      <c r="DN219">
        <v>2</v>
      </c>
      <c r="DO219" t="b">
        <v>1</v>
      </c>
      <c r="DP219">
        <v>1688145723.214286</v>
      </c>
      <c r="DQ219">
        <v>355.52275</v>
      </c>
      <c r="DR219">
        <v>334.0206785714285</v>
      </c>
      <c r="DS219">
        <v>24.10834285714286</v>
      </c>
      <c r="DT219">
        <v>23.47467857142857</v>
      </c>
      <c r="DU219">
        <v>376.8124285714286</v>
      </c>
      <c r="DV219">
        <v>27.96338571428571</v>
      </c>
      <c r="DW219">
        <v>499.9667499999999</v>
      </c>
      <c r="DX219">
        <v>101.5981785714286</v>
      </c>
      <c r="DY219">
        <v>0.09997191428571429</v>
      </c>
      <c r="DZ219">
        <v>32.58998571428572</v>
      </c>
      <c r="EA219">
        <v>33.73533214285714</v>
      </c>
      <c r="EB219">
        <v>999.9000000000002</v>
      </c>
      <c r="EC219">
        <v>0</v>
      </c>
      <c r="ED219">
        <v>0</v>
      </c>
      <c r="EE219">
        <v>9988.18892857143</v>
      </c>
      <c r="EF219">
        <v>0</v>
      </c>
      <c r="EG219">
        <v>2073.5175</v>
      </c>
      <c r="EH219">
        <v>21.50219285714286</v>
      </c>
      <c r="EI219">
        <v>364.3055357142858</v>
      </c>
      <c r="EJ219">
        <v>342.0496785714286</v>
      </c>
      <c r="EK219">
        <v>0.6336652142857143</v>
      </c>
      <c r="EL219">
        <v>334.0206785714285</v>
      </c>
      <c r="EM219">
        <v>23.47467857142857</v>
      </c>
      <c r="EN219">
        <v>2.449363214285714</v>
      </c>
      <c r="EO219">
        <v>2.384984642857142</v>
      </c>
      <c r="EP219">
        <v>20.69388928571428</v>
      </c>
      <c r="EQ219">
        <v>20.26216785714286</v>
      </c>
      <c r="ER219">
        <v>1999.981428571428</v>
      </c>
      <c r="ES219">
        <v>0.9799940357142856</v>
      </c>
      <c r="ET219">
        <v>0.02000556428571429</v>
      </c>
      <c r="EU219">
        <v>0</v>
      </c>
      <c r="EV219">
        <v>143.3401428571429</v>
      </c>
      <c r="EW219">
        <v>5.00078</v>
      </c>
      <c r="EX219">
        <v>6149.901785714285</v>
      </c>
      <c r="EY219">
        <v>16379.45</v>
      </c>
      <c r="EZ219">
        <v>51.97975</v>
      </c>
      <c r="FA219">
        <v>54.38164285714286</v>
      </c>
      <c r="FB219">
        <v>52.63367857142857</v>
      </c>
      <c r="FC219">
        <v>53.27867857142856</v>
      </c>
      <c r="FD219">
        <v>52.12471428571428</v>
      </c>
      <c r="FE219">
        <v>1955.071428571429</v>
      </c>
      <c r="FF219">
        <v>39.91</v>
      </c>
      <c r="FG219">
        <v>0</v>
      </c>
      <c r="FH219">
        <v>1688145725.4</v>
      </c>
      <c r="FI219">
        <v>0</v>
      </c>
      <c r="FJ219">
        <v>143.32848</v>
      </c>
      <c r="FK219">
        <v>-2.924384600111929</v>
      </c>
      <c r="FL219">
        <v>-22.6576920739653</v>
      </c>
      <c r="FM219">
        <v>6150.780000000002</v>
      </c>
      <c r="FN219">
        <v>15</v>
      </c>
      <c r="FO219">
        <v>1688143836.6</v>
      </c>
      <c r="FP219" t="s">
        <v>825</v>
      </c>
      <c r="FQ219">
        <v>1688143836.6</v>
      </c>
      <c r="FR219">
        <v>1688143836.6</v>
      </c>
      <c r="FS219">
        <v>8</v>
      </c>
      <c r="FT219">
        <v>0.776</v>
      </c>
      <c r="FU219">
        <v>0.099</v>
      </c>
      <c r="FV219">
        <v>-22.351</v>
      </c>
      <c r="FW219">
        <v>-3.623</v>
      </c>
      <c r="FX219">
        <v>421</v>
      </c>
      <c r="FY219">
        <v>20</v>
      </c>
      <c r="FZ219">
        <v>0.31</v>
      </c>
      <c r="GA219">
        <v>0.05</v>
      </c>
      <c r="GB219">
        <v>20.56613658536585</v>
      </c>
      <c r="GC219">
        <v>16.3453986062718</v>
      </c>
      <c r="GD219">
        <v>1.663249321139578</v>
      </c>
      <c r="GE219">
        <v>0</v>
      </c>
      <c r="GF219">
        <v>0.6378310975609757</v>
      </c>
      <c r="GG219">
        <v>-0.117166954703833</v>
      </c>
      <c r="GH219">
        <v>0.02019192328244489</v>
      </c>
      <c r="GI219">
        <v>1</v>
      </c>
      <c r="GJ219">
        <v>1</v>
      </c>
      <c r="GK219">
        <v>2</v>
      </c>
      <c r="GL219" t="s">
        <v>432</v>
      </c>
      <c r="GM219">
        <v>3.10053</v>
      </c>
      <c r="GN219">
        <v>2.75826</v>
      </c>
      <c r="GO219">
        <v>0.0822128</v>
      </c>
      <c r="GP219">
        <v>0.07398680000000001</v>
      </c>
      <c r="GQ219">
        <v>0.130328</v>
      </c>
      <c r="GR219">
        <v>0.116025</v>
      </c>
      <c r="GS219">
        <v>22882.1</v>
      </c>
      <c r="GT219">
        <v>21986.2</v>
      </c>
      <c r="GU219">
        <v>25520.7</v>
      </c>
      <c r="GV219">
        <v>24129.9</v>
      </c>
      <c r="GW219">
        <v>35691.3</v>
      </c>
      <c r="GX219">
        <v>31045.3</v>
      </c>
      <c r="GY219">
        <v>44634.4</v>
      </c>
      <c r="GZ219">
        <v>37972</v>
      </c>
      <c r="HA219">
        <v>1.7164</v>
      </c>
      <c r="HB219">
        <v>1.63638</v>
      </c>
      <c r="HC219">
        <v>-0.0814013</v>
      </c>
      <c r="HD219">
        <v>0</v>
      </c>
      <c r="HE219">
        <v>35.0696</v>
      </c>
      <c r="HF219">
        <v>999.9</v>
      </c>
      <c r="HG219">
        <v>37.1</v>
      </c>
      <c r="HH219">
        <v>48.8</v>
      </c>
      <c r="HI219">
        <v>42.7072</v>
      </c>
      <c r="HJ219">
        <v>62.9562</v>
      </c>
      <c r="HK219">
        <v>23.5737</v>
      </c>
      <c r="HL219">
        <v>1</v>
      </c>
      <c r="HM219">
        <v>1.77779</v>
      </c>
      <c r="HN219">
        <v>9.28105</v>
      </c>
      <c r="HO219">
        <v>20.0502</v>
      </c>
      <c r="HP219">
        <v>5.20501</v>
      </c>
      <c r="HQ219">
        <v>11.992</v>
      </c>
      <c r="HR219">
        <v>4.95945</v>
      </c>
      <c r="HS219">
        <v>3.27458</v>
      </c>
      <c r="HT219">
        <v>9999</v>
      </c>
      <c r="HU219">
        <v>9999</v>
      </c>
      <c r="HV219">
        <v>9999</v>
      </c>
      <c r="HW219">
        <v>113.4</v>
      </c>
      <c r="HX219">
        <v>1.86386</v>
      </c>
      <c r="HY219">
        <v>1.86022</v>
      </c>
      <c r="HZ219">
        <v>1.85867</v>
      </c>
      <c r="IA219">
        <v>1.85989</v>
      </c>
      <c r="IB219">
        <v>1.85988</v>
      </c>
      <c r="IC219">
        <v>1.85854</v>
      </c>
      <c r="ID219">
        <v>1.85774</v>
      </c>
      <c r="IE219">
        <v>1.85242</v>
      </c>
      <c r="IF219">
        <v>0</v>
      </c>
      <c r="IG219">
        <v>0</v>
      </c>
      <c r="IH219">
        <v>0</v>
      </c>
      <c r="II219">
        <v>0</v>
      </c>
      <c r="IJ219" t="s">
        <v>433</v>
      </c>
      <c r="IK219" t="s">
        <v>434</v>
      </c>
      <c r="IL219" t="s">
        <v>435</v>
      </c>
      <c r="IM219" t="s">
        <v>435</v>
      </c>
      <c r="IN219" t="s">
        <v>435</v>
      </c>
      <c r="IO219" t="s">
        <v>435</v>
      </c>
      <c r="IP219">
        <v>0</v>
      </c>
      <c r="IQ219">
        <v>100</v>
      </c>
      <c r="IR219">
        <v>100</v>
      </c>
      <c r="IS219">
        <v>-20.876</v>
      </c>
      <c r="IT219">
        <v>-3.8563</v>
      </c>
      <c r="IU219">
        <v>-14.31289574393101</v>
      </c>
      <c r="IV219">
        <v>-0.02083019699242301</v>
      </c>
      <c r="IW219">
        <v>6.53372239223948E-06</v>
      </c>
      <c r="IX219">
        <v>-1.0545266758139E-09</v>
      </c>
      <c r="IY219">
        <v>-1.673814827731834</v>
      </c>
      <c r="IZ219">
        <v>-0.1107929009182527</v>
      </c>
      <c r="JA219">
        <v>0.00147621998962423</v>
      </c>
      <c r="JB219">
        <v>-1.085810860981848E-05</v>
      </c>
      <c r="JC219">
        <v>3</v>
      </c>
      <c r="JD219">
        <v>1949</v>
      </c>
      <c r="JE219">
        <v>2</v>
      </c>
      <c r="JF219">
        <v>64</v>
      </c>
      <c r="JG219">
        <v>31.6</v>
      </c>
      <c r="JH219">
        <v>31.6</v>
      </c>
      <c r="JI219">
        <v>0.893555</v>
      </c>
      <c r="JJ219">
        <v>2.72095</v>
      </c>
      <c r="JK219">
        <v>1.49658</v>
      </c>
      <c r="JL219">
        <v>2.31689</v>
      </c>
      <c r="JM219">
        <v>1.54785</v>
      </c>
      <c r="JN219">
        <v>2.44629</v>
      </c>
      <c r="JO219">
        <v>51.7325</v>
      </c>
      <c r="JP219">
        <v>14.3684</v>
      </c>
      <c r="JQ219">
        <v>18</v>
      </c>
      <c r="JR219">
        <v>503.075</v>
      </c>
      <c r="JS219">
        <v>459.901</v>
      </c>
      <c r="JT219">
        <v>26.7267</v>
      </c>
      <c r="JU219">
        <v>46.827</v>
      </c>
      <c r="JV219">
        <v>30.0012</v>
      </c>
      <c r="JW219">
        <v>46.4656</v>
      </c>
      <c r="JX219">
        <v>46.2912</v>
      </c>
      <c r="JY219">
        <v>17.9732</v>
      </c>
      <c r="JZ219">
        <v>34.9776</v>
      </c>
      <c r="KA219">
        <v>0</v>
      </c>
      <c r="KB219">
        <v>21.204</v>
      </c>
      <c r="KC219">
        <v>279.558</v>
      </c>
      <c r="KD219">
        <v>23.6283</v>
      </c>
      <c r="KE219">
        <v>97.53400000000001</v>
      </c>
      <c r="KF219">
        <v>91.76479999999999</v>
      </c>
    </row>
    <row r="220" spans="1:292">
      <c r="A220">
        <v>202</v>
      </c>
      <c r="B220">
        <v>1688145736</v>
      </c>
      <c r="C220">
        <v>11320</v>
      </c>
      <c r="D220" t="s">
        <v>842</v>
      </c>
      <c r="E220" t="s">
        <v>843</v>
      </c>
      <c r="F220">
        <v>5</v>
      </c>
      <c r="G220" t="s">
        <v>824</v>
      </c>
      <c r="H220">
        <v>1688145728.5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K220*DK220*100.0/(AV220*EE220),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K220*DK220*100.0/(AV220*EE220),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309.682758218233</v>
      </c>
      <c r="AJ220">
        <v>323.9814424242422</v>
      </c>
      <c r="AK220">
        <v>-3.322712331703709</v>
      </c>
      <c r="AL220">
        <v>66.45543334571914</v>
      </c>
      <c r="AM220">
        <f>(AO220 - AN220 + DX220*1E3/(8.314*(DZ220+273.15)) * AQ220/DW220 * AP220) * DW220/(100*DK220) * 1000/(1000 - AO220)</f>
        <v>0</v>
      </c>
      <c r="AN220">
        <v>23.53633156362151</v>
      </c>
      <c r="AO220">
        <v>24.15418787878788</v>
      </c>
      <c r="AP220">
        <v>0.002839187289519194</v>
      </c>
      <c r="AQ220">
        <v>108.1000291971216</v>
      </c>
      <c r="AR220">
        <v>0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429</v>
      </c>
      <c r="AX220" t="s">
        <v>429</v>
      </c>
      <c r="AY220">
        <v>0</v>
      </c>
      <c r="AZ220">
        <v>0</v>
      </c>
      <c r="BA220">
        <f>1-AY220/AZ220</f>
        <v>0</v>
      </c>
      <c r="BB220">
        <v>0</v>
      </c>
      <c r="BC220" t="s">
        <v>429</v>
      </c>
      <c r="BD220" t="s">
        <v>429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429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1.65</v>
      </c>
      <c r="DL220">
        <v>0.5</v>
      </c>
      <c r="DM220" t="s">
        <v>430</v>
      </c>
      <c r="DN220">
        <v>2</v>
      </c>
      <c r="DO220" t="b">
        <v>1</v>
      </c>
      <c r="DP220">
        <v>1688145728.5</v>
      </c>
      <c r="DQ220">
        <v>338.7825925925926</v>
      </c>
      <c r="DR220">
        <v>316.5045185185186</v>
      </c>
      <c r="DS220">
        <v>24.12215555555556</v>
      </c>
      <c r="DT220">
        <v>23.50304814814815</v>
      </c>
      <c r="DU220">
        <v>359.7923333333334</v>
      </c>
      <c r="DV220">
        <v>27.97798888888888</v>
      </c>
      <c r="DW220">
        <v>499.992925925926</v>
      </c>
      <c r="DX220">
        <v>101.5981111111111</v>
      </c>
      <c r="DY220">
        <v>0.100012237037037</v>
      </c>
      <c r="DZ220">
        <v>32.60184444444445</v>
      </c>
      <c r="EA220">
        <v>33.74124444444443</v>
      </c>
      <c r="EB220">
        <v>999.9000000000001</v>
      </c>
      <c r="EC220">
        <v>0</v>
      </c>
      <c r="ED220">
        <v>0</v>
      </c>
      <c r="EE220">
        <v>9997.472962962964</v>
      </c>
      <c r="EF220">
        <v>0</v>
      </c>
      <c r="EG220">
        <v>2078.002222222222</v>
      </c>
      <c r="EH220">
        <v>22.27820740740741</v>
      </c>
      <c r="EI220">
        <v>347.1565185185186</v>
      </c>
      <c r="EJ220">
        <v>324.1217037037037</v>
      </c>
      <c r="EK220">
        <v>0.6191144444444444</v>
      </c>
      <c r="EL220">
        <v>316.5045185185186</v>
      </c>
      <c r="EM220">
        <v>23.50304814814815</v>
      </c>
      <c r="EN220">
        <v>2.450765555555555</v>
      </c>
      <c r="EO220">
        <v>2.387864814814815</v>
      </c>
      <c r="EP220">
        <v>20.70315925925926</v>
      </c>
      <c r="EQ220">
        <v>20.28168888888889</v>
      </c>
      <c r="ER220">
        <v>1999.99962962963</v>
      </c>
      <c r="ES220">
        <v>0.9799943333333331</v>
      </c>
      <c r="ET220">
        <v>0.02000526666666667</v>
      </c>
      <c r="EU220">
        <v>0</v>
      </c>
      <c r="EV220">
        <v>143.1688518518518</v>
      </c>
      <c r="EW220">
        <v>5.00078</v>
      </c>
      <c r="EX220">
        <v>6148.466666666667</v>
      </c>
      <c r="EY220">
        <v>16379.6</v>
      </c>
      <c r="EZ220">
        <v>51.98596296296297</v>
      </c>
      <c r="FA220">
        <v>54.39796296296296</v>
      </c>
      <c r="FB220">
        <v>52.65018518518518</v>
      </c>
      <c r="FC220">
        <v>53.30062962962962</v>
      </c>
      <c r="FD220">
        <v>52.16403703703703</v>
      </c>
      <c r="FE220">
        <v>1955.08962962963</v>
      </c>
      <c r="FF220">
        <v>39.91</v>
      </c>
      <c r="FG220">
        <v>0</v>
      </c>
      <c r="FH220">
        <v>1688145730.2</v>
      </c>
      <c r="FI220">
        <v>0</v>
      </c>
      <c r="FJ220">
        <v>143.1514</v>
      </c>
      <c r="FK220">
        <v>-2.326846147806445</v>
      </c>
      <c r="FL220">
        <v>-61.93615374902482</v>
      </c>
      <c r="FM220">
        <v>6148.9236</v>
      </c>
      <c r="FN220">
        <v>15</v>
      </c>
      <c r="FO220">
        <v>1688143836.6</v>
      </c>
      <c r="FP220" t="s">
        <v>825</v>
      </c>
      <c r="FQ220">
        <v>1688143836.6</v>
      </c>
      <c r="FR220">
        <v>1688143836.6</v>
      </c>
      <c r="FS220">
        <v>8</v>
      </c>
      <c r="FT220">
        <v>0.776</v>
      </c>
      <c r="FU220">
        <v>0.099</v>
      </c>
      <c r="FV220">
        <v>-22.351</v>
      </c>
      <c r="FW220">
        <v>-3.623</v>
      </c>
      <c r="FX220">
        <v>421</v>
      </c>
      <c r="FY220">
        <v>20</v>
      </c>
      <c r="FZ220">
        <v>0.31</v>
      </c>
      <c r="GA220">
        <v>0.05</v>
      </c>
      <c r="GB220">
        <v>21.66844634146342</v>
      </c>
      <c r="GC220">
        <v>9.500893379790977</v>
      </c>
      <c r="GD220">
        <v>0.9838740190763474</v>
      </c>
      <c r="GE220">
        <v>0</v>
      </c>
      <c r="GF220">
        <v>0.6282837560975609</v>
      </c>
      <c r="GG220">
        <v>-0.2045501184669001</v>
      </c>
      <c r="GH220">
        <v>0.02503515691863168</v>
      </c>
      <c r="GI220">
        <v>1</v>
      </c>
      <c r="GJ220">
        <v>1</v>
      </c>
      <c r="GK220">
        <v>2</v>
      </c>
      <c r="GL220" t="s">
        <v>432</v>
      </c>
      <c r="GM220">
        <v>3.10072</v>
      </c>
      <c r="GN220">
        <v>2.75819</v>
      </c>
      <c r="GO220">
        <v>0.07911840000000001</v>
      </c>
      <c r="GP220">
        <v>0.0707198</v>
      </c>
      <c r="GQ220">
        <v>0.130416</v>
      </c>
      <c r="GR220">
        <v>0.116015</v>
      </c>
      <c r="GS220">
        <v>22958.7</v>
      </c>
      <c r="GT220">
        <v>22063</v>
      </c>
      <c r="GU220">
        <v>25520.3</v>
      </c>
      <c r="GV220">
        <v>24129.2</v>
      </c>
      <c r="GW220">
        <v>35686.9</v>
      </c>
      <c r="GX220">
        <v>31044.7</v>
      </c>
      <c r="GY220">
        <v>44633.7</v>
      </c>
      <c r="GZ220">
        <v>37971.2</v>
      </c>
      <c r="HA220">
        <v>1.71668</v>
      </c>
      <c r="HB220">
        <v>1.63625</v>
      </c>
      <c r="HC220">
        <v>-0.0828691</v>
      </c>
      <c r="HD220">
        <v>0</v>
      </c>
      <c r="HE220">
        <v>35.0835</v>
      </c>
      <c r="HF220">
        <v>999.9</v>
      </c>
      <c r="HG220">
        <v>37.1</v>
      </c>
      <c r="HH220">
        <v>48.9</v>
      </c>
      <c r="HI220">
        <v>42.9201</v>
      </c>
      <c r="HJ220">
        <v>62.6962</v>
      </c>
      <c r="HK220">
        <v>23.3494</v>
      </c>
      <c r="HL220">
        <v>1</v>
      </c>
      <c r="HM220">
        <v>1.77896</v>
      </c>
      <c r="HN220">
        <v>9.28105</v>
      </c>
      <c r="HO220">
        <v>20.0501</v>
      </c>
      <c r="HP220">
        <v>5.20396</v>
      </c>
      <c r="HQ220">
        <v>11.992</v>
      </c>
      <c r="HR220">
        <v>4.95925</v>
      </c>
      <c r="HS220">
        <v>3.2744</v>
      </c>
      <c r="HT220">
        <v>9999</v>
      </c>
      <c r="HU220">
        <v>9999</v>
      </c>
      <c r="HV220">
        <v>9999</v>
      </c>
      <c r="HW220">
        <v>113.4</v>
      </c>
      <c r="HX220">
        <v>1.86386</v>
      </c>
      <c r="HY220">
        <v>1.86025</v>
      </c>
      <c r="HZ220">
        <v>1.85868</v>
      </c>
      <c r="IA220">
        <v>1.85989</v>
      </c>
      <c r="IB220">
        <v>1.85986</v>
      </c>
      <c r="IC220">
        <v>1.85855</v>
      </c>
      <c r="ID220">
        <v>1.85772</v>
      </c>
      <c r="IE220">
        <v>1.85242</v>
      </c>
      <c r="IF220">
        <v>0</v>
      </c>
      <c r="IG220">
        <v>0</v>
      </c>
      <c r="IH220">
        <v>0</v>
      </c>
      <c r="II220">
        <v>0</v>
      </c>
      <c r="IJ220" t="s">
        <v>433</v>
      </c>
      <c r="IK220" t="s">
        <v>434</v>
      </c>
      <c r="IL220" t="s">
        <v>435</v>
      </c>
      <c r="IM220" t="s">
        <v>435</v>
      </c>
      <c r="IN220" t="s">
        <v>435</v>
      </c>
      <c r="IO220" t="s">
        <v>435</v>
      </c>
      <c r="IP220">
        <v>0</v>
      </c>
      <c r="IQ220">
        <v>100</v>
      </c>
      <c r="IR220">
        <v>100</v>
      </c>
      <c r="IS220">
        <v>-20.6</v>
      </c>
      <c r="IT220">
        <v>-3.8578</v>
      </c>
      <c r="IU220">
        <v>-14.31289574393101</v>
      </c>
      <c r="IV220">
        <v>-0.02083019699242301</v>
      </c>
      <c r="IW220">
        <v>6.53372239223948E-06</v>
      </c>
      <c r="IX220">
        <v>-1.0545266758139E-09</v>
      </c>
      <c r="IY220">
        <v>-1.673814827731834</v>
      </c>
      <c r="IZ220">
        <v>-0.1107929009182527</v>
      </c>
      <c r="JA220">
        <v>0.00147621998962423</v>
      </c>
      <c r="JB220">
        <v>-1.085810860981848E-05</v>
      </c>
      <c r="JC220">
        <v>3</v>
      </c>
      <c r="JD220">
        <v>1949</v>
      </c>
      <c r="JE220">
        <v>2</v>
      </c>
      <c r="JF220">
        <v>64</v>
      </c>
      <c r="JG220">
        <v>31.7</v>
      </c>
      <c r="JH220">
        <v>31.7</v>
      </c>
      <c r="JI220">
        <v>0.8557129999999999</v>
      </c>
      <c r="JJ220">
        <v>2.71973</v>
      </c>
      <c r="JK220">
        <v>1.49658</v>
      </c>
      <c r="JL220">
        <v>2.31689</v>
      </c>
      <c r="JM220">
        <v>1.54785</v>
      </c>
      <c r="JN220">
        <v>2.43164</v>
      </c>
      <c r="JO220">
        <v>51.7325</v>
      </c>
      <c r="JP220">
        <v>14.3684</v>
      </c>
      <c r="JQ220">
        <v>18</v>
      </c>
      <c r="JR220">
        <v>503.321</v>
      </c>
      <c r="JS220">
        <v>459.876</v>
      </c>
      <c r="JT220">
        <v>26.7387</v>
      </c>
      <c r="JU220">
        <v>46.8381</v>
      </c>
      <c r="JV220">
        <v>30.0012</v>
      </c>
      <c r="JW220">
        <v>46.4761</v>
      </c>
      <c r="JX220">
        <v>46.3016</v>
      </c>
      <c r="JY220">
        <v>17.1542</v>
      </c>
      <c r="JZ220">
        <v>34.7043</v>
      </c>
      <c r="KA220">
        <v>0</v>
      </c>
      <c r="KB220">
        <v>21.2231</v>
      </c>
      <c r="KC220">
        <v>266.193</v>
      </c>
      <c r="KD220">
        <v>23.6348</v>
      </c>
      <c r="KE220">
        <v>97.5325</v>
      </c>
      <c r="KF220">
        <v>91.7627</v>
      </c>
    </row>
    <row r="221" spans="1:292">
      <c r="A221">
        <v>203</v>
      </c>
      <c r="B221">
        <v>1688145741</v>
      </c>
      <c r="C221">
        <v>11325</v>
      </c>
      <c r="D221" t="s">
        <v>844</v>
      </c>
      <c r="E221" t="s">
        <v>845</v>
      </c>
      <c r="F221">
        <v>5</v>
      </c>
      <c r="G221" t="s">
        <v>824</v>
      </c>
      <c r="H221">
        <v>1688145733.214286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K221*DK221*100.0/(AV221*EE221),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K221*DK221*100.0/(AV221*EE221),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292.6139381618842</v>
      </c>
      <c r="AJ221">
        <v>307.2513515151514</v>
      </c>
      <c r="AK221">
        <v>-3.346404200326011</v>
      </c>
      <c r="AL221">
        <v>66.45543334571914</v>
      </c>
      <c r="AM221">
        <f>(AO221 - AN221 + DX221*1E3/(8.314*(DZ221+273.15)) * AQ221/DW221 * AP221) * DW221/(100*DK221) * 1000/(1000 - AO221)</f>
        <v>0</v>
      </c>
      <c r="AN221">
        <v>23.58743440482445</v>
      </c>
      <c r="AO221">
        <v>24.17857575757576</v>
      </c>
      <c r="AP221">
        <v>0.005130148183340605</v>
      </c>
      <c r="AQ221">
        <v>108.1000291971216</v>
      </c>
      <c r="AR221">
        <v>0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429</v>
      </c>
      <c r="AX221" t="s">
        <v>429</v>
      </c>
      <c r="AY221">
        <v>0</v>
      </c>
      <c r="AZ221">
        <v>0</v>
      </c>
      <c r="BA221">
        <f>1-AY221/AZ221</f>
        <v>0</v>
      </c>
      <c r="BB221">
        <v>0</v>
      </c>
      <c r="BC221" t="s">
        <v>429</v>
      </c>
      <c r="BD221" t="s">
        <v>429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429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1.65</v>
      </c>
      <c r="DL221">
        <v>0.5</v>
      </c>
      <c r="DM221" t="s">
        <v>430</v>
      </c>
      <c r="DN221">
        <v>2</v>
      </c>
      <c r="DO221" t="b">
        <v>1</v>
      </c>
      <c r="DP221">
        <v>1688145733.214286</v>
      </c>
      <c r="DQ221">
        <v>323.5461071428572</v>
      </c>
      <c r="DR221">
        <v>300.8685357142857</v>
      </c>
      <c r="DS221">
        <v>24.14173928571429</v>
      </c>
      <c r="DT221">
        <v>23.53888571428572</v>
      </c>
      <c r="DU221">
        <v>344.2982142857143</v>
      </c>
      <c r="DV221">
        <v>27.99867857142857</v>
      </c>
      <c r="DW221">
        <v>500.0085714285714</v>
      </c>
      <c r="DX221">
        <v>101.5984285714286</v>
      </c>
      <c r="DY221">
        <v>0.1000320142857143</v>
      </c>
      <c r="DZ221">
        <v>32.614975</v>
      </c>
      <c r="EA221">
        <v>33.75064642857143</v>
      </c>
      <c r="EB221">
        <v>999.9000000000002</v>
      </c>
      <c r="EC221">
        <v>0</v>
      </c>
      <c r="ED221">
        <v>0</v>
      </c>
      <c r="EE221">
        <v>10001.44785714286</v>
      </c>
      <c r="EF221">
        <v>0</v>
      </c>
      <c r="EG221">
        <v>2076.175714285714</v>
      </c>
      <c r="EH221">
        <v>22.677675</v>
      </c>
      <c r="EI221">
        <v>331.55</v>
      </c>
      <c r="EJ221">
        <v>308.1208214285714</v>
      </c>
      <c r="EK221">
        <v>0.6028610714285714</v>
      </c>
      <c r="EL221">
        <v>300.8685357142857</v>
      </c>
      <c r="EM221">
        <v>23.53888571428572</v>
      </c>
      <c r="EN221">
        <v>2.452764285714286</v>
      </c>
      <c r="EO221">
        <v>2.391514285714286</v>
      </c>
      <c r="EP221">
        <v>20.71638928571428</v>
      </c>
      <c r="EQ221">
        <v>20.30641785714286</v>
      </c>
      <c r="ER221">
        <v>1999.979285714285</v>
      </c>
      <c r="ES221">
        <v>0.9799942499999997</v>
      </c>
      <c r="ET221">
        <v>0.02000535000000001</v>
      </c>
      <c r="EU221">
        <v>0</v>
      </c>
      <c r="EV221">
        <v>143.06575</v>
      </c>
      <c r="EW221">
        <v>5.00078</v>
      </c>
      <c r="EX221">
        <v>6142.30607142857</v>
      </c>
      <c r="EY221">
        <v>16379.43214285714</v>
      </c>
      <c r="EZ221">
        <v>51.98421428571429</v>
      </c>
      <c r="FA221">
        <v>54.41264285714284</v>
      </c>
      <c r="FB221">
        <v>52.67821428571428</v>
      </c>
      <c r="FC221">
        <v>53.32125000000001</v>
      </c>
      <c r="FD221">
        <v>52.19385714285713</v>
      </c>
      <c r="FE221">
        <v>1955.069285714286</v>
      </c>
      <c r="FF221">
        <v>39.91</v>
      </c>
      <c r="FG221">
        <v>0</v>
      </c>
      <c r="FH221">
        <v>1688145735.6</v>
      </c>
      <c r="FI221">
        <v>0</v>
      </c>
      <c r="FJ221">
        <v>143.0350384615384</v>
      </c>
      <c r="FK221">
        <v>-0.203521366891047</v>
      </c>
      <c r="FL221">
        <v>-80.96410237586278</v>
      </c>
      <c r="FM221">
        <v>6142.153076923076</v>
      </c>
      <c r="FN221">
        <v>15</v>
      </c>
      <c r="FO221">
        <v>1688143836.6</v>
      </c>
      <c r="FP221" t="s">
        <v>825</v>
      </c>
      <c r="FQ221">
        <v>1688143836.6</v>
      </c>
      <c r="FR221">
        <v>1688143836.6</v>
      </c>
      <c r="FS221">
        <v>8</v>
      </c>
      <c r="FT221">
        <v>0.776</v>
      </c>
      <c r="FU221">
        <v>0.099</v>
      </c>
      <c r="FV221">
        <v>-22.351</v>
      </c>
      <c r="FW221">
        <v>-3.623</v>
      </c>
      <c r="FX221">
        <v>421</v>
      </c>
      <c r="FY221">
        <v>20</v>
      </c>
      <c r="FZ221">
        <v>0.31</v>
      </c>
      <c r="GA221">
        <v>0.05</v>
      </c>
      <c r="GB221">
        <v>22.43862</v>
      </c>
      <c r="GC221">
        <v>5.059085178236391</v>
      </c>
      <c r="GD221">
        <v>0.5046335111741985</v>
      </c>
      <c r="GE221">
        <v>0</v>
      </c>
      <c r="GF221">
        <v>0.615022675</v>
      </c>
      <c r="GG221">
        <v>-0.1830131369606003</v>
      </c>
      <c r="GH221">
        <v>0.02459122118092907</v>
      </c>
      <c r="GI221">
        <v>1</v>
      </c>
      <c r="GJ221">
        <v>1</v>
      </c>
      <c r="GK221">
        <v>2</v>
      </c>
      <c r="GL221" t="s">
        <v>432</v>
      </c>
      <c r="GM221">
        <v>3.10075</v>
      </c>
      <c r="GN221">
        <v>2.75821</v>
      </c>
      <c r="GO221">
        <v>0.07594919999999999</v>
      </c>
      <c r="GP221">
        <v>0.0673826</v>
      </c>
      <c r="GQ221">
        <v>0.1305</v>
      </c>
      <c r="GR221">
        <v>0.116267</v>
      </c>
      <c r="GS221">
        <v>23037.1</v>
      </c>
      <c r="GT221">
        <v>22141.6</v>
      </c>
      <c r="GU221">
        <v>25519.8</v>
      </c>
      <c r="GV221">
        <v>24128.9</v>
      </c>
      <c r="GW221">
        <v>35682.4</v>
      </c>
      <c r="GX221">
        <v>31035</v>
      </c>
      <c r="GY221">
        <v>44632.7</v>
      </c>
      <c r="GZ221">
        <v>37970.3</v>
      </c>
      <c r="HA221">
        <v>1.71633</v>
      </c>
      <c r="HB221">
        <v>1.63612</v>
      </c>
      <c r="HC221">
        <v>-0.0823662</v>
      </c>
      <c r="HD221">
        <v>0</v>
      </c>
      <c r="HE221">
        <v>35.1021</v>
      </c>
      <c r="HF221">
        <v>999.9</v>
      </c>
      <c r="HG221">
        <v>37.1</v>
      </c>
      <c r="HH221">
        <v>48.8</v>
      </c>
      <c r="HI221">
        <v>42.7049</v>
      </c>
      <c r="HJ221">
        <v>62.8562</v>
      </c>
      <c r="HK221">
        <v>23.1811</v>
      </c>
      <c r="HL221">
        <v>1</v>
      </c>
      <c r="HM221">
        <v>1.7801</v>
      </c>
      <c r="HN221">
        <v>9.28105</v>
      </c>
      <c r="HO221">
        <v>20.0503</v>
      </c>
      <c r="HP221">
        <v>5.20486</v>
      </c>
      <c r="HQ221">
        <v>11.992</v>
      </c>
      <c r="HR221">
        <v>4.9595</v>
      </c>
      <c r="HS221">
        <v>3.27445</v>
      </c>
      <c r="HT221">
        <v>9999</v>
      </c>
      <c r="HU221">
        <v>9999</v>
      </c>
      <c r="HV221">
        <v>9999</v>
      </c>
      <c r="HW221">
        <v>113.4</v>
      </c>
      <c r="HX221">
        <v>1.86386</v>
      </c>
      <c r="HY221">
        <v>1.86025</v>
      </c>
      <c r="HZ221">
        <v>1.85867</v>
      </c>
      <c r="IA221">
        <v>1.85989</v>
      </c>
      <c r="IB221">
        <v>1.85987</v>
      </c>
      <c r="IC221">
        <v>1.85854</v>
      </c>
      <c r="ID221">
        <v>1.85774</v>
      </c>
      <c r="IE221">
        <v>1.85242</v>
      </c>
      <c r="IF221">
        <v>0</v>
      </c>
      <c r="IG221">
        <v>0</v>
      </c>
      <c r="IH221">
        <v>0</v>
      </c>
      <c r="II221">
        <v>0</v>
      </c>
      <c r="IJ221" t="s">
        <v>433</v>
      </c>
      <c r="IK221" t="s">
        <v>434</v>
      </c>
      <c r="IL221" t="s">
        <v>435</v>
      </c>
      <c r="IM221" t="s">
        <v>435</v>
      </c>
      <c r="IN221" t="s">
        <v>435</v>
      </c>
      <c r="IO221" t="s">
        <v>435</v>
      </c>
      <c r="IP221">
        <v>0</v>
      </c>
      <c r="IQ221">
        <v>100</v>
      </c>
      <c r="IR221">
        <v>100</v>
      </c>
      <c r="IS221">
        <v>-20.319</v>
      </c>
      <c r="IT221">
        <v>-3.8592</v>
      </c>
      <c r="IU221">
        <v>-14.31289574393101</v>
      </c>
      <c r="IV221">
        <v>-0.02083019699242301</v>
      </c>
      <c r="IW221">
        <v>6.53372239223948E-06</v>
      </c>
      <c r="IX221">
        <v>-1.0545266758139E-09</v>
      </c>
      <c r="IY221">
        <v>-1.673814827731834</v>
      </c>
      <c r="IZ221">
        <v>-0.1107929009182527</v>
      </c>
      <c r="JA221">
        <v>0.00147621998962423</v>
      </c>
      <c r="JB221">
        <v>-1.085810860981848E-05</v>
      </c>
      <c r="JC221">
        <v>3</v>
      </c>
      <c r="JD221">
        <v>1949</v>
      </c>
      <c r="JE221">
        <v>2</v>
      </c>
      <c r="JF221">
        <v>64</v>
      </c>
      <c r="JG221">
        <v>31.7</v>
      </c>
      <c r="JH221">
        <v>31.7</v>
      </c>
      <c r="JI221">
        <v>0.81543</v>
      </c>
      <c r="JJ221">
        <v>2.72339</v>
      </c>
      <c r="JK221">
        <v>1.49658</v>
      </c>
      <c r="JL221">
        <v>2.31812</v>
      </c>
      <c r="JM221">
        <v>1.54785</v>
      </c>
      <c r="JN221">
        <v>2.42798</v>
      </c>
      <c r="JO221">
        <v>51.7325</v>
      </c>
      <c r="JP221">
        <v>14.3684</v>
      </c>
      <c r="JQ221">
        <v>18</v>
      </c>
      <c r="JR221">
        <v>503.149</v>
      </c>
      <c r="JS221">
        <v>459.848</v>
      </c>
      <c r="JT221">
        <v>26.7551</v>
      </c>
      <c r="JU221">
        <v>46.8508</v>
      </c>
      <c r="JV221">
        <v>30.0012</v>
      </c>
      <c r="JW221">
        <v>46.4863</v>
      </c>
      <c r="JX221">
        <v>46.3116</v>
      </c>
      <c r="JY221">
        <v>16.4095</v>
      </c>
      <c r="JZ221">
        <v>34.7043</v>
      </c>
      <c r="KA221">
        <v>0</v>
      </c>
      <c r="KB221">
        <v>21.2392</v>
      </c>
      <c r="KC221">
        <v>246.152</v>
      </c>
      <c r="KD221">
        <v>23.6269</v>
      </c>
      <c r="KE221">
        <v>97.5304</v>
      </c>
      <c r="KF221">
        <v>91.76090000000001</v>
      </c>
    </row>
    <row r="222" spans="1:292">
      <c r="A222">
        <v>204</v>
      </c>
      <c r="B222">
        <v>1688145746</v>
      </c>
      <c r="C222">
        <v>11330</v>
      </c>
      <c r="D222" t="s">
        <v>846</v>
      </c>
      <c r="E222" t="s">
        <v>847</v>
      </c>
      <c r="F222">
        <v>5</v>
      </c>
      <c r="G222" t="s">
        <v>824</v>
      </c>
      <c r="H222">
        <v>1688145738.5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K222*DK222*100.0/(AV222*EE222),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K222*DK222*100.0/(AV222*EE222),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275.7254352438974</v>
      </c>
      <c r="AJ222">
        <v>290.4350787878788</v>
      </c>
      <c r="AK222">
        <v>-3.368510608583103</v>
      </c>
      <c r="AL222">
        <v>66.45543334571914</v>
      </c>
      <c r="AM222">
        <f>(AO222 - AN222 + DX222*1E3/(8.314*(DZ222+273.15)) * AQ222/DW222 * AP222) * DW222/(100*DK222) * 1000/(1000 - AO222)</f>
        <v>0</v>
      </c>
      <c r="AN222">
        <v>23.61544890837907</v>
      </c>
      <c r="AO222">
        <v>24.21544727272727</v>
      </c>
      <c r="AP222">
        <v>0.006916014991561342</v>
      </c>
      <c r="AQ222">
        <v>108.1000291971216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429</v>
      </c>
      <c r="AX222" t="s">
        <v>429</v>
      </c>
      <c r="AY222">
        <v>0</v>
      </c>
      <c r="AZ222">
        <v>0</v>
      </c>
      <c r="BA222">
        <f>1-AY222/AZ222</f>
        <v>0</v>
      </c>
      <c r="BB222">
        <v>0</v>
      </c>
      <c r="BC222" t="s">
        <v>429</v>
      </c>
      <c r="BD222" t="s">
        <v>429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429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1.65</v>
      </c>
      <c r="DL222">
        <v>0.5</v>
      </c>
      <c r="DM222" t="s">
        <v>430</v>
      </c>
      <c r="DN222">
        <v>2</v>
      </c>
      <c r="DO222" t="b">
        <v>1</v>
      </c>
      <c r="DP222">
        <v>1688145738.5</v>
      </c>
      <c r="DQ222">
        <v>306.3281851851851</v>
      </c>
      <c r="DR222">
        <v>283.3693333333333</v>
      </c>
      <c r="DS222">
        <v>24.17133333333334</v>
      </c>
      <c r="DT222">
        <v>23.57385185185185</v>
      </c>
      <c r="DU222">
        <v>326.7861111111111</v>
      </c>
      <c r="DV222">
        <v>28.02994814814815</v>
      </c>
      <c r="DW222">
        <v>500.0567037037036</v>
      </c>
      <c r="DX222">
        <v>101.5986666666667</v>
      </c>
      <c r="DY222">
        <v>0.1000642</v>
      </c>
      <c r="DZ222">
        <v>32.6299</v>
      </c>
      <c r="EA222">
        <v>33.76331481481481</v>
      </c>
      <c r="EB222">
        <v>999.9000000000001</v>
      </c>
      <c r="EC222">
        <v>0</v>
      </c>
      <c r="ED222">
        <v>0</v>
      </c>
      <c r="EE222">
        <v>10000.6262962963</v>
      </c>
      <c r="EF222">
        <v>0</v>
      </c>
      <c r="EG222">
        <v>2072.380370370371</v>
      </c>
      <c r="EH222">
        <v>22.95882962962963</v>
      </c>
      <c r="EI222">
        <v>313.9156666666667</v>
      </c>
      <c r="EJ222">
        <v>290.2102962962963</v>
      </c>
      <c r="EK222">
        <v>0.5974860740740741</v>
      </c>
      <c r="EL222">
        <v>283.3693333333333</v>
      </c>
      <c r="EM222">
        <v>23.57385185185185</v>
      </c>
      <c r="EN222">
        <v>2.455775925925926</v>
      </c>
      <c r="EO222">
        <v>2.395071111111111</v>
      </c>
      <c r="EP222">
        <v>20.73631481481481</v>
      </c>
      <c r="EQ222">
        <v>20.33047777777778</v>
      </c>
      <c r="ER222">
        <v>2000.003703703704</v>
      </c>
      <c r="ES222">
        <v>0.9799947777777777</v>
      </c>
      <c r="ET222">
        <v>0.02000482222222223</v>
      </c>
      <c r="EU222">
        <v>0</v>
      </c>
      <c r="EV222">
        <v>143.0095555555556</v>
      </c>
      <c r="EW222">
        <v>5.00078</v>
      </c>
      <c r="EX222">
        <v>6139.57962962963</v>
      </c>
      <c r="EY222">
        <v>16379.64074074074</v>
      </c>
      <c r="EZ222">
        <v>52.01837037037036</v>
      </c>
      <c r="FA222">
        <v>54.43481481481481</v>
      </c>
      <c r="FB222">
        <v>52.69177777777777</v>
      </c>
      <c r="FC222">
        <v>53.3471111111111</v>
      </c>
      <c r="FD222">
        <v>52.20103703703703</v>
      </c>
      <c r="FE222">
        <v>1955.093703703704</v>
      </c>
      <c r="FF222">
        <v>39.91</v>
      </c>
      <c r="FG222">
        <v>0</v>
      </c>
      <c r="FH222">
        <v>1688145740.4</v>
      </c>
      <c r="FI222">
        <v>0</v>
      </c>
      <c r="FJ222">
        <v>142.9936923076923</v>
      </c>
      <c r="FK222">
        <v>-0.9867350422369899</v>
      </c>
      <c r="FL222">
        <v>-27.01333327579046</v>
      </c>
      <c r="FM222">
        <v>6140.086923076923</v>
      </c>
      <c r="FN222">
        <v>15</v>
      </c>
      <c r="FO222">
        <v>1688143836.6</v>
      </c>
      <c r="FP222" t="s">
        <v>825</v>
      </c>
      <c r="FQ222">
        <v>1688143836.6</v>
      </c>
      <c r="FR222">
        <v>1688143836.6</v>
      </c>
      <c r="FS222">
        <v>8</v>
      </c>
      <c r="FT222">
        <v>0.776</v>
      </c>
      <c r="FU222">
        <v>0.099</v>
      </c>
      <c r="FV222">
        <v>-22.351</v>
      </c>
      <c r="FW222">
        <v>-3.623</v>
      </c>
      <c r="FX222">
        <v>421</v>
      </c>
      <c r="FY222">
        <v>20</v>
      </c>
      <c r="FZ222">
        <v>0.31</v>
      </c>
      <c r="GA222">
        <v>0.05</v>
      </c>
      <c r="GB222">
        <v>22.746755</v>
      </c>
      <c r="GC222">
        <v>3.518877298311463</v>
      </c>
      <c r="GD222">
        <v>0.3436248942888159</v>
      </c>
      <c r="GE222">
        <v>0</v>
      </c>
      <c r="GF222">
        <v>0.6008074</v>
      </c>
      <c r="GG222">
        <v>-0.1113842701688565</v>
      </c>
      <c r="GH222">
        <v>0.01844685084614715</v>
      </c>
      <c r="GI222">
        <v>1</v>
      </c>
      <c r="GJ222">
        <v>1</v>
      </c>
      <c r="GK222">
        <v>2</v>
      </c>
      <c r="GL222" t="s">
        <v>432</v>
      </c>
      <c r="GM222">
        <v>3.10069</v>
      </c>
      <c r="GN222">
        <v>2.75814</v>
      </c>
      <c r="GO222">
        <v>0.07269050000000001</v>
      </c>
      <c r="GP222">
        <v>0.06396259999999999</v>
      </c>
      <c r="GQ222">
        <v>0.130619</v>
      </c>
      <c r="GR222">
        <v>0.116284</v>
      </c>
      <c r="GS222">
        <v>23117.4</v>
      </c>
      <c r="GT222">
        <v>22222.2</v>
      </c>
      <c r="GU222">
        <v>25519</v>
      </c>
      <c r="GV222">
        <v>24128.5</v>
      </c>
      <c r="GW222">
        <v>35676.5</v>
      </c>
      <c r="GX222">
        <v>31033.6</v>
      </c>
      <c r="GY222">
        <v>44631.5</v>
      </c>
      <c r="GZ222">
        <v>37969.8</v>
      </c>
      <c r="HA222">
        <v>1.71635</v>
      </c>
      <c r="HB222">
        <v>1.63575</v>
      </c>
      <c r="HC222">
        <v>-0.0828356</v>
      </c>
      <c r="HD222">
        <v>0</v>
      </c>
      <c r="HE222">
        <v>35.1235</v>
      </c>
      <c r="HF222">
        <v>999.9</v>
      </c>
      <c r="HG222">
        <v>37.1</v>
      </c>
      <c r="HH222">
        <v>48.9</v>
      </c>
      <c r="HI222">
        <v>42.9191</v>
      </c>
      <c r="HJ222">
        <v>62.8962</v>
      </c>
      <c r="HK222">
        <v>23.3854</v>
      </c>
      <c r="HL222">
        <v>1</v>
      </c>
      <c r="HM222">
        <v>1.7814</v>
      </c>
      <c r="HN222">
        <v>9.28105</v>
      </c>
      <c r="HO222">
        <v>20.0499</v>
      </c>
      <c r="HP222">
        <v>5.20486</v>
      </c>
      <c r="HQ222">
        <v>11.9923</v>
      </c>
      <c r="HR222">
        <v>4.95945</v>
      </c>
      <c r="HS222">
        <v>3.27433</v>
      </c>
      <c r="HT222">
        <v>9999</v>
      </c>
      <c r="HU222">
        <v>9999</v>
      </c>
      <c r="HV222">
        <v>9999</v>
      </c>
      <c r="HW222">
        <v>113.4</v>
      </c>
      <c r="HX222">
        <v>1.86386</v>
      </c>
      <c r="HY222">
        <v>1.86026</v>
      </c>
      <c r="HZ222">
        <v>1.85867</v>
      </c>
      <c r="IA222">
        <v>1.85989</v>
      </c>
      <c r="IB222">
        <v>1.85987</v>
      </c>
      <c r="IC222">
        <v>1.85855</v>
      </c>
      <c r="ID222">
        <v>1.85769</v>
      </c>
      <c r="IE222">
        <v>1.85242</v>
      </c>
      <c r="IF222">
        <v>0</v>
      </c>
      <c r="IG222">
        <v>0</v>
      </c>
      <c r="IH222">
        <v>0</v>
      </c>
      <c r="II222">
        <v>0</v>
      </c>
      <c r="IJ222" t="s">
        <v>433</v>
      </c>
      <c r="IK222" t="s">
        <v>434</v>
      </c>
      <c r="IL222" t="s">
        <v>435</v>
      </c>
      <c r="IM222" t="s">
        <v>435</v>
      </c>
      <c r="IN222" t="s">
        <v>435</v>
      </c>
      <c r="IO222" t="s">
        <v>435</v>
      </c>
      <c r="IP222">
        <v>0</v>
      </c>
      <c r="IQ222">
        <v>100</v>
      </c>
      <c r="IR222">
        <v>100</v>
      </c>
      <c r="IS222">
        <v>-20.033</v>
      </c>
      <c r="IT222">
        <v>-3.8613</v>
      </c>
      <c r="IU222">
        <v>-14.31289574393101</v>
      </c>
      <c r="IV222">
        <v>-0.02083019699242301</v>
      </c>
      <c r="IW222">
        <v>6.53372239223948E-06</v>
      </c>
      <c r="IX222">
        <v>-1.0545266758139E-09</v>
      </c>
      <c r="IY222">
        <v>-1.673814827731834</v>
      </c>
      <c r="IZ222">
        <v>-0.1107929009182527</v>
      </c>
      <c r="JA222">
        <v>0.00147621998962423</v>
      </c>
      <c r="JB222">
        <v>-1.085810860981848E-05</v>
      </c>
      <c r="JC222">
        <v>3</v>
      </c>
      <c r="JD222">
        <v>1949</v>
      </c>
      <c r="JE222">
        <v>2</v>
      </c>
      <c r="JF222">
        <v>64</v>
      </c>
      <c r="JG222">
        <v>31.8</v>
      </c>
      <c r="JH222">
        <v>31.8</v>
      </c>
      <c r="JI222">
        <v>0.7775879999999999</v>
      </c>
      <c r="JJ222">
        <v>2.72827</v>
      </c>
      <c r="JK222">
        <v>1.49658</v>
      </c>
      <c r="JL222">
        <v>2.31689</v>
      </c>
      <c r="JM222">
        <v>1.54785</v>
      </c>
      <c r="JN222">
        <v>2.46216</v>
      </c>
      <c r="JO222">
        <v>51.7325</v>
      </c>
      <c r="JP222">
        <v>14.3597</v>
      </c>
      <c r="JQ222">
        <v>18</v>
      </c>
      <c r="JR222">
        <v>503.228</v>
      </c>
      <c r="JS222">
        <v>459.65</v>
      </c>
      <c r="JT222">
        <v>26.7733</v>
      </c>
      <c r="JU222">
        <v>46.8642</v>
      </c>
      <c r="JV222">
        <v>30.0013</v>
      </c>
      <c r="JW222">
        <v>46.4967</v>
      </c>
      <c r="JX222">
        <v>46.3219</v>
      </c>
      <c r="JY222">
        <v>15.5814</v>
      </c>
      <c r="JZ222">
        <v>34.7043</v>
      </c>
      <c r="KA222">
        <v>0</v>
      </c>
      <c r="KB222">
        <v>21.264</v>
      </c>
      <c r="KC222">
        <v>232.791</v>
      </c>
      <c r="KD222">
        <v>23.6125</v>
      </c>
      <c r="KE222">
        <v>97.5277</v>
      </c>
      <c r="KF222">
        <v>91.75960000000001</v>
      </c>
    </row>
    <row r="223" spans="1:292">
      <c r="A223">
        <v>205</v>
      </c>
      <c r="B223">
        <v>1688145751</v>
      </c>
      <c r="C223">
        <v>11335</v>
      </c>
      <c r="D223" t="s">
        <v>848</v>
      </c>
      <c r="E223" t="s">
        <v>849</v>
      </c>
      <c r="F223">
        <v>5</v>
      </c>
      <c r="G223" t="s">
        <v>824</v>
      </c>
      <c r="H223">
        <v>1688145743.214286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K223*DK223*100.0/(AV223*EE223),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K223*DK223*100.0/(AV223*EE223),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258.8043569978302</v>
      </c>
      <c r="AJ223">
        <v>273.6117454545453</v>
      </c>
      <c r="AK223">
        <v>-3.368079554733655</v>
      </c>
      <c r="AL223">
        <v>66.45543334571914</v>
      </c>
      <c r="AM223">
        <f>(AO223 - AN223 + DX223*1E3/(8.314*(DZ223+273.15)) * AQ223/DW223 * AP223) * DW223/(100*DK223) * 1000/(1000 - AO223)</f>
        <v>0</v>
      </c>
      <c r="AN223">
        <v>23.611423754058</v>
      </c>
      <c r="AO223">
        <v>24.23577757575757</v>
      </c>
      <c r="AP223">
        <v>0.001306365073471104</v>
      </c>
      <c r="AQ223">
        <v>108.1000291971216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429</v>
      </c>
      <c r="AX223" t="s">
        <v>429</v>
      </c>
      <c r="AY223">
        <v>0</v>
      </c>
      <c r="AZ223">
        <v>0</v>
      </c>
      <c r="BA223">
        <f>1-AY223/AZ223</f>
        <v>0</v>
      </c>
      <c r="BB223">
        <v>0</v>
      </c>
      <c r="BC223" t="s">
        <v>429</v>
      </c>
      <c r="BD223" t="s">
        <v>429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429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1.65</v>
      </c>
      <c r="DL223">
        <v>0.5</v>
      </c>
      <c r="DM223" t="s">
        <v>430</v>
      </c>
      <c r="DN223">
        <v>2</v>
      </c>
      <c r="DO223" t="b">
        <v>1</v>
      </c>
      <c r="DP223">
        <v>1688145743.214286</v>
      </c>
      <c r="DQ223">
        <v>290.8986428571429</v>
      </c>
      <c r="DR223">
        <v>267.7430357142857</v>
      </c>
      <c r="DS223">
        <v>24.19813571428571</v>
      </c>
      <c r="DT223">
        <v>23.59666785714285</v>
      </c>
      <c r="DU223">
        <v>311.0898571428571</v>
      </c>
      <c r="DV223">
        <v>28.05827142857143</v>
      </c>
      <c r="DW223">
        <v>500.0425714285715</v>
      </c>
      <c r="DX223">
        <v>101.5994285714286</v>
      </c>
      <c r="DY223">
        <v>0.1000787428571429</v>
      </c>
      <c r="DZ223">
        <v>32.64398214285715</v>
      </c>
      <c r="EA223">
        <v>33.77564642857143</v>
      </c>
      <c r="EB223">
        <v>999.9000000000002</v>
      </c>
      <c r="EC223">
        <v>0</v>
      </c>
      <c r="ED223">
        <v>0</v>
      </c>
      <c r="EE223">
        <v>9997.591428571426</v>
      </c>
      <c r="EF223">
        <v>0</v>
      </c>
      <c r="EG223">
        <v>2070.716071428571</v>
      </c>
      <c r="EH223">
        <v>23.15566071428571</v>
      </c>
      <c r="EI223">
        <v>298.1121071428571</v>
      </c>
      <c r="EJ223">
        <v>274.2132857142857</v>
      </c>
      <c r="EK223">
        <v>0.6014635000000002</v>
      </c>
      <c r="EL223">
        <v>267.7430357142857</v>
      </c>
      <c r="EM223">
        <v>23.59666785714285</v>
      </c>
      <c r="EN223">
        <v>2.458517857142857</v>
      </c>
      <c r="EO223">
        <v>2.397408928571429</v>
      </c>
      <c r="EP223">
        <v>20.75444285714286</v>
      </c>
      <c r="EQ223">
        <v>20.34628571428571</v>
      </c>
      <c r="ER223">
        <v>1999.976785714286</v>
      </c>
      <c r="ES223">
        <v>0.9799947857142856</v>
      </c>
      <c r="ET223">
        <v>0.02000481428571429</v>
      </c>
      <c r="EU223">
        <v>0</v>
      </c>
      <c r="EV223">
        <v>143.0235</v>
      </c>
      <c r="EW223">
        <v>5.00078</v>
      </c>
      <c r="EX223">
        <v>6142.696071428571</v>
      </c>
      <c r="EY223">
        <v>16379.40714285715</v>
      </c>
      <c r="EZ223">
        <v>52.02657142857142</v>
      </c>
      <c r="FA223">
        <v>54.44607142857142</v>
      </c>
      <c r="FB223">
        <v>52.70053571428571</v>
      </c>
      <c r="FC223">
        <v>53.35257142857143</v>
      </c>
      <c r="FD223">
        <v>52.20060714285713</v>
      </c>
      <c r="FE223">
        <v>1955.066785714286</v>
      </c>
      <c r="FF223">
        <v>39.91</v>
      </c>
      <c r="FG223">
        <v>0</v>
      </c>
      <c r="FH223">
        <v>1688145745.8</v>
      </c>
      <c r="FI223">
        <v>0</v>
      </c>
      <c r="FJ223">
        <v>142.99788</v>
      </c>
      <c r="FK223">
        <v>0.1604615403518641</v>
      </c>
      <c r="FL223">
        <v>113.9192309216443</v>
      </c>
      <c r="FM223">
        <v>6142.793600000001</v>
      </c>
      <c r="FN223">
        <v>15</v>
      </c>
      <c r="FO223">
        <v>1688143836.6</v>
      </c>
      <c r="FP223" t="s">
        <v>825</v>
      </c>
      <c r="FQ223">
        <v>1688143836.6</v>
      </c>
      <c r="FR223">
        <v>1688143836.6</v>
      </c>
      <c r="FS223">
        <v>8</v>
      </c>
      <c r="FT223">
        <v>0.776</v>
      </c>
      <c r="FU223">
        <v>0.099</v>
      </c>
      <c r="FV223">
        <v>-22.351</v>
      </c>
      <c r="FW223">
        <v>-3.623</v>
      </c>
      <c r="FX223">
        <v>421</v>
      </c>
      <c r="FY223">
        <v>20</v>
      </c>
      <c r="FZ223">
        <v>0.31</v>
      </c>
      <c r="GA223">
        <v>0.05</v>
      </c>
      <c r="GB223">
        <v>23.0328075</v>
      </c>
      <c r="GC223">
        <v>2.492734333958659</v>
      </c>
      <c r="GD223">
        <v>0.2492971704487438</v>
      </c>
      <c r="GE223">
        <v>0</v>
      </c>
      <c r="GF223">
        <v>0.601941625</v>
      </c>
      <c r="GG223">
        <v>0.02105082551594698</v>
      </c>
      <c r="GH223">
        <v>0.01562502196428456</v>
      </c>
      <c r="GI223">
        <v>1</v>
      </c>
      <c r="GJ223">
        <v>1</v>
      </c>
      <c r="GK223">
        <v>2</v>
      </c>
      <c r="GL223" t="s">
        <v>432</v>
      </c>
      <c r="GM223">
        <v>3.10057</v>
      </c>
      <c r="GN223">
        <v>2.75791</v>
      </c>
      <c r="GO223">
        <v>0.0693695</v>
      </c>
      <c r="GP223">
        <v>0.0604633</v>
      </c>
      <c r="GQ223">
        <v>0.130689</v>
      </c>
      <c r="GR223">
        <v>0.116278</v>
      </c>
      <c r="GS223">
        <v>23199.5</v>
      </c>
      <c r="GT223">
        <v>22304.5</v>
      </c>
      <c r="GU223">
        <v>25518.5</v>
      </c>
      <c r="GV223">
        <v>24128</v>
      </c>
      <c r="GW223">
        <v>35672.7</v>
      </c>
      <c r="GX223">
        <v>31033</v>
      </c>
      <c r="GY223">
        <v>44630.7</v>
      </c>
      <c r="GZ223">
        <v>37969.1</v>
      </c>
      <c r="HA223">
        <v>1.71612</v>
      </c>
      <c r="HB223">
        <v>1.63563</v>
      </c>
      <c r="HC223">
        <v>-0.0836253</v>
      </c>
      <c r="HD223">
        <v>0</v>
      </c>
      <c r="HE223">
        <v>35.1427</v>
      </c>
      <c r="HF223">
        <v>999.9</v>
      </c>
      <c r="HG223">
        <v>37.1</v>
      </c>
      <c r="HH223">
        <v>48.9</v>
      </c>
      <c r="HI223">
        <v>42.9216</v>
      </c>
      <c r="HJ223">
        <v>62.6963</v>
      </c>
      <c r="HK223">
        <v>23.5096</v>
      </c>
      <c r="HL223">
        <v>1</v>
      </c>
      <c r="HM223">
        <v>1.78269</v>
      </c>
      <c r="HN223">
        <v>9.28105</v>
      </c>
      <c r="HO223">
        <v>20.0499</v>
      </c>
      <c r="HP223">
        <v>5.20396</v>
      </c>
      <c r="HQ223">
        <v>11.9921</v>
      </c>
      <c r="HR223">
        <v>4.9594</v>
      </c>
      <c r="HS223">
        <v>3.27438</v>
      </c>
      <c r="HT223">
        <v>9999</v>
      </c>
      <c r="HU223">
        <v>9999</v>
      </c>
      <c r="HV223">
        <v>9999</v>
      </c>
      <c r="HW223">
        <v>113.4</v>
      </c>
      <c r="HX223">
        <v>1.86386</v>
      </c>
      <c r="HY223">
        <v>1.86029</v>
      </c>
      <c r="HZ223">
        <v>1.85869</v>
      </c>
      <c r="IA223">
        <v>1.85989</v>
      </c>
      <c r="IB223">
        <v>1.85987</v>
      </c>
      <c r="IC223">
        <v>1.85856</v>
      </c>
      <c r="ID223">
        <v>1.85771</v>
      </c>
      <c r="IE223">
        <v>1.85242</v>
      </c>
      <c r="IF223">
        <v>0</v>
      </c>
      <c r="IG223">
        <v>0</v>
      </c>
      <c r="IH223">
        <v>0</v>
      </c>
      <c r="II223">
        <v>0</v>
      </c>
      <c r="IJ223" t="s">
        <v>433</v>
      </c>
      <c r="IK223" t="s">
        <v>434</v>
      </c>
      <c r="IL223" t="s">
        <v>435</v>
      </c>
      <c r="IM223" t="s">
        <v>435</v>
      </c>
      <c r="IN223" t="s">
        <v>435</v>
      </c>
      <c r="IO223" t="s">
        <v>435</v>
      </c>
      <c r="IP223">
        <v>0</v>
      </c>
      <c r="IQ223">
        <v>100</v>
      </c>
      <c r="IR223">
        <v>100</v>
      </c>
      <c r="IS223">
        <v>-19.745</v>
      </c>
      <c r="IT223">
        <v>-3.8625</v>
      </c>
      <c r="IU223">
        <v>-14.31289574393101</v>
      </c>
      <c r="IV223">
        <v>-0.02083019699242301</v>
      </c>
      <c r="IW223">
        <v>6.53372239223948E-06</v>
      </c>
      <c r="IX223">
        <v>-1.0545266758139E-09</v>
      </c>
      <c r="IY223">
        <v>-1.673814827731834</v>
      </c>
      <c r="IZ223">
        <v>-0.1107929009182527</v>
      </c>
      <c r="JA223">
        <v>0.00147621998962423</v>
      </c>
      <c r="JB223">
        <v>-1.085810860981848E-05</v>
      </c>
      <c r="JC223">
        <v>3</v>
      </c>
      <c r="JD223">
        <v>1949</v>
      </c>
      <c r="JE223">
        <v>2</v>
      </c>
      <c r="JF223">
        <v>64</v>
      </c>
      <c r="JG223">
        <v>31.9</v>
      </c>
      <c r="JH223">
        <v>31.9</v>
      </c>
      <c r="JI223">
        <v>0.736084</v>
      </c>
      <c r="JJ223">
        <v>2.71851</v>
      </c>
      <c r="JK223">
        <v>1.49658</v>
      </c>
      <c r="JL223">
        <v>2.31812</v>
      </c>
      <c r="JM223">
        <v>1.54785</v>
      </c>
      <c r="JN223">
        <v>2.4707</v>
      </c>
      <c r="JO223">
        <v>51.7661</v>
      </c>
      <c r="JP223">
        <v>14.3684</v>
      </c>
      <c r="JQ223">
        <v>18</v>
      </c>
      <c r="JR223">
        <v>503.138</v>
      </c>
      <c r="JS223">
        <v>459.622</v>
      </c>
      <c r="JT223">
        <v>26.7882</v>
      </c>
      <c r="JU223">
        <v>46.8771</v>
      </c>
      <c r="JV223">
        <v>30.0013</v>
      </c>
      <c r="JW223">
        <v>46.5069</v>
      </c>
      <c r="JX223">
        <v>46.332</v>
      </c>
      <c r="JY223">
        <v>14.8295</v>
      </c>
      <c r="JZ223">
        <v>34.7043</v>
      </c>
      <c r="KA223">
        <v>0</v>
      </c>
      <c r="KB223">
        <v>21.2793</v>
      </c>
      <c r="KC223">
        <v>212.756</v>
      </c>
      <c r="KD223">
        <v>23.6125</v>
      </c>
      <c r="KE223">
        <v>97.52589999999999</v>
      </c>
      <c r="KF223">
        <v>91.7578</v>
      </c>
    </row>
    <row r="224" spans="1:292">
      <c r="A224">
        <v>206</v>
      </c>
      <c r="B224">
        <v>1688145756</v>
      </c>
      <c r="C224">
        <v>11340</v>
      </c>
      <c r="D224" t="s">
        <v>850</v>
      </c>
      <c r="E224" t="s">
        <v>851</v>
      </c>
      <c r="F224">
        <v>5</v>
      </c>
      <c r="G224" t="s">
        <v>824</v>
      </c>
      <c r="H224">
        <v>1688145748.5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K224*DK224*100.0/(AV224*EE224),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K224*DK224*100.0/(AV224*EE224),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241.694178861313</v>
      </c>
      <c r="AJ224">
        <v>256.8655272727272</v>
      </c>
      <c r="AK224">
        <v>-3.349244911244956</v>
      </c>
      <c r="AL224">
        <v>66.45543334571914</v>
      </c>
      <c r="AM224">
        <f>(AO224 - AN224 + DX224*1E3/(8.314*(DZ224+273.15)) * AQ224/DW224 * AP224) * DW224/(100*DK224) * 1000/(1000 - AO224)</f>
        <v>0</v>
      </c>
      <c r="AN224">
        <v>23.61466165092948</v>
      </c>
      <c r="AO224">
        <v>24.25592606060605</v>
      </c>
      <c r="AP224">
        <v>0.001507734972554523</v>
      </c>
      <c r="AQ224">
        <v>108.1000291971216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429</v>
      </c>
      <c r="AX224" t="s">
        <v>429</v>
      </c>
      <c r="AY224">
        <v>0</v>
      </c>
      <c r="AZ224">
        <v>0</v>
      </c>
      <c r="BA224">
        <f>1-AY224/AZ224</f>
        <v>0</v>
      </c>
      <c r="BB224">
        <v>0</v>
      </c>
      <c r="BC224" t="s">
        <v>429</v>
      </c>
      <c r="BD224" t="s">
        <v>429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429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1.65</v>
      </c>
      <c r="DL224">
        <v>0.5</v>
      </c>
      <c r="DM224" t="s">
        <v>430</v>
      </c>
      <c r="DN224">
        <v>2</v>
      </c>
      <c r="DO224" t="b">
        <v>1</v>
      </c>
      <c r="DP224">
        <v>1688145748.5</v>
      </c>
      <c r="DQ224">
        <v>273.5707777777778</v>
      </c>
      <c r="DR224">
        <v>250.2137777777778</v>
      </c>
      <c r="DS224">
        <v>24.22652962962963</v>
      </c>
      <c r="DT224">
        <v>23.61357777777777</v>
      </c>
      <c r="DU224">
        <v>293.4593333333333</v>
      </c>
      <c r="DV224">
        <v>28.08827407407408</v>
      </c>
      <c r="DW224">
        <v>500.0222962962962</v>
      </c>
      <c r="DX224">
        <v>101.6005925925926</v>
      </c>
      <c r="DY224">
        <v>0.0999335148148148</v>
      </c>
      <c r="DZ224">
        <v>32.65675925925926</v>
      </c>
      <c r="EA224">
        <v>33.79154444444444</v>
      </c>
      <c r="EB224">
        <v>999.9000000000001</v>
      </c>
      <c r="EC224">
        <v>0</v>
      </c>
      <c r="ED224">
        <v>0</v>
      </c>
      <c r="EE224">
        <v>10000.55814814815</v>
      </c>
      <c r="EF224">
        <v>0</v>
      </c>
      <c r="EG224">
        <v>2071.23</v>
      </c>
      <c r="EH224">
        <v>23.35701481481481</v>
      </c>
      <c r="EI224">
        <v>280.3627407407407</v>
      </c>
      <c r="EJ224">
        <v>256.2652592592593</v>
      </c>
      <c r="EK224">
        <v>0.6129544074074075</v>
      </c>
      <c r="EL224">
        <v>250.2137777777778</v>
      </c>
      <c r="EM224">
        <v>23.61357777777777</v>
      </c>
      <c r="EN224">
        <v>2.46143037037037</v>
      </c>
      <c r="EO224">
        <v>2.399154074074074</v>
      </c>
      <c r="EP224">
        <v>20.77367777777778</v>
      </c>
      <c r="EQ224">
        <v>20.35806296296296</v>
      </c>
      <c r="ER224">
        <v>1999.977777777778</v>
      </c>
      <c r="ES224">
        <v>0.9799949999999998</v>
      </c>
      <c r="ET224">
        <v>0.02000460000000001</v>
      </c>
      <c r="EU224">
        <v>0</v>
      </c>
      <c r="EV224">
        <v>143.0454814814815</v>
      </c>
      <c r="EW224">
        <v>5.00078</v>
      </c>
      <c r="EX224">
        <v>6149.216666666666</v>
      </c>
      <c r="EY224">
        <v>16379.42222222223</v>
      </c>
      <c r="EZ224">
        <v>52.05533333333332</v>
      </c>
      <c r="FA224">
        <v>54.46266666666666</v>
      </c>
      <c r="FB224">
        <v>52.69874074074072</v>
      </c>
      <c r="FC224">
        <v>53.35629629629629</v>
      </c>
      <c r="FD224">
        <v>52.18488888888888</v>
      </c>
      <c r="FE224">
        <v>1955.067777777778</v>
      </c>
      <c r="FF224">
        <v>39.91</v>
      </c>
      <c r="FG224">
        <v>0</v>
      </c>
      <c r="FH224">
        <v>1688145750.6</v>
      </c>
      <c r="FI224">
        <v>0</v>
      </c>
      <c r="FJ224">
        <v>143.04748</v>
      </c>
      <c r="FK224">
        <v>1.570076923791946</v>
      </c>
      <c r="FL224">
        <v>80.28999962217929</v>
      </c>
      <c r="FM224">
        <v>6149.036800000001</v>
      </c>
      <c r="FN224">
        <v>15</v>
      </c>
      <c r="FO224">
        <v>1688143836.6</v>
      </c>
      <c r="FP224" t="s">
        <v>825</v>
      </c>
      <c r="FQ224">
        <v>1688143836.6</v>
      </c>
      <c r="FR224">
        <v>1688143836.6</v>
      </c>
      <c r="FS224">
        <v>8</v>
      </c>
      <c r="FT224">
        <v>0.776</v>
      </c>
      <c r="FU224">
        <v>0.099</v>
      </c>
      <c r="FV224">
        <v>-22.351</v>
      </c>
      <c r="FW224">
        <v>-3.623</v>
      </c>
      <c r="FX224">
        <v>421</v>
      </c>
      <c r="FY224">
        <v>20</v>
      </c>
      <c r="FZ224">
        <v>0.31</v>
      </c>
      <c r="GA224">
        <v>0.05</v>
      </c>
      <c r="GB224">
        <v>23.2207675</v>
      </c>
      <c r="GC224">
        <v>2.244305065665984</v>
      </c>
      <c r="GD224">
        <v>0.2216898840582267</v>
      </c>
      <c r="GE224">
        <v>0</v>
      </c>
      <c r="GF224">
        <v>0.6077996750000001</v>
      </c>
      <c r="GG224">
        <v>0.1107082288930579</v>
      </c>
      <c r="GH224">
        <v>0.01965824880347623</v>
      </c>
      <c r="GI224">
        <v>1</v>
      </c>
      <c r="GJ224">
        <v>1</v>
      </c>
      <c r="GK224">
        <v>2</v>
      </c>
      <c r="GL224" t="s">
        <v>432</v>
      </c>
      <c r="GM224">
        <v>3.10067</v>
      </c>
      <c r="GN224">
        <v>2.75811</v>
      </c>
      <c r="GO224">
        <v>0.065983</v>
      </c>
      <c r="GP224">
        <v>0.0568915</v>
      </c>
      <c r="GQ224">
        <v>0.130748</v>
      </c>
      <c r="GR224">
        <v>0.116279</v>
      </c>
      <c r="GS224">
        <v>23283</v>
      </c>
      <c r="GT224">
        <v>22388.6</v>
      </c>
      <c r="GU224">
        <v>25517.8</v>
      </c>
      <c r="GV224">
        <v>24127.6</v>
      </c>
      <c r="GW224">
        <v>35669</v>
      </c>
      <c r="GX224">
        <v>31032.1</v>
      </c>
      <c r="GY224">
        <v>44629.4</v>
      </c>
      <c r="GZ224">
        <v>37968.5</v>
      </c>
      <c r="HA224">
        <v>1.7157</v>
      </c>
      <c r="HB224">
        <v>1.63555</v>
      </c>
      <c r="HC224">
        <v>-0.08209420000000001</v>
      </c>
      <c r="HD224">
        <v>0</v>
      </c>
      <c r="HE224">
        <v>35.1575</v>
      </c>
      <c r="HF224">
        <v>999.9</v>
      </c>
      <c r="HG224">
        <v>37.1</v>
      </c>
      <c r="HH224">
        <v>48.9</v>
      </c>
      <c r="HI224">
        <v>42.9163</v>
      </c>
      <c r="HJ224">
        <v>62.8263</v>
      </c>
      <c r="HK224">
        <v>23.4415</v>
      </c>
      <c r="HL224">
        <v>1</v>
      </c>
      <c r="HM224">
        <v>1.78397</v>
      </c>
      <c r="HN224">
        <v>9.28105</v>
      </c>
      <c r="HO224">
        <v>20.0497</v>
      </c>
      <c r="HP224">
        <v>5.20411</v>
      </c>
      <c r="HQ224">
        <v>11.992</v>
      </c>
      <c r="HR224">
        <v>4.9592</v>
      </c>
      <c r="HS224">
        <v>3.2744</v>
      </c>
      <c r="HT224">
        <v>9999</v>
      </c>
      <c r="HU224">
        <v>9999</v>
      </c>
      <c r="HV224">
        <v>9999</v>
      </c>
      <c r="HW224">
        <v>113.4</v>
      </c>
      <c r="HX224">
        <v>1.86386</v>
      </c>
      <c r="HY224">
        <v>1.86031</v>
      </c>
      <c r="HZ224">
        <v>1.85868</v>
      </c>
      <c r="IA224">
        <v>1.85989</v>
      </c>
      <c r="IB224">
        <v>1.85987</v>
      </c>
      <c r="IC224">
        <v>1.85855</v>
      </c>
      <c r="ID224">
        <v>1.85772</v>
      </c>
      <c r="IE224">
        <v>1.85242</v>
      </c>
      <c r="IF224">
        <v>0</v>
      </c>
      <c r="IG224">
        <v>0</v>
      </c>
      <c r="IH224">
        <v>0</v>
      </c>
      <c r="II224">
        <v>0</v>
      </c>
      <c r="IJ224" t="s">
        <v>433</v>
      </c>
      <c r="IK224" t="s">
        <v>434</v>
      </c>
      <c r="IL224" t="s">
        <v>435</v>
      </c>
      <c r="IM224" t="s">
        <v>435</v>
      </c>
      <c r="IN224" t="s">
        <v>435</v>
      </c>
      <c r="IO224" t="s">
        <v>435</v>
      </c>
      <c r="IP224">
        <v>0</v>
      </c>
      <c r="IQ224">
        <v>100</v>
      </c>
      <c r="IR224">
        <v>100</v>
      </c>
      <c r="IS224">
        <v>-19.455</v>
      </c>
      <c r="IT224">
        <v>-3.8634</v>
      </c>
      <c r="IU224">
        <v>-14.31289574393101</v>
      </c>
      <c r="IV224">
        <v>-0.02083019699242301</v>
      </c>
      <c r="IW224">
        <v>6.53372239223948E-06</v>
      </c>
      <c r="IX224">
        <v>-1.0545266758139E-09</v>
      </c>
      <c r="IY224">
        <v>-1.673814827731834</v>
      </c>
      <c r="IZ224">
        <v>-0.1107929009182527</v>
      </c>
      <c r="JA224">
        <v>0.00147621998962423</v>
      </c>
      <c r="JB224">
        <v>-1.085810860981848E-05</v>
      </c>
      <c r="JC224">
        <v>3</v>
      </c>
      <c r="JD224">
        <v>1949</v>
      </c>
      <c r="JE224">
        <v>2</v>
      </c>
      <c r="JF224">
        <v>64</v>
      </c>
      <c r="JG224">
        <v>32</v>
      </c>
      <c r="JH224">
        <v>32</v>
      </c>
      <c r="JI224">
        <v>0.698242</v>
      </c>
      <c r="JJ224">
        <v>2.72705</v>
      </c>
      <c r="JK224">
        <v>1.49658</v>
      </c>
      <c r="JL224">
        <v>2.31689</v>
      </c>
      <c r="JM224">
        <v>1.54785</v>
      </c>
      <c r="JN224">
        <v>2.4939</v>
      </c>
      <c r="JO224">
        <v>51.7661</v>
      </c>
      <c r="JP224">
        <v>14.3597</v>
      </c>
      <c r="JQ224">
        <v>18</v>
      </c>
      <c r="JR224">
        <v>502.925</v>
      </c>
      <c r="JS224">
        <v>459.637</v>
      </c>
      <c r="JT224">
        <v>26.8044</v>
      </c>
      <c r="JU224">
        <v>46.8891</v>
      </c>
      <c r="JV224">
        <v>30.0013</v>
      </c>
      <c r="JW224">
        <v>46.5186</v>
      </c>
      <c r="JX224">
        <v>46.3435</v>
      </c>
      <c r="JY224">
        <v>13.9938</v>
      </c>
      <c r="JZ224">
        <v>34.7043</v>
      </c>
      <c r="KA224">
        <v>0</v>
      </c>
      <c r="KB224">
        <v>21.2924</v>
      </c>
      <c r="KC224">
        <v>199.396</v>
      </c>
      <c r="KD224">
        <v>23.6125</v>
      </c>
      <c r="KE224">
        <v>97.5231</v>
      </c>
      <c r="KF224">
        <v>91.7564</v>
      </c>
    </row>
    <row r="225" spans="1:292">
      <c r="A225">
        <v>207</v>
      </c>
      <c r="B225">
        <v>1688145761</v>
      </c>
      <c r="C225">
        <v>11345</v>
      </c>
      <c r="D225" t="s">
        <v>852</v>
      </c>
      <c r="E225" t="s">
        <v>853</v>
      </c>
      <c r="F225">
        <v>5</v>
      </c>
      <c r="G225" t="s">
        <v>824</v>
      </c>
      <c r="H225">
        <v>1688145753.214286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K225*DK225*100.0/(AV225*EE225),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K225*DK225*100.0/(AV225*EE225),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224.8079252313831</v>
      </c>
      <c r="AJ225">
        <v>240.0343393939393</v>
      </c>
      <c r="AK225">
        <v>-3.369257404161663</v>
      </c>
      <c r="AL225">
        <v>66.45543334571914</v>
      </c>
      <c r="AM225">
        <f>(AO225 - AN225 + DX225*1E3/(8.314*(DZ225+273.15)) * AQ225/DW225 * AP225) * DW225/(100*DK225) * 1000/(1000 - AO225)</f>
        <v>0</v>
      </c>
      <c r="AN225">
        <v>23.61332378243848</v>
      </c>
      <c r="AO225">
        <v>24.26243878787879</v>
      </c>
      <c r="AP225">
        <v>0.0002084184790872709</v>
      </c>
      <c r="AQ225">
        <v>108.1000291971216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429</v>
      </c>
      <c r="AX225" t="s">
        <v>429</v>
      </c>
      <c r="AY225">
        <v>0</v>
      </c>
      <c r="AZ225">
        <v>0</v>
      </c>
      <c r="BA225">
        <f>1-AY225/AZ225</f>
        <v>0</v>
      </c>
      <c r="BB225">
        <v>0</v>
      </c>
      <c r="BC225" t="s">
        <v>429</v>
      </c>
      <c r="BD225" t="s">
        <v>429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429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1.65</v>
      </c>
      <c r="DL225">
        <v>0.5</v>
      </c>
      <c r="DM225" t="s">
        <v>430</v>
      </c>
      <c r="DN225">
        <v>2</v>
      </c>
      <c r="DO225" t="b">
        <v>1</v>
      </c>
      <c r="DP225">
        <v>1688145753.214286</v>
      </c>
      <c r="DQ225">
        <v>258.1033214285714</v>
      </c>
      <c r="DR225">
        <v>234.6116071428571</v>
      </c>
      <c r="DS225">
        <v>24.24511785714286</v>
      </c>
      <c r="DT225">
        <v>23.61328214285714</v>
      </c>
      <c r="DU225">
        <v>277.7186071428571</v>
      </c>
      <c r="DV225">
        <v>28.10791428571429</v>
      </c>
      <c r="DW225">
        <v>499.9793214285714</v>
      </c>
      <c r="DX225">
        <v>101.6008571428571</v>
      </c>
      <c r="DY225">
        <v>0.09989749285714286</v>
      </c>
      <c r="DZ225">
        <v>32.66711071428571</v>
      </c>
      <c r="EA225">
        <v>33.80374285714286</v>
      </c>
      <c r="EB225">
        <v>999.9000000000002</v>
      </c>
      <c r="EC225">
        <v>0</v>
      </c>
      <c r="ED225">
        <v>0</v>
      </c>
      <c r="EE225">
        <v>10000.08892857143</v>
      </c>
      <c r="EF225">
        <v>0</v>
      </c>
      <c r="EG225">
        <v>2074.906071428572</v>
      </c>
      <c r="EH225">
        <v>23.49176071428571</v>
      </c>
      <c r="EI225">
        <v>264.5163571428571</v>
      </c>
      <c r="EJ225">
        <v>240.2857142857143</v>
      </c>
      <c r="EK225">
        <v>0.6318300714285714</v>
      </c>
      <c r="EL225">
        <v>234.6116071428571</v>
      </c>
      <c r="EM225">
        <v>23.61328214285714</v>
      </c>
      <c r="EN225">
        <v>2.463325357142857</v>
      </c>
      <c r="EO225">
        <v>2.399131071428572</v>
      </c>
      <c r="EP225">
        <v>20.78618214285714</v>
      </c>
      <c r="EQ225">
        <v>20.35790357142857</v>
      </c>
      <c r="ER225">
        <v>2000.002142857143</v>
      </c>
      <c r="ES225">
        <v>0.9799952857142856</v>
      </c>
      <c r="ET225">
        <v>0.02000437857142858</v>
      </c>
      <c r="EU225">
        <v>0</v>
      </c>
      <c r="EV225">
        <v>143.1392142857143</v>
      </c>
      <c r="EW225">
        <v>5.00078</v>
      </c>
      <c r="EX225">
        <v>6159.530357142858</v>
      </c>
      <c r="EY225">
        <v>16379.61785714286</v>
      </c>
      <c r="EZ225">
        <v>52.04435714285713</v>
      </c>
      <c r="FA225">
        <v>54.46625</v>
      </c>
      <c r="FB225">
        <v>52.70064285714285</v>
      </c>
      <c r="FC225">
        <v>53.36349999999998</v>
      </c>
      <c r="FD225">
        <v>52.18939285714284</v>
      </c>
      <c r="FE225">
        <v>1955.092142857142</v>
      </c>
      <c r="FF225">
        <v>39.91</v>
      </c>
      <c r="FG225">
        <v>0</v>
      </c>
      <c r="FH225">
        <v>1688145755.4</v>
      </c>
      <c r="FI225">
        <v>0</v>
      </c>
      <c r="FJ225">
        <v>143.1712</v>
      </c>
      <c r="FK225">
        <v>1.316692304407514</v>
      </c>
      <c r="FL225">
        <v>127.4607692012465</v>
      </c>
      <c r="FM225">
        <v>6160.279200000001</v>
      </c>
      <c r="FN225">
        <v>15</v>
      </c>
      <c r="FO225">
        <v>1688143836.6</v>
      </c>
      <c r="FP225" t="s">
        <v>825</v>
      </c>
      <c r="FQ225">
        <v>1688143836.6</v>
      </c>
      <c r="FR225">
        <v>1688143836.6</v>
      </c>
      <c r="FS225">
        <v>8</v>
      </c>
      <c r="FT225">
        <v>0.776</v>
      </c>
      <c r="FU225">
        <v>0.099</v>
      </c>
      <c r="FV225">
        <v>-22.351</v>
      </c>
      <c r="FW225">
        <v>-3.623</v>
      </c>
      <c r="FX225">
        <v>421</v>
      </c>
      <c r="FY225">
        <v>20</v>
      </c>
      <c r="FZ225">
        <v>0.31</v>
      </c>
      <c r="GA225">
        <v>0.05</v>
      </c>
      <c r="GB225">
        <v>23.39864634146342</v>
      </c>
      <c r="GC225">
        <v>1.990467595818824</v>
      </c>
      <c r="GD225">
        <v>0.2072312683553716</v>
      </c>
      <c r="GE225">
        <v>0</v>
      </c>
      <c r="GF225">
        <v>0.617507487804878</v>
      </c>
      <c r="GG225">
        <v>0.247980188153309</v>
      </c>
      <c r="GH225">
        <v>0.02496013170122573</v>
      </c>
      <c r="GI225">
        <v>1</v>
      </c>
      <c r="GJ225">
        <v>1</v>
      </c>
      <c r="GK225">
        <v>2</v>
      </c>
      <c r="GL225" t="s">
        <v>432</v>
      </c>
      <c r="GM225">
        <v>3.1007</v>
      </c>
      <c r="GN225">
        <v>2.75818</v>
      </c>
      <c r="GO225">
        <v>0.06251370000000001</v>
      </c>
      <c r="GP225">
        <v>0.0533057</v>
      </c>
      <c r="GQ225">
        <v>0.130765</v>
      </c>
      <c r="GR225">
        <v>0.116269</v>
      </c>
      <c r="GS225">
        <v>23368.7</v>
      </c>
      <c r="GT225">
        <v>22472.9</v>
      </c>
      <c r="GU225">
        <v>25517.2</v>
      </c>
      <c r="GV225">
        <v>24127.1</v>
      </c>
      <c r="GW225">
        <v>35667</v>
      </c>
      <c r="GX225">
        <v>31031.3</v>
      </c>
      <c r="GY225">
        <v>44628.2</v>
      </c>
      <c r="GZ225">
        <v>37967.6</v>
      </c>
      <c r="HA225">
        <v>1.71555</v>
      </c>
      <c r="HB225">
        <v>1.63535</v>
      </c>
      <c r="HC225">
        <v>-0.0835881</v>
      </c>
      <c r="HD225">
        <v>0</v>
      </c>
      <c r="HE225">
        <v>35.1688</v>
      </c>
      <c r="HF225">
        <v>999.9</v>
      </c>
      <c r="HG225">
        <v>37.1</v>
      </c>
      <c r="HH225">
        <v>48.9</v>
      </c>
      <c r="HI225">
        <v>42.9203</v>
      </c>
      <c r="HJ225">
        <v>62.8663</v>
      </c>
      <c r="HK225">
        <v>23.137</v>
      </c>
      <c r="HL225">
        <v>1</v>
      </c>
      <c r="HM225">
        <v>1.7853</v>
      </c>
      <c r="HN225">
        <v>9.28105</v>
      </c>
      <c r="HO225">
        <v>20.0491</v>
      </c>
      <c r="HP225">
        <v>5.20187</v>
      </c>
      <c r="HQ225">
        <v>11.992</v>
      </c>
      <c r="HR225">
        <v>4.95855</v>
      </c>
      <c r="HS225">
        <v>3.27403</v>
      </c>
      <c r="HT225">
        <v>9999</v>
      </c>
      <c r="HU225">
        <v>9999</v>
      </c>
      <c r="HV225">
        <v>9999</v>
      </c>
      <c r="HW225">
        <v>113.4</v>
      </c>
      <c r="HX225">
        <v>1.86386</v>
      </c>
      <c r="HY225">
        <v>1.86031</v>
      </c>
      <c r="HZ225">
        <v>1.85867</v>
      </c>
      <c r="IA225">
        <v>1.8599</v>
      </c>
      <c r="IB225">
        <v>1.85987</v>
      </c>
      <c r="IC225">
        <v>1.85855</v>
      </c>
      <c r="ID225">
        <v>1.8577</v>
      </c>
      <c r="IE225">
        <v>1.85242</v>
      </c>
      <c r="IF225">
        <v>0</v>
      </c>
      <c r="IG225">
        <v>0</v>
      </c>
      <c r="IH225">
        <v>0</v>
      </c>
      <c r="II225">
        <v>0</v>
      </c>
      <c r="IJ225" t="s">
        <v>433</v>
      </c>
      <c r="IK225" t="s">
        <v>434</v>
      </c>
      <c r="IL225" t="s">
        <v>435</v>
      </c>
      <c r="IM225" t="s">
        <v>435</v>
      </c>
      <c r="IN225" t="s">
        <v>435</v>
      </c>
      <c r="IO225" t="s">
        <v>435</v>
      </c>
      <c r="IP225">
        <v>0</v>
      </c>
      <c r="IQ225">
        <v>100</v>
      </c>
      <c r="IR225">
        <v>100</v>
      </c>
      <c r="IS225">
        <v>-19.16</v>
      </c>
      <c r="IT225">
        <v>-3.8638</v>
      </c>
      <c r="IU225">
        <v>-14.31289574393101</v>
      </c>
      <c r="IV225">
        <v>-0.02083019699242301</v>
      </c>
      <c r="IW225">
        <v>6.53372239223948E-06</v>
      </c>
      <c r="IX225">
        <v>-1.0545266758139E-09</v>
      </c>
      <c r="IY225">
        <v>-1.673814827731834</v>
      </c>
      <c r="IZ225">
        <v>-0.1107929009182527</v>
      </c>
      <c r="JA225">
        <v>0.00147621998962423</v>
      </c>
      <c r="JB225">
        <v>-1.085810860981848E-05</v>
      </c>
      <c r="JC225">
        <v>3</v>
      </c>
      <c r="JD225">
        <v>1949</v>
      </c>
      <c r="JE225">
        <v>2</v>
      </c>
      <c r="JF225">
        <v>64</v>
      </c>
      <c r="JG225">
        <v>32.1</v>
      </c>
      <c r="JH225">
        <v>32.1</v>
      </c>
      <c r="JI225">
        <v>0.655518</v>
      </c>
      <c r="JJ225">
        <v>2.72949</v>
      </c>
      <c r="JK225">
        <v>1.49658</v>
      </c>
      <c r="JL225">
        <v>2.31689</v>
      </c>
      <c r="JM225">
        <v>1.54785</v>
      </c>
      <c r="JN225">
        <v>2.49756</v>
      </c>
      <c r="JO225">
        <v>51.7661</v>
      </c>
      <c r="JP225">
        <v>14.3597</v>
      </c>
      <c r="JQ225">
        <v>18</v>
      </c>
      <c r="JR225">
        <v>502.891</v>
      </c>
      <c r="JS225">
        <v>459.558</v>
      </c>
      <c r="JT225">
        <v>26.8167</v>
      </c>
      <c r="JU225">
        <v>46.9007</v>
      </c>
      <c r="JV225">
        <v>30.0013</v>
      </c>
      <c r="JW225">
        <v>46.5298</v>
      </c>
      <c r="JX225">
        <v>46.3536</v>
      </c>
      <c r="JY225">
        <v>13.2207</v>
      </c>
      <c r="JZ225">
        <v>34.7043</v>
      </c>
      <c r="KA225">
        <v>0</v>
      </c>
      <c r="KB225">
        <v>21.2973</v>
      </c>
      <c r="KC225">
        <v>179.359</v>
      </c>
      <c r="KD225">
        <v>23.7046</v>
      </c>
      <c r="KE225">
        <v>97.52070000000001</v>
      </c>
      <c r="KF225">
        <v>91.7542</v>
      </c>
    </row>
    <row r="226" spans="1:292">
      <c r="A226">
        <v>208</v>
      </c>
      <c r="B226">
        <v>1688145766</v>
      </c>
      <c r="C226">
        <v>11350</v>
      </c>
      <c r="D226" t="s">
        <v>854</v>
      </c>
      <c r="E226" t="s">
        <v>855</v>
      </c>
      <c r="F226">
        <v>5</v>
      </c>
      <c r="G226" t="s">
        <v>824</v>
      </c>
      <c r="H226">
        <v>1688145758.5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K226*DK226*100.0/(AV226*EE226),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K226*DK226*100.0/(AV226*EE226),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207.9712987691262</v>
      </c>
      <c r="AJ226">
        <v>223.3095393939394</v>
      </c>
      <c r="AK226">
        <v>-3.346186537754783</v>
      </c>
      <c r="AL226">
        <v>66.45543334571914</v>
      </c>
      <c r="AM226">
        <f>(AO226 - AN226 + DX226*1E3/(8.314*(DZ226+273.15)) * AQ226/DW226 * AP226) * DW226/(100*DK226) * 1000/(1000 - AO226)</f>
        <v>0</v>
      </c>
      <c r="AN226">
        <v>23.61101070404216</v>
      </c>
      <c r="AO226">
        <v>24.26846909090909</v>
      </c>
      <c r="AP226">
        <v>0.0001736010899871488</v>
      </c>
      <c r="AQ226">
        <v>108.1000291971216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429</v>
      </c>
      <c r="AX226" t="s">
        <v>429</v>
      </c>
      <c r="AY226">
        <v>0</v>
      </c>
      <c r="AZ226">
        <v>0</v>
      </c>
      <c r="BA226">
        <f>1-AY226/AZ226</f>
        <v>0</v>
      </c>
      <c r="BB226">
        <v>0</v>
      </c>
      <c r="BC226" t="s">
        <v>429</v>
      </c>
      <c r="BD226" t="s">
        <v>429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429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1.65</v>
      </c>
      <c r="DL226">
        <v>0.5</v>
      </c>
      <c r="DM226" t="s">
        <v>430</v>
      </c>
      <c r="DN226">
        <v>2</v>
      </c>
      <c r="DO226" t="b">
        <v>1</v>
      </c>
      <c r="DP226">
        <v>1688145758.5</v>
      </c>
      <c r="DQ226">
        <v>240.7965555555556</v>
      </c>
      <c r="DR226">
        <v>217.11</v>
      </c>
      <c r="DS226">
        <v>24.25849629629629</v>
      </c>
      <c r="DT226">
        <v>23.61296666666667</v>
      </c>
      <c r="DU226">
        <v>260.1028888888889</v>
      </c>
      <c r="DV226">
        <v>28.12205555555556</v>
      </c>
      <c r="DW226">
        <v>499.9951111111111</v>
      </c>
      <c r="DX226">
        <v>101.6009259259259</v>
      </c>
      <c r="DY226">
        <v>0.0998902148148148</v>
      </c>
      <c r="DZ226">
        <v>32.67781851851851</v>
      </c>
      <c r="EA226">
        <v>33.8171</v>
      </c>
      <c r="EB226">
        <v>999.9000000000001</v>
      </c>
      <c r="EC226">
        <v>0</v>
      </c>
      <c r="ED226">
        <v>0</v>
      </c>
      <c r="EE226">
        <v>10000.76222222222</v>
      </c>
      <c r="EF226">
        <v>0</v>
      </c>
      <c r="EG226">
        <v>2081.051481481482</v>
      </c>
      <c r="EH226">
        <v>23.6865962962963</v>
      </c>
      <c r="EI226">
        <v>246.7831111111111</v>
      </c>
      <c r="EJ226">
        <v>222.3606666666667</v>
      </c>
      <c r="EK226">
        <v>0.6455284074074075</v>
      </c>
      <c r="EL226">
        <v>217.11</v>
      </c>
      <c r="EM226">
        <v>23.61296666666667</v>
      </c>
      <c r="EN226">
        <v>2.464686296296296</v>
      </c>
      <c r="EO226">
        <v>2.3991</v>
      </c>
      <c r="EP226">
        <v>20.79516666666667</v>
      </c>
      <c r="EQ226">
        <v>20.35769259259259</v>
      </c>
      <c r="ER226">
        <v>2000.015555555555</v>
      </c>
      <c r="ES226">
        <v>0.9799952962962962</v>
      </c>
      <c r="ET226">
        <v>0.02000437037037037</v>
      </c>
      <c r="EU226">
        <v>0</v>
      </c>
      <c r="EV226">
        <v>143.2538888888889</v>
      </c>
      <c r="EW226">
        <v>5.00078</v>
      </c>
      <c r="EX226">
        <v>6168.866666666668</v>
      </c>
      <c r="EY226">
        <v>16379.74444444444</v>
      </c>
      <c r="EZ226">
        <v>52.05525925925925</v>
      </c>
      <c r="FA226">
        <v>54.48129629629629</v>
      </c>
      <c r="FB226">
        <v>52.72666666666666</v>
      </c>
      <c r="FC226">
        <v>53.37222222222221</v>
      </c>
      <c r="FD226">
        <v>52.21959259259259</v>
      </c>
      <c r="FE226">
        <v>1955.105555555555</v>
      </c>
      <c r="FF226">
        <v>39.91</v>
      </c>
      <c r="FG226">
        <v>0</v>
      </c>
      <c r="FH226">
        <v>1688145760.2</v>
      </c>
      <c r="FI226">
        <v>0</v>
      </c>
      <c r="FJ226">
        <v>143.28344</v>
      </c>
      <c r="FK226">
        <v>2.017307698940571</v>
      </c>
      <c r="FL226">
        <v>157.4161540266921</v>
      </c>
      <c r="FM226">
        <v>6169.7508</v>
      </c>
      <c r="FN226">
        <v>15</v>
      </c>
      <c r="FO226">
        <v>1688143836.6</v>
      </c>
      <c r="FP226" t="s">
        <v>825</v>
      </c>
      <c r="FQ226">
        <v>1688143836.6</v>
      </c>
      <c r="FR226">
        <v>1688143836.6</v>
      </c>
      <c r="FS226">
        <v>8</v>
      </c>
      <c r="FT226">
        <v>0.776</v>
      </c>
      <c r="FU226">
        <v>0.099</v>
      </c>
      <c r="FV226">
        <v>-22.351</v>
      </c>
      <c r="FW226">
        <v>-3.623</v>
      </c>
      <c r="FX226">
        <v>421</v>
      </c>
      <c r="FY226">
        <v>20</v>
      </c>
      <c r="FZ226">
        <v>0.31</v>
      </c>
      <c r="GA226">
        <v>0.05</v>
      </c>
      <c r="GB226">
        <v>23.55055365853659</v>
      </c>
      <c r="GC226">
        <v>1.908390940766587</v>
      </c>
      <c r="GD226">
        <v>0.2103916894138642</v>
      </c>
      <c r="GE226">
        <v>0</v>
      </c>
      <c r="GF226">
        <v>0.6353042682926829</v>
      </c>
      <c r="GG226">
        <v>0.1667133658536582</v>
      </c>
      <c r="GH226">
        <v>0.01689488557049777</v>
      </c>
      <c r="GI226">
        <v>1</v>
      </c>
      <c r="GJ226">
        <v>1</v>
      </c>
      <c r="GK226">
        <v>2</v>
      </c>
      <c r="GL226" t="s">
        <v>432</v>
      </c>
      <c r="GM226">
        <v>3.10068</v>
      </c>
      <c r="GN226">
        <v>2.75813</v>
      </c>
      <c r="GO226">
        <v>0.0589809</v>
      </c>
      <c r="GP226">
        <v>0.0495057</v>
      </c>
      <c r="GQ226">
        <v>0.130783</v>
      </c>
      <c r="GR226">
        <v>0.116263</v>
      </c>
      <c r="GS226">
        <v>23455.8</v>
      </c>
      <c r="GT226">
        <v>22562</v>
      </c>
      <c r="GU226">
        <v>25516.6</v>
      </c>
      <c r="GV226">
        <v>24126.3</v>
      </c>
      <c r="GW226">
        <v>35665</v>
      </c>
      <c r="GX226">
        <v>31030.6</v>
      </c>
      <c r="GY226">
        <v>44627</v>
      </c>
      <c r="GZ226">
        <v>37966.8</v>
      </c>
      <c r="HA226">
        <v>1.71605</v>
      </c>
      <c r="HB226">
        <v>1.635</v>
      </c>
      <c r="HC226">
        <v>-0.0839308</v>
      </c>
      <c r="HD226">
        <v>0</v>
      </c>
      <c r="HE226">
        <v>35.1774</v>
      </c>
      <c r="HF226">
        <v>999.9</v>
      </c>
      <c r="HG226">
        <v>37.1</v>
      </c>
      <c r="HH226">
        <v>48.9</v>
      </c>
      <c r="HI226">
        <v>42.9215</v>
      </c>
      <c r="HJ226">
        <v>62.8763</v>
      </c>
      <c r="HK226">
        <v>23.5296</v>
      </c>
      <c r="HL226">
        <v>1</v>
      </c>
      <c r="HM226">
        <v>1.78663</v>
      </c>
      <c r="HN226">
        <v>9.28105</v>
      </c>
      <c r="HO226">
        <v>20.0496</v>
      </c>
      <c r="HP226">
        <v>5.20456</v>
      </c>
      <c r="HQ226">
        <v>11.9923</v>
      </c>
      <c r="HR226">
        <v>4.9593</v>
      </c>
      <c r="HS226">
        <v>3.27455</v>
      </c>
      <c r="HT226">
        <v>9999</v>
      </c>
      <c r="HU226">
        <v>9999</v>
      </c>
      <c r="HV226">
        <v>9999</v>
      </c>
      <c r="HW226">
        <v>113.4</v>
      </c>
      <c r="HX226">
        <v>1.86386</v>
      </c>
      <c r="HY226">
        <v>1.86029</v>
      </c>
      <c r="HZ226">
        <v>1.85869</v>
      </c>
      <c r="IA226">
        <v>1.85989</v>
      </c>
      <c r="IB226">
        <v>1.85986</v>
      </c>
      <c r="IC226">
        <v>1.85853</v>
      </c>
      <c r="ID226">
        <v>1.8577</v>
      </c>
      <c r="IE226">
        <v>1.85242</v>
      </c>
      <c r="IF226">
        <v>0</v>
      </c>
      <c r="IG226">
        <v>0</v>
      </c>
      <c r="IH226">
        <v>0</v>
      </c>
      <c r="II226">
        <v>0</v>
      </c>
      <c r="IJ226" t="s">
        <v>433</v>
      </c>
      <c r="IK226" t="s">
        <v>434</v>
      </c>
      <c r="IL226" t="s">
        <v>435</v>
      </c>
      <c r="IM226" t="s">
        <v>435</v>
      </c>
      <c r="IN226" t="s">
        <v>435</v>
      </c>
      <c r="IO226" t="s">
        <v>435</v>
      </c>
      <c r="IP226">
        <v>0</v>
      </c>
      <c r="IQ226">
        <v>100</v>
      </c>
      <c r="IR226">
        <v>100</v>
      </c>
      <c r="IS226">
        <v>-18.863</v>
      </c>
      <c r="IT226">
        <v>-3.8642</v>
      </c>
      <c r="IU226">
        <v>-14.31289574393101</v>
      </c>
      <c r="IV226">
        <v>-0.02083019699242301</v>
      </c>
      <c r="IW226">
        <v>6.53372239223948E-06</v>
      </c>
      <c r="IX226">
        <v>-1.0545266758139E-09</v>
      </c>
      <c r="IY226">
        <v>-1.673814827731834</v>
      </c>
      <c r="IZ226">
        <v>-0.1107929009182527</v>
      </c>
      <c r="JA226">
        <v>0.00147621998962423</v>
      </c>
      <c r="JB226">
        <v>-1.085810860981848E-05</v>
      </c>
      <c r="JC226">
        <v>3</v>
      </c>
      <c r="JD226">
        <v>1949</v>
      </c>
      <c r="JE226">
        <v>2</v>
      </c>
      <c r="JF226">
        <v>64</v>
      </c>
      <c r="JG226">
        <v>32.2</v>
      </c>
      <c r="JH226">
        <v>32.2</v>
      </c>
      <c r="JI226">
        <v>0.617676</v>
      </c>
      <c r="JJ226">
        <v>2.73315</v>
      </c>
      <c r="JK226">
        <v>1.49658</v>
      </c>
      <c r="JL226">
        <v>2.31812</v>
      </c>
      <c r="JM226">
        <v>1.54785</v>
      </c>
      <c r="JN226">
        <v>2.52319</v>
      </c>
      <c r="JO226">
        <v>51.7661</v>
      </c>
      <c r="JP226">
        <v>14.3597</v>
      </c>
      <c r="JQ226">
        <v>18</v>
      </c>
      <c r="JR226">
        <v>503.281</v>
      </c>
      <c r="JS226">
        <v>459.369</v>
      </c>
      <c r="JT226">
        <v>26.8252</v>
      </c>
      <c r="JU226">
        <v>46.9141</v>
      </c>
      <c r="JV226">
        <v>30.0013</v>
      </c>
      <c r="JW226">
        <v>46.5392</v>
      </c>
      <c r="JX226">
        <v>46.3626</v>
      </c>
      <c r="JY226">
        <v>12.3765</v>
      </c>
      <c r="JZ226">
        <v>34.7043</v>
      </c>
      <c r="KA226">
        <v>0</v>
      </c>
      <c r="KB226">
        <v>21.3016</v>
      </c>
      <c r="KC226">
        <v>165.991</v>
      </c>
      <c r="KD226">
        <v>23.7301</v>
      </c>
      <c r="KE226">
        <v>97.5181</v>
      </c>
      <c r="KF226">
        <v>91.752</v>
      </c>
    </row>
    <row r="227" spans="1:292">
      <c r="A227">
        <v>209</v>
      </c>
      <c r="B227">
        <v>1688145771</v>
      </c>
      <c r="C227">
        <v>11355</v>
      </c>
      <c r="D227" t="s">
        <v>856</v>
      </c>
      <c r="E227" t="s">
        <v>857</v>
      </c>
      <c r="F227">
        <v>5</v>
      </c>
      <c r="G227" t="s">
        <v>824</v>
      </c>
      <c r="H227">
        <v>1688145763.214286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K227*DK227*100.0/(AV227*EE227),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K227*DK227*100.0/(AV227*EE227),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190.7666190807503</v>
      </c>
      <c r="AJ227">
        <v>206.4030909090908</v>
      </c>
      <c r="AK227">
        <v>-3.377302818032279</v>
      </c>
      <c r="AL227">
        <v>66.45543334571914</v>
      </c>
      <c r="AM227">
        <f>(AO227 - AN227 + DX227*1E3/(8.314*(DZ227+273.15)) * AQ227/DW227 * AP227) * DW227/(100*DK227) * 1000/(1000 - AO227)</f>
        <v>0</v>
      </c>
      <c r="AN227">
        <v>23.63880760241431</v>
      </c>
      <c r="AO227">
        <v>24.2770018181818</v>
      </c>
      <c r="AP227">
        <v>0.0001945960249469825</v>
      </c>
      <c r="AQ227">
        <v>108.1000291971216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429</v>
      </c>
      <c r="AX227" t="s">
        <v>429</v>
      </c>
      <c r="AY227">
        <v>0</v>
      </c>
      <c r="AZ227">
        <v>0</v>
      </c>
      <c r="BA227">
        <f>1-AY227/AZ227</f>
        <v>0</v>
      </c>
      <c r="BB227">
        <v>0</v>
      </c>
      <c r="BC227" t="s">
        <v>429</v>
      </c>
      <c r="BD227" t="s">
        <v>429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429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1.65</v>
      </c>
      <c r="DL227">
        <v>0.5</v>
      </c>
      <c r="DM227" t="s">
        <v>430</v>
      </c>
      <c r="DN227">
        <v>2</v>
      </c>
      <c r="DO227" t="b">
        <v>1</v>
      </c>
      <c r="DP227">
        <v>1688145763.214286</v>
      </c>
      <c r="DQ227">
        <v>225.3324285714286</v>
      </c>
      <c r="DR227">
        <v>201.4796428571429</v>
      </c>
      <c r="DS227">
        <v>24.26627857142858</v>
      </c>
      <c r="DT227">
        <v>23.61731428571428</v>
      </c>
      <c r="DU227">
        <v>244.3594285714285</v>
      </c>
      <c r="DV227">
        <v>28.13028571428571</v>
      </c>
      <c r="DW227">
        <v>500.0259285714286</v>
      </c>
      <c r="DX227">
        <v>101.6005</v>
      </c>
      <c r="DY227">
        <v>0.1000589964285714</v>
      </c>
      <c r="DZ227">
        <v>32.68854642857143</v>
      </c>
      <c r="EA227">
        <v>33.82487857142857</v>
      </c>
      <c r="EB227">
        <v>999.9000000000002</v>
      </c>
      <c r="EC227">
        <v>0</v>
      </c>
      <c r="ED227">
        <v>0</v>
      </c>
      <c r="EE227">
        <v>9999.997500000001</v>
      </c>
      <c r="EF227">
        <v>0</v>
      </c>
      <c r="EG227">
        <v>2086.458214285714</v>
      </c>
      <c r="EH227">
        <v>23.85284285714286</v>
      </c>
      <c r="EI227">
        <v>230.9364285714286</v>
      </c>
      <c r="EJ227">
        <v>206.3530714285714</v>
      </c>
      <c r="EK227">
        <v>0.6489561785714286</v>
      </c>
      <c r="EL227">
        <v>201.4796428571429</v>
      </c>
      <c r="EM227">
        <v>23.61731428571428</v>
      </c>
      <c r="EN227">
        <v>2.465466785714286</v>
      </c>
      <c r="EO227">
        <v>2.399532857142857</v>
      </c>
      <c r="EP227">
        <v>20.80031785714285</v>
      </c>
      <c r="EQ227">
        <v>20.36061428571429</v>
      </c>
      <c r="ER227">
        <v>2000.013928571429</v>
      </c>
      <c r="ES227">
        <v>0.9799952857142856</v>
      </c>
      <c r="ET227">
        <v>0.02000437857142858</v>
      </c>
      <c r="EU227">
        <v>0</v>
      </c>
      <c r="EV227">
        <v>143.4490714285714</v>
      </c>
      <c r="EW227">
        <v>5.00078</v>
      </c>
      <c r="EX227">
        <v>6175.373571428572</v>
      </c>
      <c r="EY227">
        <v>16379.72142857143</v>
      </c>
      <c r="EZ227">
        <v>52.05778571428571</v>
      </c>
      <c r="FA227">
        <v>54.49539285714285</v>
      </c>
      <c r="FB227">
        <v>52.74985714285714</v>
      </c>
      <c r="FC227">
        <v>53.37899999999998</v>
      </c>
      <c r="FD227">
        <v>52.25646428571429</v>
      </c>
      <c r="FE227">
        <v>1955.103928571428</v>
      </c>
      <c r="FF227">
        <v>39.91</v>
      </c>
      <c r="FG227">
        <v>0</v>
      </c>
      <c r="FH227">
        <v>1688145765.6</v>
      </c>
      <c r="FI227">
        <v>0</v>
      </c>
      <c r="FJ227">
        <v>143.4771153846154</v>
      </c>
      <c r="FK227">
        <v>2.734803430357072</v>
      </c>
      <c r="FL227">
        <v>32.99418865352611</v>
      </c>
      <c r="FM227">
        <v>6177.213846153846</v>
      </c>
      <c r="FN227">
        <v>15</v>
      </c>
      <c r="FO227">
        <v>1688143836.6</v>
      </c>
      <c r="FP227" t="s">
        <v>825</v>
      </c>
      <c r="FQ227">
        <v>1688143836.6</v>
      </c>
      <c r="FR227">
        <v>1688143836.6</v>
      </c>
      <c r="FS227">
        <v>8</v>
      </c>
      <c r="FT227">
        <v>0.776</v>
      </c>
      <c r="FU227">
        <v>0.099</v>
      </c>
      <c r="FV227">
        <v>-22.351</v>
      </c>
      <c r="FW227">
        <v>-3.623</v>
      </c>
      <c r="FX227">
        <v>421</v>
      </c>
      <c r="FY227">
        <v>20</v>
      </c>
      <c r="FZ227">
        <v>0.31</v>
      </c>
      <c r="GA227">
        <v>0.05</v>
      </c>
      <c r="GB227">
        <v>23.784305</v>
      </c>
      <c r="GC227">
        <v>2.139728330206339</v>
      </c>
      <c r="GD227">
        <v>0.2319483972244689</v>
      </c>
      <c r="GE227">
        <v>0</v>
      </c>
      <c r="GF227">
        <v>0.6454869000000001</v>
      </c>
      <c r="GG227">
        <v>0.04841085928705301</v>
      </c>
      <c r="GH227">
        <v>0.012896883782139</v>
      </c>
      <c r="GI227">
        <v>1</v>
      </c>
      <c r="GJ227">
        <v>1</v>
      </c>
      <c r="GK227">
        <v>2</v>
      </c>
      <c r="GL227" t="s">
        <v>432</v>
      </c>
      <c r="GM227">
        <v>3.10096</v>
      </c>
      <c r="GN227">
        <v>2.75834</v>
      </c>
      <c r="GO227">
        <v>0.0553337</v>
      </c>
      <c r="GP227">
        <v>0.0456945</v>
      </c>
      <c r="GQ227">
        <v>0.130817</v>
      </c>
      <c r="GR227">
        <v>0.116555</v>
      </c>
      <c r="GS227">
        <v>23545.9</v>
      </c>
      <c r="GT227">
        <v>22651.7</v>
      </c>
      <c r="GU227">
        <v>25516.1</v>
      </c>
      <c r="GV227">
        <v>24125.9</v>
      </c>
      <c r="GW227">
        <v>35662.8</v>
      </c>
      <c r="GX227">
        <v>31019.2</v>
      </c>
      <c r="GY227">
        <v>44626.4</v>
      </c>
      <c r="GZ227">
        <v>37965.7</v>
      </c>
      <c r="HA227">
        <v>1.71567</v>
      </c>
      <c r="HB227">
        <v>1.63482</v>
      </c>
      <c r="HC227">
        <v>-0.0834689</v>
      </c>
      <c r="HD227">
        <v>0</v>
      </c>
      <c r="HE227">
        <v>35.1842</v>
      </c>
      <c r="HF227">
        <v>999.9</v>
      </c>
      <c r="HG227">
        <v>37.1</v>
      </c>
      <c r="HH227">
        <v>48.9</v>
      </c>
      <c r="HI227">
        <v>42.9217</v>
      </c>
      <c r="HJ227">
        <v>62.9163</v>
      </c>
      <c r="HK227">
        <v>23.0329</v>
      </c>
      <c r="HL227">
        <v>1</v>
      </c>
      <c r="HM227">
        <v>1.78796</v>
      </c>
      <c r="HN227">
        <v>9.28105</v>
      </c>
      <c r="HO227">
        <v>20.0496</v>
      </c>
      <c r="HP227">
        <v>5.20516</v>
      </c>
      <c r="HQ227">
        <v>11.992</v>
      </c>
      <c r="HR227">
        <v>4.9597</v>
      </c>
      <c r="HS227">
        <v>3.27455</v>
      </c>
      <c r="HT227">
        <v>9999</v>
      </c>
      <c r="HU227">
        <v>9999</v>
      </c>
      <c r="HV227">
        <v>9999</v>
      </c>
      <c r="HW227">
        <v>113.4</v>
      </c>
      <c r="HX227">
        <v>1.86386</v>
      </c>
      <c r="HY227">
        <v>1.86028</v>
      </c>
      <c r="HZ227">
        <v>1.85868</v>
      </c>
      <c r="IA227">
        <v>1.85989</v>
      </c>
      <c r="IB227">
        <v>1.85987</v>
      </c>
      <c r="IC227">
        <v>1.85854</v>
      </c>
      <c r="ID227">
        <v>1.85772</v>
      </c>
      <c r="IE227">
        <v>1.85242</v>
      </c>
      <c r="IF227">
        <v>0</v>
      </c>
      <c r="IG227">
        <v>0</v>
      </c>
      <c r="IH227">
        <v>0</v>
      </c>
      <c r="II227">
        <v>0</v>
      </c>
      <c r="IJ227" t="s">
        <v>433</v>
      </c>
      <c r="IK227" t="s">
        <v>434</v>
      </c>
      <c r="IL227" t="s">
        <v>435</v>
      </c>
      <c r="IM227" t="s">
        <v>435</v>
      </c>
      <c r="IN227" t="s">
        <v>435</v>
      </c>
      <c r="IO227" t="s">
        <v>435</v>
      </c>
      <c r="IP227">
        <v>0</v>
      </c>
      <c r="IQ227">
        <v>100</v>
      </c>
      <c r="IR227">
        <v>100</v>
      </c>
      <c r="IS227">
        <v>-18.559</v>
      </c>
      <c r="IT227">
        <v>-3.8648</v>
      </c>
      <c r="IU227">
        <v>-14.31289574393101</v>
      </c>
      <c r="IV227">
        <v>-0.02083019699242301</v>
      </c>
      <c r="IW227">
        <v>6.53372239223948E-06</v>
      </c>
      <c r="IX227">
        <v>-1.0545266758139E-09</v>
      </c>
      <c r="IY227">
        <v>-1.673814827731834</v>
      </c>
      <c r="IZ227">
        <v>-0.1107929009182527</v>
      </c>
      <c r="JA227">
        <v>0.00147621998962423</v>
      </c>
      <c r="JB227">
        <v>-1.085810860981848E-05</v>
      </c>
      <c r="JC227">
        <v>3</v>
      </c>
      <c r="JD227">
        <v>1949</v>
      </c>
      <c r="JE227">
        <v>2</v>
      </c>
      <c r="JF227">
        <v>64</v>
      </c>
      <c r="JG227">
        <v>32.2</v>
      </c>
      <c r="JH227">
        <v>32.2</v>
      </c>
      <c r="JI227">
        <v>0.574951</v>
      </c>
      <c r="JJ227">
        <v>2.73438</v>
      </c>
      <c r="JK227">
        <v>1.49658</v>
      </c>
      <c r="JL227">
        <v>2.31689</v>
      </c>
      <c r="JM227">
        <v>1.54785</v>
      </c>
      <c r="JN227">
        <v>2.50854</v>
      </c>
      <c r="JO227">
        <v>51.7997</v>
      </c>
      <c r="JP227">
        <v>14.3597</v>
      </c>
      <c r="JQ227">
        <v>18</v>
      </c>
      <c r="JR227">
        <v>503.097</v>
      </c>
      <c r="JS227">
        <v>459.307</v>
      </c>
      <c r="JT227">
        <v>26.834</v>
      </c>
      <c r="JU227">
        <v>46.9244</v>
      </c>
      <c r="JV227">
        <v>30.0013</v>
      </c>
      <c r="JW227">
        <v>46.5504</v>
      </c>
      <c r="JX227">
        <v>46.3727</v>
      </c>
      <c r="JY227">
        <v>11.6034</v>
      </c>
      <c r="JZ227">
        <v>34.4118</v>
      </c>
      <c r="KA227">
        <v>0</v>
      </c>
      <c r="KB227">
        <v>21.3067</v>
      </c>
      <c r="KC227">
        <v>145.949</v>
      </c>
      <c r="KD227">
        <v>23.7482</v>
      </c>
      <c r="KE227">
        <v>97.51649999999999</v>
      </c>
      <c r="KF227">
        <v>91.7497</v>
      </c>
    </row>
    <row r="228" spans="1:292">
      <c r="A228">
        <v>210</v>
      </c>
      <c r="B228">
        <v>1688145776</v>
      </c>
      <c r="C228">
        <v>11360</v>
      </c>
      <c r="D228" t="s">
        <v>858</v>
      </c>
      <c r="E228" t="s">
        <v>859</v>
      </c>
      <c r="F228">
        <v>5</v>
      </c>
      <c r="G228" t="s">
        <v>824</v>
      </c>
      <c r="H228">
        <v>1688145768.5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K228*DK228*100.0/(AV228*EE228),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K228*DK228*100.0/(AV228*EE228),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173.8143419484666</v>
      </c>
      <c r="AJ228">
        <v>189.5474787878788</v>
      </c>
      <c r="AK228">
        <v>-3.372125973855442</v>
      </c>
      <c r="AL228">
        <v>66.45543334571914</v>
      </c>
      <c r="AM228">
        <f>(AO228 - AN228 + DX228*1E3/(8.314*(DZ228+273.15)) * AQ228/DW228 * AP228) * DW228/(100*DK228) * 1000/(1000 - AO228)</f>
        <v>0</v>
      </c>
      <c r="AN228">
        <v>23.78225459923021</v>
      </c>
      <c r="AO228">
        <v>24.32769030303029</v>
      </c>
      <c r="AP228">
        <v>0.01302884822342779</v>
      </c>
      <c r="AQ228">
        <v>108.1000291971216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429</v>
      </c>
      <c r="AX228" t="s">
        <v>429</v>
      </c>
      <c r="AY228">
        <v>0</v>
      </c>
      <c r="AZ228">
        <v>0</v>
      </c>
      <c r="BA228">
        <f>1-AY228/AZ228</f>
        <v>0</v>
      </c>
      <c r="BB228">
        <v>0</v>
      </c>
      <c r="BC228" t="s">
        <v>429</v>
      </c>
      <c r="BD228" t="s">
        <v>429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429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1.65</v>
      </c>
      <c r="DL228">
        <v>0.5</v>
      </c>
      <c r="DM228" t="s">
        <v>430</v>
      </c>
      <c r="DN228">
        <v>2</v>
      </c>
      <c r="DO228" t="b">
        <v>1</v>
      </c>
      <c r="DP228">
        <v>1688145768.5</v>
      </c>
      <c r="DQ228">
        <v>207.9802222222222</v>
      </c>
      <c r="DR228">
        <v>183.9138888888889</v>
      </c>
      <c r="DS228">
        <v>24.28092592592593</v>
      </c>
      <c r="DT228">
        <v>23.66747777777778</v>
      </c>
      <c r="DU228">
        <v>226.6904814814815</v>
      </c>
      <c r="DV228">
        <v>28.14577037037037</v>
      </c>
      <c r="DW228">
        <v>500.0558148148148</v>
      </c>
      <c r="DX228">
        <v>101.6010740740741</v>
      </c>
      <c r="DY228">
        <v>0.1000542925925926</v>
      </c>
      <c r="DZ228">
        <v>32.70070740740741</v>
      </c>
      <c r="EA228">
        <v>33.83212592592593</v>
      </c>
      <c r="EB228">
        <v>999.9000000000001</v>
      </c>
      <c r="EC228">
        <v>0</v>
      </c>
      <c r="ED228">
        <v>0</v>
      </c>
      <c r="EE228">
        <v>9999.370740740742</v>
      </c>
      <c r="EF228">
        <v>0</v>
      </c>
      <c r="EG228">
        <v>2089.335925925925</v>
      </c>
      <c r="EH228">
        <v>24.06634074074074</v>
      </c>
      <c r="EI228">
        <v>213.1557037037037</v>
      </c>
      <c r="EJ228">
        <v>188.3711851851852</v>
      </c>
      <c r="EK228">
        <v>0.613449037037037</v>
      </c>
      <c r="EL228">
        <v>183.9138888888889</v>
      </c>
      <c r="EM228">
        <v>23.66747777777778</v>
      </c>
      <c r="EN228">
        <v>2.466968148148148</v>
      </c>
      <c r="EO228">
        <v>2.404641851851852</v>
      </c>
      <c r="EP228">
        <v>20.81020740740741</v>
      </c>
      <c r="EQ228">
        <v>20.395</v>
      </c>
      <c r="ER228">
        <v>1999.986666666667</v>
      </c>
      <c r="ES228">
        <v>0.9799949999999998</v>
      </c>
      <c r="ET228">
        <v>0.02000460000000001</v>
      </c>
      <c r="EU228">
        <v>0</v>
      </c>
      <c r="EV228">
        <v>143.6288148148148</v>
      </c>
      <c r="EW228">
        <v>5.00078</v>
      </c>
      <c r="EX228">
        <v>6181.490740740742</v>
      </c>
      <c r="EY228">
        <v>16379.4962962963</v>
      </c>
      <c r="EZ228">
        <v>52.06933333333333</v>
      </c>
      <c r="FA228">
        <v>54.50918518518519</v>
      </c>
      <c r="FB228">
        <v>52.76837037037038</v>
      </c>
      <c r="FC228">
        <v>53.38848148148146</v>
      </c>
      <c r="FD228">
        <v>52.28229629629629</v>
      </c>
      <c r="FE228">
        <v>1955.076666666666</v>
      </c>
      <c r="FF228">
        <v>39.91</v>
      </c>
      <c r="FG228">
        <v>0</v>
      </c>
      <c r="FH228">
        <v>1688145770.4</v>
      </c>
      <c r="FI228">
        <v>0</v>
      </c>
      <c r="FJ228">
        <v>143.6486923076923</v>
      </c>
      <c r="FK228">
        <v>1.945641036072792</v>
      </c>
      <c r="FL228">
        <v>15.63350467481566</v>
      </c>
      <c r="FM228">
        <v>6182.994615384615</v>
      </c>
      <c r="FN228">
        <v>15</v>
      </c>
      <c r="FO228">
        <v>1688143836.6</v>
      </c>
      <c r="FP228" t="s">
        <v>825</v>
      </c>
      <c r="FQ228">
        <v>1688143836.6</v>
      </c>
      <c r="FR228">
        <v>1688143836.6</v>
      </c>
      <c r="FS228">
        <v>8</v>
      </c>
      <c r="FT228">
        <v>0.776</v>
      </c>
      <c r="FU228">
        <v>0.099</v>
      </c>
      <c r="FV228">
        <v>-22.351</v>
      </c>
      <c r="FW228">
        <v>-3.623</v>
      </c>
      <c r="FX228">
        <v>421</v>
      </c>
      <c r="FY228">
        <v>20</v>
      </c>
      <c r="FZ228">
        <v>0.31</v>
      </c>
      <c r="GA228">
        <v>0.05</v>
      </c>
      <c r="GB228">
        <v>23.9461125</v>
      </c>
      <c r="GC228">
        <v>2.462250281425844</v>
      </c>
      <c r="GD228">
        <v>0.2558003754761708</v>
      </c>
      <c r="GE228">
        <v>0</v>
      </c>
      <c r="GF228">
        <v>0.6229905999999999</v>
      </c>
      <c r="GG228">
        <v>-0.3691136060037529</v>
      </c>
      <c r="GH228">
        <v>0.04758196617091395</v>
      </c>
      <c r="GI228">
        <v>1</v>
      </c>
      <c r="GJ228">
        <v>1</v>
      </c>
      <c r="GK228">
        <v>2</v>
      </c>
      <c r="GL228" t="s">
        <v>432</v>
      </c>
      <c r="GM228">
        <v>3.10063</v>
      </c>
      <c r="GN228">
        <v>2.75774</v>
      </c>
      <c r="GO228">
        <v>0.0516106</v>
      </c>
      <c r="GP228">
        <v>0.0417885</v>
      </c>
      <c r="GQ228">
        <v>0.130998</v>
      </c>
      <c r="GR228">
        <v>0.116855</v>
      </c>
      <c r="GS228">
        <v>23637.6</v>
      </c>
      <c r="GT228">
        <v>22743.5</v>
      </c>
      <c r="GU228">
        <v>25515.3</v>
      </c>
      <c r="GV228">
        <v>24125.4</v>
      </c>
      <c r="GW228">
        <v>35654</v>
      </c>
      <c r="GX228">
        <v>31007.9</v>
      </c>
      <c r="GY228">
        <v>44624.8</v>
      </c>
      <c r="GZ228">
        <v>37965</v>
      </c>
      <c r="HA228">
        <v>1.7156</v>
      </c>
      <c r="HB228">
        <v>1.63477</v>
      </c>
      <c r="HC228">
        <v>-0.0831001</v>
      </c>
      <c r="HD228">
        <v>0</v>
      </c>
      <c r="HE228">
        <v>35.1949</v>
      </c>
      <c r="HF228">
        <v>999.9</v>
      </c>
      <c r="HG228">
        <v>37.1</v>
      </c>
      <c r="HH228">
        <v>48.9</v>
      </c>
      <c r="HI228">
        <v>42.9205</v>
      </c>
      <c r="HJ228">
        <v>62.8363</v>
      </c>
      <c r="HK228">
        <v>23.5016</v>
      </c>
      <c r="HL228">
        <v>1</v>
      </c>
      <c r="HM228">
        <v>1.78925</v>
      </c>
      <c r="HN228">
        <v>9.28105</v>
      </c>
      <c r="HO228">
        <v>20.0497</v>
      </c>
      <c r="HP228">
        <v>5.20381</v>
      </c>
      <c r="HQ228">
        <v>11.992</v>
      </c>
      <c r="HR228">
        <v>4.95885</v>
      </c>
      <c r="HS228">
        <v>3.27433</v>
      </c>
      <c r="HT228">
        <v>9999</v>
      </c>
      <c r="HU228">
        <v>9999</v>
      </c>
      <c r="HV228">
        <v>9999</v>
      </c>
      <c r="HW228">
        <v>113.4</v>
      </c>
      <c r="HX228">
        <v>1.86386</v>
      </c>
      <c r="HY228">
        <v>1.86032</v>
      </c>
      <c r="HZ228">
        <v>1.8587</v>
      </c>
      <c r="IA228">
        <v>1.85989</v>
      </c>
      <c r="IB228">
        <v>1.85989</v>
      </c>
      <c r="IC228">
        <v>1.85855</v>
      </c>
      <c r="ID228">
        <v>1.85772</v>
      </c>
      <c r="IE228">
        <v>1.85242</v>
      </c>
      <c r="IF228">
        <v>0</v>
      </c>
      <c r="IG228">
        <v>0</v>
      </c>
      <c r="IH228">
        <v>0</v>
      </c>
      <c r="II228">
        <v>0</v>
      </c>
      <c r="IJ228" t="s">
        <v>433</v>
      </c>
      <c r="IK228" t="s">
        <v>434</v>
      </c>
      <c r="IL228" t="s">
        <v>435</v>
      </c>
      <c r="IM228" t="s">
        <v>435</v>
      </c>
      <c r="IN228" t="s">
        <v>435</v>
      </c>
      <c r="IO228" t="s">
        <v>435</v>
      </c>
      <c r="IP228">
        <v>0</v>
      </c>
      <c r="IQ228">
        <v>100</v>
      </c>
      <c r="IR228">
        <v>100</v>
      </c>
      <c r="IS228">
        <v>-18.254</v>
      </c>
      <c r="IT228">
        <v>-3.8679</v>
      </c>
      <c r="IU228">
        <v>-14.31289574393101</v>
      </c>
      <c r="IV228">
        <v>-0.02083019699242301</v>
      </c>
      <c r="IW228">
        <v>6.53372239223948E-06</v>
      </c>
      <c r="IX228">
        <v>-1.0545266758139E-09</v>
      </c>
      <c r="IY228">
        <v>-1.673814827731834</v>
      </c>
      <c r="IZ228">
        <v>-0.1107929009182527</v>
      </c>
      <c r="JA228">
        <v>0.00147621998962423</v>
      </c>
      <c r="JB228">
        <v>-1.085810860981848E-05</v>
      </c>
      <c r="JC228">
        <v>3</v>
      </c>
      <c r="JD228">
        <v>1949</v>
      </c>
      <c r="JE228">
        <v>2</v>
      </c>
      <c r="JF228">
        <v>64</v>
      </c>
      <c r="JG228">
        <v>32.3</v>
      </c>
      <c r="JH228">
        <v>32.3</v>
      </c>
      <c r="JI228">
        <v>0.5358889999999999</v>
      </c>
      <c r="JJ228">
        <v>2.7356</v>
      </c>
      <c r="JK228">
        <v>1.49658</v>
      </c>
      <c r="JL228">
        <v>2.31689</v>
      </c>
      <c r="JM228">
        <v>1.54785</v>
      </c>
      <c r="JN228">
        <v>2.52197</v>
      </c>
      <c r="JO228">
        <v>51.7997</v>
      </c>
      <c r="JP228">
        <v>14.3509</v>
      </c>
      <c r="JQ228">
        <v>18</v>
      </c>
      <c r="JR228">
        <v>503.11</v>
      </c>
      <c r="JS228">
        <v>459.329</v>
      </c>
      <c r="JT228">
        <v>26.846</v>
      </c>
      <c r="JU228">
        <v>46.9378</v>
      </c>
      <c r="JV228">
        <v>30.0013</v>
      </c>
      <c r="JW228">
        <v>46.561</v>
      </c>
      <c r="JX228">
        <v>46.3826</v>
      </c>
      <c r="JY228">
        <v>10.7442</v>
      </c>
      <c r="JZ228">
        <v>34.4118</v>
      </c>
      <c r="KA228">
        <v>0</v>
      </c>
      <c r="KB228">
        <v>21.3369</v>
      </c>
      <c r="KC228">
        <v>132.525</v>
      </c>
      <c r="KD228">
        <v>23.7129</v>
      </c>
      <c r="KE228">
        <v>97.5133</v>
      </c>
      <c r="KF228">
        <v>91.748</v>
      </c>
    </row>
    <row r="229" spans="1:292">
      <c r="A229">
        <v>211</v>
      </c>
      <c r="B229">
        <v>1688145781</v>
      </c>
      <c r="C229">
        <v>11365</v>
      </c>
      <c r="D229" t="s">
        <v>860</v>
      </c>
      <c r="E229" t="s">
        <v>861</v>
      </c>
      <c r="F229">
        <v>5</v>
      </c>
      <c r="G229" t="s">
        <v>824</v>
      </c>
      <c r="H229">
        <v>1688145773.214286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K229*DK229*100.0/(AV229*EE229),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K229*DK229*100.0/(AV229*EE229),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156.84877634146</v>
      </c>
      <c r="AJ229">
        <v>172.6395151515152</v>
      </c>
      <c r="AK229">
        <v>-3.378882857576508</v>
      </c>
      <c r="AL229">
        <v>66.45543334571914</v>
      </c>
      <c r="AM229">
        <f>(AO229 - AN229 + DX229*1E3/(8.314*(DZ229+273.15)) * AQ229/DW229 * AP229) * DW229/(100*DK229) * 1000/(1000 - AO229)</f>
        <v>0</v>
      </c>
      <c r="AN229">
        <v>23.78755769314668</v>
      </c>
      <c r="AO229">
        <v>24.37975030303029</v>
      </c>
      <c r="AP229">
        <v>0.009070792716538333</v>
      </c>
      <c r="AQ229">
        <v>108.1000291971216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429</v>
      </c>
      <c r="AX229" t="s">
        <v>429</v>
      </c>
      <c r="AY229">
        <v>0</v>
      </c>
      <c r="AZ229">
        <v>0</v>
      </c>
      <c r="BA229">
        <f>1-AY229/AZ229</f>
        <v>0</v>
      </c>
      <c r="BB229">
        <v>0</v>
      </c>
      <c r="BC229" t="s">
        <v>429</v>
      </c>
      <c r="BD229" t="s">
        <v>429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429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1.65</v>
      </c>
      <c r="DL229">
        <v>0.5</v>
      </c>
      <c r="DM229" t="s">
        <v>430</v>
      </c>
      <c r="DN229">
        <v>2</v>
      </c>
      <c r="DO229" t="b">
        <v>1</v>
      </c>
      <c r="DP229">
        <v>1688145773.214286</v>
      </c>
      <c r="DQ229">
        <v>192.4498928571428</v>
      </c>
      <c r="DR229">
        <v>168.2259642857143</v>
      </c>
      <c r="DS229">
        <v>24.31092857142858</v>
      </c>
      <c r="DT229">
        <v>23.72191785714286</v>
      </c>
      <c r="DU229">
        <v>210.8733928571429</v>
      </c>
      <c r="DV229">
        <v>28.17746071428572</v>
      </c>
      <c r="DW229">
        <v>500.0403214285715</v>
      </c>
      <c r="DX229">
        <v>101.60075</v>
      </c>
      <c r="DY229">
        <v>0.1000481535714286</v>
      </c>
      <c r="DZ229">
        <v>32.71271785714286</v>
      </c>
      <c r="EA229">
        <v>33.84633928571429</v>
      </c>
      <c r="EB229">
        <v>999.9000000000002</v>
      </c>
      <c r="EC229">
        <v>0</v>
      </c>
      <c r="ED229">
        <v>0</v>
      </c>
      <c r="EE229">
        <v>9998.030000000001</v>
      </c>
      <c r="EF229">
        <v>0</v>
      </c>
      <c r="EG229">
        <v>2090.328214285714</v>
      </c>
      <c r="EH229">
        <v>24.22391071428572</v>
      </c>
      <c r="EI229">
        <v>197.2445714285714</v>
      </c>
      <c r="EJ229">
        <v>172.3125714285714</v>
      </c>
      <c r="EK229">
        <v>0.5890111785714286</v>
      </c>
      <c r="EL229">
        <v>168.2259642857143</v>
      </c>
      <c r="EM229">
        <v>23.72191785714286</v>
      </c>
      <c r="EN229">
        <v>2.470008571428572</v>
      </c>
      <c r="EO229">
        <v>2.410165357142858</v>
      </c>
      <c r="EP229">
        <v>20.83020714285714</v>
      </c>
      <c r="EQ229">
        <v>20.43216785714286</v>
      </c>
      <c r="ER229">
        <v>1999.994285714286</v>
      </c>
      <c r="ES229">
        <v>0.9799952857142856</v>
      </c>
      <c r="ET229">
        <v>0.02000437500000001</v>
      </c>
      <c r="EU229">
        <v>0</v>
      </c>
      <c r="EV229">
        <v>143.7963928571428</v>
      </c>
      <c r="EW229">
        <v>5.00078</v>
      </c>
      <c r="EX229">
        <v>6187.270714285716</v>
      </c>
      <c r="EY229">
        <v>16379.55714285714</v>
      </c>
      <c r="EZ229">
        <v>52.07799999999999</v>
      </c>
      <c r="FA229">
        <v>54.51107142857143</v>
      </c>
      <c r="FB229">
        <v>52.77885714285713</v>
      </c>
      <c r="FC229">
        <v>53.4015</v>
      </c>
      <c r="FD229">
        <v>52.2877857142857</v>
      </c>
      <c r="FE229">
        <v>1955.084285714286</v>
      </c>
      <c r="FF229">
        <v>39.91</v>
      </c>
      <c r="FG229">
        <v>0</v>
      </c>
      <c r="FH229">
        <v>1688145775.8</v>
      </c>
      <c r="FI229">
        <v>0</v>
      </c>
      <c r="FJ229">
        <v>143.82768</v>
      </c>
      <c r="FK229">
        <v>1.34369232552418</v>
      </c>
      <c r="FL229">
        <v>94.74923082691342</v>
      </c>
      <c r="FM229">
        <v>6187.1532</v>
      </c>
      <c r="FN229">
        <v>15</v>
      </c>
      <c r="FO229">
        <v>1688143836.6</v>
      </c>
      <c r="FP229" t="s">
        <v>825</v>
      </c>
      <c r="FQ229">
        <v>1688143836.6</v>
      </c>
      <c r="FR229">
        <v>1688143836.6</v>
      </c>
      <c r="FS229">
        <v>8</v>
      </c>
      <c r="FT229">
        <v>0.776</v>
      </c>
      <c r="FU229">
        <v>0.099</v>
      </c>
      <c r="FV229">
        <v>-22.351</v>
      </c>
      <c r="FW229">
        <v>-3.623</v>
      </c>
      <c r="FX229">
        <v>421</v>
      </c>
      <c r="FY229">
        <v>20</v>
      </c>
      <c r="FZ229">
        <v>0.31</v>
      </c>
      <c r="GA229">
        <v>0.05</v>
      </c>
      <c r="GB229">
        <v>24.08658292682927</v>
      </c>
      <c r="GC229">
        <v>2.233095470383257</v>
      </c>
      <c r="GD229">
        <v>0.2411740520185441</v>
      </c>
      <c r="GE229">
        <v>0</v>
      </c>
      <c r="GF229">
        <v>0.6067468780487805</v>
      </c>
      <c r="GG229">
        <v>-0.4062510731707296</v>
      </c>
      <c r="GH229">
        <v>0.05012605833306184</v>
      </c>
      <c r="GI229">
        <v>1</v>
      </c>
      <c r="GJ229">
        <v>1</v>
      </c>
      <c r="GK229">
        <v>2</v>
      </c>
      <c r="GL229" t="s">
        <v>432</v>
      </c>
      <c r="GM229">
        <v>3.10083</v>
      </c>
      <c r="GN229">
        <v>2.75825</v>
      </c>
      <c r="GO229">
        <v>0.0477908</v>
      </c>
      <c r="GP229">
        <v>0.0377646</v>
      </c>
      <c r="GQ229">
        <v>0.131163</v>
      </c>
      <c r="GR229">
        <v>0.116859</v>
      </c>
      <c r="GS229">
        <v>23732</v>
      </c>
      <c r="GT229">
        <v>22837.9</v>
      </c>
      <c r="GU229">
        <v>25514.8</v>
      </c>
      <c r="GV229">
        <v>24124.8</v>
      </c>
      <c r="GW229">
        <v>35646.3</v>
      </c>
      <c r="GX229">
        <v>31007</v>
      </c>
      <c r="GY229">
        <v>44623.9</v>
      </c>
      <c r="GZ229">
        <v>37964.5</v>
      </c>
      <c r="HA229">
        <v>1.71555</v>
      </c>
      <c r="HB229">
        <v>1.63435</v>
      </c>
      <c r="HC229">
        <v>-0.0821427</v>
      </c>
      <c r="HD229">
        <v>0</v>
      </c>
      <c r="HE229">
        <v>35.2067</v>
      </c>
      <c r="HF229">
        <v>999.9</v>
      </c>
      <c r="HG229">
        <v>37.1</v>
      </c>
      <c r="HH229">
        <v>48.9</v>
      </c>
      <c r="HI229">
        <v>42.9219</v>
      </c>
      <c r="HJ229">
        <v>62.9963</v>
      </c>
      <c r="HK229">
        <v>23.0849</v>
      </c>
      <c r="HL229">
        <v>1</v>
      </c>
      <c r="HM229">
        <v>1.79049</v>
      </c>
      <c r="HN229">
        <v>9.28105</v>
      </c>
      <c r="HO229">
        <v>20.0498</v>
      </c>
      <c r="HP229">
        <v>5.20396</v>
      </c>
      <c r="HQ229">
        <v>11.992</v>
      </c>
      <c r="HR229">
        <v>4.9592</v>
      </c>
      <c r="HS229">
        <v>3.27428</v>
      </c>
      <c r="HT229">
        <v>9999</v>
      </c>
      <c r="HU229">
        <v>9999</v>
      </c>
      <c r="HV229">
        <v>9999</v>
      </c>
      <c r="HW229">
        <v>113.4</v>
      </c>
      <c r="HX229">
        <v>1.86387</v>
      </c>
      <c r="HY229">
        <v>1.86032</v>
      </c>
      <c r="HZ229">
        <v>1.85871</v>
      </c>
      <c r="IA229">
        <v>1.85989</v>
      </c>
      <c r="IB229">
        <v>1.85988</v>
      </c>
      <c r="IC229">
        <v>1.8586</v>
      </c>
      <c r="ID229">
        <v>1.85773</v>
      </c>
      <c r="IE229">
        <v>1.85242</v>
      </c>
      <c r="IF229">
        <v>0</v>
      </c>
      <c r="IG229">
        <v>0</v>
      </c>
      <c r="IH229">
        <v>0</v>
      </c>
      <c r="II229">
        <v>0</v>
      </c>
      <c r="IJ229" t="s">
        <v>433</v>
      </c>
      <c r="IK229" t="s">
        <v>434</v>
      </c>
      <c r="IL229" t="s">
        <v>435</v>
      </c>
      <c r="IM229" t="s">
        <v>435</v>
      </c>
      <c r="IN229" t="s">
        <v>435</v>
      </c>
      <c r="IO229" t="s">
        <v>435</v>
      </c>
      <c r="IP229">
        <v>0</v>
      </c>
      <c r="IQ229">
        <v>100</v>
      </c>
      <c r="IR229">
        <v>100</v>
      </c>
      <c r="IS229">
        <v>-17.945</v>
      </c>
      <c r="IT229">
        <v>-3.8706</v>
      </c>
      <c r="IU229">
        <v>-14.31289574393101</v>
      </c>
      <c r="IV229">
        <v>-0.02083019699242301</v>
      </c>
      <c r="IW229">
        <v>6.53372239223948E-06</v>
      </c>
      <c r="IX229">
        <v>-1.0545266758139E-09</v>
      </c>
      <c r="IY229">
        <v>-1.673814827731834</v>
      </c>
      <c r="IZ229">
        <v>-0.1107929009182527</v>
      </c>
      <c r="JA229">
        <v>0.00147621998962423</v>
      </c>
      <c r="JB229">
        <v>-1.085810860981848E-05</v>
      </c>
      <c r="JC229">
        <v>3</v>
      </c>
      <c r="JD229">
        <v>1949</v>
      </c>
      <c r="JE229">
        <v>2</v>
      </c>
      <c r="JF229">
        <v>64</v>
      </c>
      <c r="JG229">
        <v>32.4</v>
      </c>
      <c r="JH229">
        <v>32.4</v>
      </c>
      <c r="JI229">
        <v>0.493164</v>
      </c>
      <c r="JJ229">
        <v>2.73438</v>
      </c>
      <c r="JK229">
        <v>1.49658</v>
      </c>
      <c r="JL229">
        <v>2.31689</v>
      </c>
      <c r="JM229">
        <v>1.54785</v>
      </c>
      <c r="JN229">
        <v>2.51221</v>
      </c>
      <c r="JO229">
        <v>51.7997</v>
      </c>
      <c r="JP229">
        <v>14.3509</v>
      </c>
      <c r="JQ229">
        <v>18</v>
      </c>
      <c r="JR229">
        <v>503.142</v>
      </c>
      <c r="JS229">
        <v>459.1</v>
      </c>
      <c r="JT229">
        <v>26.8596</v>
      </c>
      <c r="JU229">
        <v>46.9488</v>
      </c>
      <c r="JV229">
        <v>30.0013</v>
      </c>
      <c r="JW229">
        <v>46.5718</v>
      </c>
      <c r="JX229">
        <v>46.3935</v>
      </c>
      <c r="JY229">
        <v>9.96311</v>
      </c>
      <c r="JZ229">
        <v>34.4118</v>
      </c>
      <c r="KA229">
        <v>0</v>
      </c>
      <c r="KB229">
        <v>21.3729</v>
      </c>
      <c r="KC229">
        <v>112.487</v>
      </c>
      <c r="KD229">
        <v>23.7096</v>
      </c>
      <c r="KE229">
        <v>97.51130000000001</v>
      </c>
      <c r="KF229">
        <v>91.74630000000001</v>
      </c>
    </row>
    <row r="230" spans="1:292">
      <c r="A230">
        <v>212</v>
      </c>
      <c r="B230">
        <v>1688145786</v>
      </c>
      <c r="C230">
        <v>11370</v>
      </c>
      <c r="D230" t="s">
        <v>862</v>
      </c>
      <c r="E230" t="s">
        <v>863</v>
      </c>
      <c r="F230">
        <v>5</v>
      </c>
      <c r="G230" t="s">
        <v>824</v>
      </c>
      <c r="H230">
        <v>1688145778.5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K230*DK230*100.0/(AV230*EE230),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K230*DK230*100.0/(AV230*EE230),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139.7983522145693</v>
      </c>
      <c r="AJ230">
        <v>155.7671454545455</v>
      </c>
      <c r="AK230">
        <v>-3.374387255331161</v>
      </c>
      <c r="AL230">
        <v>66.45543334571914</v>
      </c>
      <c r="AM230">
        <f>(AO230 - AN230 + DX230*1E3/(8.314*(DZ230+273.15)) * AQ230/DW230 * AP230) * DW230/(100*DK230) * 1000/(1000 - AO230)</f>
        <v>0</v>
      </c>
      <c r="AN230">
        <v>23.78778516999951</v>
      </c>
      <c r="AO230">
        <v>24.41668666666666</v>
      </c>
      <c r="AP230">
        <v>0.006043143595297516</v>
      </c>
      <c r="AQ230">
        <v>108.1000291971216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429</v>
      </c>
      <c r="AX230" t="s">
        <v>429</v>
      </c>
      <c r="AY230">
        <v>0</v>
      </c>
      <c r="AZ230">
        <v>0</v>
      </c>
      <c r="BA230">
        <f>1-AY230/AZ230</f>
        <v>0</v>
      </c>
      <c r="BB230">
        <v>0</v>
      </c>
      <c r="BC230" t="s">
        <v>429</v>
      </c>
      <c r="BD230" t="s">
        <v>429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429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1.65</v>
      </c>
      <c r="DL230">
        <v>0.5</v>
      </c>
      <c r="DM230" t="s">
        <v>430</v>
      </c>
      <c r="DN230">
        <v>2</v>
      </c>
      <c r="DO230" t="b">
        <v>1</v>
      </c>
      <c r="DP230">
        <v>1688145778.5</v>
      </c>
      <c r="DQ230">
        <v>175.0304814814815</v>
      </c>
      <c r="DR230">
        <v>150.6783333333333</v>
      </c>
      <c r="DS230">
        <v>24.35590370370371</v>
      </c>
      <c r="DT230">
        <v>23.77947407407407</v>
      </c>
      <c r="DU230">
        <v>193.129</v>
      </c>
      <c r="DV230">
        <v>28.22497777777778</v>
      </c>
      <c r="DW230">
        <v>500.0256296296296</v>
      </c>
      <c r="DX230">
        <v>101.6003703703704</v>
      </c>
      <c r="DY230">
        <v>0.1000192851851852</v>
      </c>
      <c r="DZ230">
        <v>32.72746296296297</v>
      </c>
      <c r="EA230">
        <v>33.86392592592593</v>
      </c>
      <c r="EB230">
        <v>999.9000000000001</v>
      </c>
      <c r="EC230">
        <v>0</v>
      </c>
      <c r="ED230">
        <v>0</v>
      </c>
      <c r="EE230">
        <v>9992.424444444445</v>
      </c>
      <c r="EF230">
        <v>0</v>
      </c>
      <c r="EG230">
        <v>2088.042962962963</v>
      </c>
      <c r="EH230">
        <v>24.35212592592592</v>
      </c>
      <c r="EI230">
        <v>179.3992962962963</v>
      </c>
      <c r="EJ230">
        <v>154.3486296296296</v>
      </c>
      <c r="EK230">
        <v>0.5764392592592592</v>
      </c>
      <c r="EL230">
        <v>150.6783333333333</v>
      </c>
      <c r="EM230">
        <v>23.77947407407407</v>
      </c>
      <c r="EN230">
        <v>2.474569259259259</v>
      </c>
      <c r="EO230">
        <v>2.416002962962963</v>
      </c>
      <c r="EP230">
        <v>20.86017407407407</v>
      </c>
      <c r="EQ230">
        <v>20.47144444444445</v>
      </c>
      <c r="ER230">
        <v>1999.991851851852</v>
      </c>
      <c r="ES230">
        <v>0.9799954444444443</v>
      </c>
      <c r="ET230">
        <v>0.02000424814814816</v>
      </c>
      <c r="EU230">
        <v>0</v>
      </c>
      <c r="EV230">
        <v>143.9653703703704</v>
      </c>
      <c r="EW230">
        <v>5.00078</v>
      </c>
      <c r="EX230">
        <v>6188.805185185185</v>
      </c>
      <c r="EY230">
        <v>16379.54444444445</v>
      </c>
      <c r="EZ230">
        <v>52.08777777777777</v>
      </c>
      <c r="FA230">
        <v>54.52525925925925</v>
      </c>
      <c r="FB230">
        <v>52.77759259259259</v>
      </c>
      <c r="FC230">
        <v>53.41648148148148</v>
      </c>
      <c r="FD230">
        <v>52.30996296296295</v>
      </c>
      <c r="FE230">
        <v>1955.081851851852</v>
      </c>
      <c r="FF230">
        <v>39.91</v>
      </c>
      <c r="FG230">
        <v>0</v>
      </c>
      <c r="FH230">
        <v>1688145780.6</v>
      </c>
      <c r="FI230">
        <v>0</v>
      </c>
      <c r="FJ230">
        <v>143.982</v>
      </c>
      <c r="FK230">
        <v>2.741307711513737</v>
      </c>
      <c r="FL230">
        <v>-23.39769270914493</v>
      </c>
      <c r="FM230">
        <v>6188.930799999999</v>
      </c>
      <c r="FN230">
        <v>15</v>
      </c>
      <c r="FO230">
        <v>1688143836.6</v>
      </c>
      <c r="FP230" t="s">
        <v>825</v>
      </c>
      <c r="FQ230">
        <v>1688143836.6</v>
      </c>
      <c r="FR230">
        <v>1688143836.6</v>
      </c>
      <c r="FS230">
        <v>8</v>
      </c>
      <c r="FT230">
        <v>0.776</v>
      </c>
      <c r="FU230">
        <v>0.099</v>
      </c>
      <c r="FV230">
        <v>-22.351</v>
      </c>
      <c r="FW230">
        <v>-3.623</v>
      </c>
      <c r="FX230">
        <v>421</v>
      </c>
      <c r="FY230">
        <v>20</v>
      </c>
      <c r="FZ230">
        <v>0.31</v>
      </c>
      <c r="GA230">
        <v>0.05</v>
      </c>
      <c r="GB230">
        <v>24.2631275</v>
      </c>
      <c r="GC230">
        <v>1.402933958724161</v>
      </c>
      <c r="GD230">
        <v>0.1384431886867319</v>
      </c>
      <c r="GE230">
        <v>0</v>
      </c>
      <c r="GF230">
        <v>0.5955893</v>
      </c>
      <c r="GG230">
        <v>-0.1688596547842424</v>
      </c>
      <c r="GH230">
        <v>0.04405204742301997</v>
      </c>
      <c r="GI230">
        <v>1</v>
      </c>
      <c r="GJ230">
        <v>1</v>
      </c>
      <c r="GK230">
        <v>2</v>
      </c>
      <c r="GL230" t="s">
        <v>432</v>
      </c>
      <c r="GM230">
        <v>3.10066</v>
      </c>
      <c r="GN230">
        <v>2.75793</v>
      </c>
      <c r="GO230">
        <v>0.0438907</v>
      </c>
      <c r="GP230">
        <v>0.0336786</v>
      </c>
      <c r="GQ230">
        <v>0.13128</v>
      </c>
      <c r="GR230">
        <v>0.116857</v>
      </c>
      <c r="GS230">
        <v>23828.1</v>
      </c>
      <c r="GT230">
        <v>22934</v>
      </c>
      <c r="GU230">
        <v>25514.1</v>
      </c>
      <c r="GV230">
        <v>24124.4</v>
      </c>
      <c r="GW230">
        <v>35640.7</v>
      </c>
      <c r="GX230">
        <v>31005.9</v>
      </c>
      <c r="GY230">
        <v>44623.2</v>
      </c>
      <c r="GZ230">
        <v>37963.6</v>
      </c>
      <c r="HA230">
        <v>1.71513</v>
      </c>
      <c r="HB230">
        <v>1.63442</v>
      </c>
      <c r="HC230">
        <v>-0.0825301</v>
      </c>
      <c r="HD230">
        <v>0</v>
      </c>
      <c r="HE230">
        <v>35.2189</v>
      </c>
      <c r="HF230">
        <v>999.9</v>
      </c>
      <c r="HG230">
        <v>37.1</v>
      </c>
      <c r="HH230">
        <v>48.9</v>
      </c>
      <c r="HI230">
        <v>42.9202</v>
      </c>
      <c r="HJ230">
        <v>63.0063</v>
      </c>
      <c r="HK230">
        <v>23.5216</v>
      </c>
      <c r="HL230">
        <v>1</v>
      </c>
      <c r="HM230">
        <v>1.79166</v>
      </c>
      <c r="HN230">
        <v>9.28105</v>
      </c>
      <c r="HO230">
        <v>20.0497</v>
      </c>
      <c r="HP230">
        <v>5.20396</v>
      </c>
      <c r="HQ230">
        <v>11.9926</v>
      </c>
      <c r="HR230">
        <v>4.9595</v>
      </c>
      <c r="HS230">
        <v>3.27453</v>
      </c>
      <c r="HT230">
        <v>9999</v>
      </c>
      <c r="HU230">
        <v>9999</v>
      </c>
      <c r="HV230">
        <v>9999</v>
      </c>
      <c r="HW230">
        <v>113.4</v>
      </c>
      <c r="HX230">
        <v>1.86386</v>
      </c>
      <c r="HY230">
        <v>1.8603</v>
      </c>
      <c r="HZ230">
        <v>1.85871</v>
      </c>
      <c r="IA230">
        <v>1.85989</v>
      </c>
      <c r="IB230">
        <v>1.85988</v>
      </c>
      <c r="IC230">
        <v>1.85857</v>
      </c>
      <c r="ID230">
        <v>1.85773</v>
      </c>
      <c r="IE230">
        <v>1.85242</v>
      </c>
      <c r="IF230">
        <v>0</v>
      </c>
      <c r="IG230">
        <v>0</v>
      </c>
      <c r="IH230">
        <v>0</v>
      </c>
      <c r="II230">
        <v>0</v>
      </c>
      <c r="IJ230" t="s">
        <v>433</v>
      </c>
      <c r="IK230" t="s">
        <v>434</v>
      </c>
      <c r="IL230" t="s">
        <v>435</v>
      </c>
      <c r="IM230" t="s">
        <v>435</v>
      </c>
      <c r="IN230" t="s">
        <v>435</v>
      </c>
      <c r="IO230" t="s">
        <v>435</v>
      </c>
      <c r="IP230">
        <v>0</v>
      </c>
      <c r="IQ230">
        <v>100</v>
      </c>
      <c r="IR230">
        <v>100</v>
      </c>
      <c r="IS230">
        <v>-17.632</v>
      </c>
      <c r="IT230">
        <v>-3.8727</v>
      </c>
      <c r="IU230">
        <v>-14.31289574393101</v>
      </c>
      <c r="IV230">
        <v>-0.02083019699242301</v>
      </c>
      <c r="IW230">
        <v>6.53372239223948E-06</v>
      </c>
      <c r="IX230">
        <v>-1.0545266758139E-09</v>
      </c>
      <c r="IY230">
        <v>-1.673814827731834</v>
      </c>
      <c r="IZ230">
        <v>-0.1107929009182527</v>
      </c>
      <c r="JA230">
        <v>0.00147621998962423</v>
      </c>
      <c r="JB230">
        <v>-1.085810860981848E-05</v>
      </c>
      <c r="JC230">
        <v>3</v>
      </c>
      <c r="JD230">
        <v>1949</v>
      </c>
      <c r="JE230">
        <v>2</v>
      </c>
      <c r="JF230">
        <v>64</v>
      </c>
      <c r="JG230">
        <v>32.5</v>
      </c>
      <c r="JH230">
        <v>32.5</v>
      </c>
      <c r="JI230">
        <v>0.454102</v>
      </c>
      <c r="JJ230">
        <v>2.7478</v>
      </c>
      <c r="JK230">
        <v>1.49658</v>
      </c>
      <c r="JL230">
        <v>2.31689</v>
      </c>
      <c r="JM230">
        <v>1.54785</v>
      </c>
      <c r="JN230">
        <v>2.53052</v>
      </c>
      <c r="JO230">
        <v>51.7997</v>
      </c>
      <c r="JP230">
        <v>14.3509</v>
      </c>
      <c r="JQ230">
        <v>18</v>
      </c>
      <c r="JR230">
        <v>502.915</v>
      </c>
      <c r="JS230">
        <v>459.209</v>
      </c>
      <c r="JT230">
        <v>26.8745</v>
      </c>
      <c r="JU230">
        <v>46.9612</v>
      </c>
      <c r="JV230">
        <v>30.0012</v>
      </c>
      <c r="JW230">
        <v>46.5813</v>
      </c>
      <c r="JX230">
        <v>46.4033</v>
      </c>
      <c r="JY230">
        <v>9.09972</v>
      </c>
      <c r="JZ230">
        <v>34.4118</v>
      </c>
      <c r="KA230">
        <v>0</v>
      </c>
      <c r="KB230">
        <v>21.3987</v>
      </c>
      <c r="KC230">
        <v>99.1108</v>
      </c>
      <c r="KD230">
        <v>23.7028</v>
      </c>
      <c r="KE230">
        <v>97.5094</v>
      </c>
      <c r="KF230">
        <v>91.7444</v>
      </c>
    </row>
    <row r="231" spans="1:292">
      <c r="A231">
        <v>213</v>
      </c>
      <c r="B231">
        <v>1688145791</v>
      </c>
      <c r="C231">
        <v>11375</v>
      </c>
      <c r="D231" t="s">
        <v>864</v>
      </c>
      <c r="E231" t="s">
        <v>865</v>
      </c>
      <c r="F231">
        <v>5</v>
      </c>
      <c r="G231" t="s">
        <v>824</v>
      </c>
      <c r="H231">
        <v>1688145783.214286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K231*DK231*100.0/(AV231*EE231),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K231*DK231*100.0/(AV231*EE231),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122.7522570269918</v>
      </c>
      <c r="AJ231">
        <v>138.9745454545454</v>
      </c>
      <c r="AK231">
        <v>-3.356530856127952</v>
      </c>
      <c r="AL231">
        <v>66.45543334571914</v>
      </c>
      <c r="AM231">
        <f>(AO231 - AN231 + DX231*1E3/(8.314*(DZ231+273.15)) * AQ231/DW231 * AP231) * DW231/(100*DK231) * 1000/(1000 - AO231)</f>
        <v>0</v>
      </c>
      <c r="AN231">
        <v>23.78446649889339</v>
      </c>
      <c r="AO231">
        <v>24.44169151515151</v>
      </c>
      <c r="AP231">
        <v>0.003060321809607735</v>
      </c>
      <c r="AQ231">
        <v>108.1000291971216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429</v>
      </c>
      <c r="AX231" t="s">
        <v>429</v>
      </c>
      <c r="AY231">
        <v>0</v>
      </c>
      <c r="AZ231">
        <v>0</v>
      </c>
      <c r="BA231">
        <f>1-AY231/AZ231</f>
        <v>0</v>
      </c>
      <c r="BB231">
        <v>0</v>
      </c>
      <c r="BC231" t="s">
        <v>429</v>
      </c>
      <c r="BD231" t="s">
        <v>429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429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1.65</v>
      </c>
      <c r="DL231">
        <v>0.5</v>
      </c>
      <c r="DM231" t="s">
        <v>430</v>
      </c>
      <c r="DN231">
        <v>2</v>
      </c>
      <c r="DO231" t="b">
        <v>1</v>
      </c>
      <c r="DP231">
        <v>1688145783.214286</v>
      </c>
      <c r="DQ231">
        <v>159.5047857142857</v>
      </c>
      <c r="DR231">
        <v>135.0053571428571</v>
      </c>
      <c r="DS231">
        <v>24.39634285714286</v>
      </c>
      <c r="DT231">
        <v>23.7866</v>
      </c>
      <c r="DU231">
        <v>177.31025</v>
      </c>
      <c r="DV231">
        <v>28.26769642857143</v>
      </c>
      <c r="DW231">
        <v>500.0028214285714</v>
      </c>
      <c r="DX231">
        <v>101.59975</v>
      </c>
      <c r="DY231">
        <v>0.09995085714285713</v>
      </c>
      <c r="DZ231">
        <v>32.73967142857143</v>
      </c>
      <c r="EA231">
        <v>33.88077857142857</v>
      </c>
      <c r="EB231">
        <v>999.9000000000002</v>
      </c>
      <c r="EC231">
        <v>0</v>
      </c>
      <c r="ED231">
        <v>0</v>
      </c>
      <c r="EE231">
        <v>9997.094999999999</v>
      </c>
      <c r="EF231">
        <v>0</v>
      </c>
      <c r="EG231">
        <v>2086.158571428571</v>
      </c>
      <c r="EH231">
        <v>24.49944642857142</v>
      </c>
      <c r="EI231">
        <v>163.4929642857143</v>
      </c>
      <c r="EJ231">
        <v>138.2950714285714</v>
      </c>
      <c r="EK231">
        <v>0.6097535357142857</v>
      </c>
      <c r="EL231">
        <v>135.0053571428571</v>
      </c>
      <c r="EM231">
        <v>23.7866</v>
      </c>
      <c r="EN231">
        <v>2.4786625</v>
      </c>
      <c r="EO231">
        <v>2.416711785714286</v>
      </c>
      <c r="EP231">
        <v>20.88705357142857</v>
      </c>
      <c r="EQ231">
        <v>20.47620357142857</v>
      </c>
      <c r="ER231">
        <v>1999.990357142857</v>
      </c>
      <c r="ES231">
        <v>0.9799955714285712</v>
      </c>
      <c r="ET231">
        <v>0.02000415000000001</v>
      </c>
      <c r="EU231">
        <v>0</v>
      </c>
      <c r="EV231">
        <v>144.2069642857143</v>
      </c>
      <c r="EW231">
        <v>5.00078</v>
      </c>
      <c r="EX231">
        <v>6189.899285714285</v>
      </c>
      <c r="EY231">
        <v>16379.525</v>
      </c>
      <c r="EZ231">
        <v>52.10014285714284</v>
      </c>
      <c r="FA231">
        <v>54.5442857142857</v>
      </c>
      <c r="FB231">
        <v>52.79889285714285</v>
      </c>
      <c r="FC231">
        <v>53.424</v>
      </c>
      <c r="FD231">
        <v>52.31003571428572</v>
      </c>
      <c r="FE231">
        <v>1955.080357142857</v>
      </c>
      <c r="FF231">
        <v>39.91</v>
      </c>
      <c r="FG231">
        <v>0</v>
      </c>
      <c r="FH231">
        <v>1688145785.4</v>
      </c>
      <c r="FI231">
        <v>0</v>
      </c>
      <c r="FJ231">
        <v>144.22236</v>
      </c>
      <c r="FK231">
        <v>3.397384617544593</v>
      </c>
      <c r="FL231">
        <v>-46.7984618146398</v>
      </c>
      <c r="FM231">
        <v>6189.1504</v>
      </c>
      <c r="FN231">
        <v>15</v>
      </c>
      <c r="FO231">
        <v>1688143836.6</v>
      </c>
      <c r="FP231" t="s">
        <v>825</v>
      </c>
      <c r="FQ231">
        <v>1688143836.6</v>
      </c>
      <c r="FR231">
        <v>1688143836.6</v>
      </c>
      <c r="FS231">
        <v>8</v>
      </c>
      <c r="FT231">
        <v>0.776</v>
      </c>
      <c r="FU231">
        <v>0.099</v>
      </c>
      <c r="FV231">
        <v>-22.351</v>
      </c>
      <c r="FW231">
        <v>-3.623</v>
      </c>
      <c r="FX231">
        <v>421</v>
      </c>
      <c r="FY231">
        <v>20</v>
      </c>
      <c r="FZ231">
        <v>0.31</v>
      </c>
      <c r="GA231">
        <v>0.05</v>
      </c>
      <c r="GB231">
        <v>24.40665609756097</v>
      </c>
      <c r="GC231">
        <v>1.807958885017466</v>
      </c>
      <c r="GD231">
        <v>0.1826840228890239</v>
      </c>
      <c r="GE231">
        <v>0</v>
      </c>
      <c r="GF231">
        <v>0.5929469268292682</v>
      </c>
      <c r="GG231">
        <v>0.3333077351916389</v>
      </c>
      <c r="GH231">
        <v>0.03932984237991289</v>
      </c>
      <c r="GI231">
        <v>1</v>
      </c>
      <c r="GJ231">
        <v>1</v>
      </c>
      <c r="GK231">
        <v>2</v>
      </c>
      <c r="GL231" t="s">
        <v>432</v>
      </c>
      <c r="GM231">
        <v>3.10085</v>
      </c>
      <c r="GN231">
        <v>2.75804</v>
      </c>
      <c r="GO231">
        <v>0.0399221</v>
      </c>
      <c r="GP231">
        <v>0.0294746</v>
      </c>
      <c r="GQ231">
        <v>0.131357</v>
      </c>
      <c r="GR231">
        <v>0.116842</v>
      </c>
      <c r="GS231">
        <v>23926.2</v>
      </c>
      <c r="GT231">
        <v>23032.7</v>
      </c>
      <c r="GU231">
        <v>25513.7</v>
      </c>
      <c r="GV231">
        <v>24123.9</v>
      </c>
      <c r="GW231">
        <v>35636.5</v>
      </c>
      <c r="GX231">
        <v>31005.6</v>
      </c>
      <c r="GY231">
        <v>44622.3</v>
      </c>
      <c r="GZ231">
        <v>37963.1</v>
      </c>
      <c r="HA231">
        <v>1.71518</v>
      </c>
      <c r="HB231">
        <v>1.63437</v>
      </c>
      <c r="HC231">
        <v>-0.08258600000000001</v>
      </c>
      <c r="HD231">
        <v>0</v>
      </c>
      <c r="HE231">
        <v>35.2351</v>
      </c>
      <c r="HF231">
        <v>999.9</v>
      </c>
      <c r="HG231">
        <v>37.1</v>
      </c>
      <c r="HH231">
        <v>48.9</v>
      </c>
      <c r="HI231">
        <v>42.9197</v>
      </c>
      <c r="HJ231">
        <v>62.7463</v>
      </c>
      <c r="HK231">
        <v>23.0889</v>
      </c>
      <c r="HL231">
        <v>1</v>
      </c>
      <c r="HM231">
        <v>1.79291</v>
      </c>
      <c r="HN231">
        <v>9.28105</v>
      </c>
      <c r="HO231">
        <v>20.0497</v>
      </c>
      <c r="HP231">
        <v>5.20306</v>
      </c>
      <c r="HQ231">
        <v>11.992</v>
      </c>
      <c r="HR231">
        <v>4.95945</v>
      </c>
      <c r="HS231">
        <v>3.27445</v>
      </c>
      <c r="HT231">
        <v>9999</v>
      </c>
      <c r="HU231">
        <v>9999</v>
      </c>
      <c r="HV231">
        <v>9999</v>
      </c>
      <c r="HW231">
        <v>113.4</v>
      </c>
      <c r="HX231">
        <v>1.86386</v>
      </c>
      <c r="HY231">
        <v>1.86031</v>
      </c>
      <c r="HZ231">
        <v>1.85871</v>
      </c>
      <c r="IA231">
        <v>1.85989</v>
      </c>
      <c r="IB231">
        <v>1.85988</v>
      </c>
      <c r="IC231">
        <v>1.85861</v>
      </c>
      <c r="ID231">
        <v>1.85774</v>
      </c>
      <c r="IE231">
        <v>1.85243</v>
      </c>
      <c r="IF231">
        <v>0</v>
      </c>
      <c r="IG231">
        <v>0</v>
      </c>
      <c r="IH231">
        <v>0</v>
      </c>
      <c r="II231">
        <v>0</v>
      </c>
      <c r="IJ231" t="s">
        <v>433</v>
      </c>
      <c r="IK231" t="s">
        <v>434</v>
      </c>
      <c r="IL231" t="s">
        <v>435</v>
      </c>
      <c r="IM231" t="s">
        <v>435</v>
      </c>
      <c r="IN231" t="s">
        <v>435</v>
      </c>
      <c r="IO231" t="s">
        <v>435</v>
      </c>
      <c r="IP231">
        <v>0</v>
      </c>
      <c r="IQ231">
        <v>100</v>
      </c>
      <c r="IR231">
        <v>100</v>
      </c>
      <c r="IS231">
        <v>-17.318</v>
      </c>
      <c r="IT231">
        <v>-3.874</v>
      </c>
      <c r="IU231">
        <v>-14.31289574393101</v>
      </c>
      <c r="IV231">
        <v>-0.02083019699242301</v>
      </c>
      <c r="IW231">
        <v>6.53372239223948E-06</v>
      </c>
      <c r="IX231">
        <v>-1.0545266758139E-09</v>
      </c>
      <c r="IY231">
        <v>-1.673814827731834</v>
      </c>
      <c r="IZ231">
        <v>-0.1107929009182527</v>
      </c>
      <c r="JA231">
        <v>0.00147621998962423</v>
      </c>
      <c r="JB231">
        <v>-1.085810860981848E-05</v>
      </c>
      <c r="JC231">
        <v>3</v>
      </c>
      <c r="JD231">
        <v>1949</v>
      </c>
      <c r="JE231">
        <v>2</v>
      </c>
      <c r="JF231">
        <v>64</v>
      </c>
      <c r="JG231">
        <v>32.6</v>
      </c>
      <c r="JH231">
        <v>32.6</v>
      </c>
      <c r="JI231">
        <v>0.413818</v>
      </c>
      <c r="JJ231">
        <v>2.76611</v>
      </c>
      <c r="JK231">
        <v>1.49658</v>
      </c>
      <c r="JL231">
        <v>2.31689</v>
      </c>
      <c r="JM231">
        <v>1.54785</v>
      </c>
      <c r="JN231">
        <v>2.36816</v>
      </c>
      <c r="JO231">
        <v>51.7997</v>
      </c>
      <c r="JP231">
        <v>14.3334</v>
      </c>
      <c r="JQ231">
        <v>18</v>
      </c>
      <c r="JR231">
        <v>503.027</v>
      </c>
      <c r="JS231">
        <v>459.234</v>
      </c>
      <c r="JT231">
        <v>26.891</v>
      </c>
      <c r="JU231">
        <v>46.9746</v>
      </c>
      <c r="JV231">
        <v>30.0013</v>
      </c>
      <c r="JW231">
        <v>46.5945</v>
      </c>
      <c r="JX231">
        <v>46.4136</v>
      </c>
      <c r="JY231">
        <v>8.311629999999999</v>
      </c>
      <c r="JZ231">
        <v>34.6821</v>
      </c>
      <c r="KA231">
        <v>0</v>
      </c>
      <c r="KB231">
        <v>21.4159</v>
      </c>
      <c r="KC231">
        <v>85.75320000000001</v>
      </c>
      <c r="KD231">
        <v>23.6821</v>
      </c>
      <c r="KE231">
        <v>97.5076</v>
      </c>
      <c r="KF231">
        <v>91.7428</v>
      </c>
    </row>
    <row r="232" spans="1:292">
      <c r="A232">
        <v>214</v>
      </c>
      <c r="B232">
        <v>1688145796</v>
      </c>
      <c r="C232">
        <v>11380</v>
      </c>
      <c r="D232" t="s">
        <v>866</v>
      </c>
      <c r="E232" t="s">
        <v>867</v>
      </c>
      <c r="F232">
        <v>5</v>
      </c>
      <c r="G232" t="s">
        <v>824</v>
      </c>
      <c r="H232">
        <v>1688145788.5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K232*DK232*100.0/(AV232*EE232),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K232*DK232*100.0/(AV232*EE232),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105.762263201871</v>
      </c>
      <c r="AJ232">
        <v>122.2450606060606</v>
      </c>
      <c r="AK232">
        <v>-3.346639597899522</v>
      </c>
      <c r="AL232">
        <v>66.45543334571914</v>
      </c>
      <c r="AM232">
        <f>(AO232 - AN232 + DX232*1E3/(8.314*(DZ232+273.15)) * AQ232/DW232 * AP232) * DW232/(100*DK232) * 1000/(1000 - AO232)</f>
        <v>0</v>
      </c>
      <c r="AN232">
        <v>23.75579285094496</v>
      </c>
      <c r="AO232">
        <v>24.45660969696969</v>
      </c>
      <c r="AP232">
        <v>0.0006553185149983904</v>
      </c>
      <c r="AQ232">
        <v>108.1000291971216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429</v>
      </c>
      <c r="AX232" t="s">
        <v>429</v>
      </c>
      <c r="AY232">
        <v>0</v>
      </c>
      <c r="AZ232">
        <v>0</v>
      </c>
      <c r="BA232">
        <f>1-AY232/AZ232</f>
        <v>0</v>
      </c>
      <c r="BB232">
        <v>0</v>
      </c>
      <c r="BC232" t="s">
        <v>429</v>
      </c>
      <c r="BD232" t="s">
        <v>429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429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1.65</v>
      </c>
      <c r="DL232">
        <v>0.5</v>
      </c>
      <c r="DM232" t="s">
        <v>430</v>
      </c>
      <c r="DN232">
        <v>2</v>
      </c>
      <c r="DO232" t="b">
        <v>1</v>
      </c>
      <c r="DP232">
        <v>1688145788.5</v>
      </c>
      <c r="DQ232">
        <v>142.1504444444444</v>
      </c>
      <c r="DR232">
        <v>117.4363148148148</v>
      </c>
      <c r="DS232">
        <v>24.42902962962963</v>
      </c>
      <c r="DT232">
        <v>23.78002592592593</v>
      </c>
      <c r="DU232">
        <v>159.624962962963</v>
      </c>
      <c r="DV232">
        <v>28.30222222222222</v>
      </c>
      <c r="DW232">
        <v>500.0055555555555</v>
      </c>
      <c r="DX232">
        <v>101.5994444444445</v>
      </c>
      <c r="DY232">
        <v>0.1000173962962963</v>
      </c>
      <c r="DZ232">
        <v>32.75279259259259</v>
      </c>
      <c r="EA232">
        <v>33.89674074074074</v>
      </c>
      <c r="EB232">
        <v>999.9000000000001</v>
      </c>
      <c r="EC232">
        <v>0</v>
      </c>
      <c r="ED232">
        <v>0</v>
      </c>
      <c r="EE232">
        <v>9993.125925925926</v>
      </c>
      <c r="EF232">
        <v>0</v>
      </c>
      <c r="EG232">
        <v>2083.240370370371</v>
      </c>
      <c r="EH232">
        <v>24.71411111111111</v>
      </c>
      <c r="EI232">
        <v>145.7097037037037</v>
      </c>
      <c r="EJ232">
        <v>120.2972296296296</v>
      </c>
      <c r="EK232">
        <v>0.6490142962962964</v>
      </c>
      <c r="EL232">
        <v>117.4363148148148</v>
      </c>
      <c r="EM232">
        <v>23.78002592592593</v>
      </c>
      <c r="EN232">
        <v>2.481976666666667</v>
      </c>
      <c r="EO232">
        <v>2.416037407407407</v>
      </c>
      <c r="EP232">
        <v>20.90878888888889</v>
      </c>
      <c r="EQ232">
        <v>20.47167407407408</v>
      </c>
      <c r="ER232">
        <v>1999.964444444445</v>
      </c>
      <c r="ES232">
        <v>0.9799954444444443</v>
      </c>
      <c r="ET232">
        <v>0.02000425185185186</v>
      </c>
      <c r="EU232">
        <v>0</v>
      </c>
      <c r="EV232">
        <v>144.4707407407408</v>
      </c>
      <c r="EW232">
        <v>5.00078</v>
      </c>
      <c r="EX232">
        <v>6194.110370370369</v>
      </c>
      <c r="EY232">
        <v>16379.32222222222</v>
      </c>
      <c r="EZ232">
        <v>52.11770370370369</v>
      </c>
      <c r="FA232">
        <v>54.56199999999998</v>
      </c>
      <c r="FB232">
        <v>52.81459259259258</v>
      </c>
      <c r="FC232">
        <v>53.43507407407407</v>
      </c>
      <c r="FD232">
        <v>52.32618518518519</v>
      </c>
      <c r="FE232">
        <v>1955.054444444444</v>
      </c>
      <c r="FF232">
        <v>39.91</v>
      </c>
      <c r="FG232">
        <v>0</v>
      </c>
      <c r="FH232">
        <v>1688145790.2</v>
      </c>
      <c r="FI232">
        <v>0</v>
      </c>
      <c r="FJ232">
        <v>144.4846</v>
      </c>
      <c r="FK232">
        <v>3.336384617976674</v>
      </c>
      <c r="FL232">
        <v>228.6500001491723</v>
      </c>
      <c r="FM232">
        <v>6197.238399999999</v>
      </c>
      <c r="FN232">
        <v>15</v>
      </c>
      <c r="FO232">
        <v>1688143836.6</v>
      </c>
      <c r="FP232" t="s">
        <v>825</v>
      </c>
      <c r="FQ232">
        <v>1688143836.6</v>
      </c>
      <c r="FR232">
        <v>1688143836.6</v>
      </c>
      <c r="FS232">
        <v>8</v>
      </c>
      <c r="FT232">
        <v>0.776</v>
      </c>
      <c r="FU232">
        <v>0.099</v>
      </c>
      <c r="FV232">
        <v>-22.351</v>
      </c>
      <c r="FW232">
        <v>-3.623</v>
      </c>
      <c r="FX232">
        <v>421</v>
      </c>
      <c r="FY232">
        <v>20</v>
      </c>
      <c r="FZ232">
        <v>0.31</v>
      </c>
      <c r="GA232">
        <v>0.05</v>
      </c>
      <c r="GB232">
        <v>24.61042</v>
      </c>
      <c r="GC232">
        <v>2.471455159474668</v>
      </c>
      <c r="GD232">
        <v>0.2411419283326729</v>
      </c>
      <c r="GE232">
        <v>0</v>
      </c>
      <c r="GF232">
        <v>0.62819835</v>
      </c>
      <c r="GG232">
        <v>0.4423981913696045</v>
      </c>
      <c r="GH232">
        <v>0.04299004242877064</v>
      </c>
      <c r="GI232">
        <v>1</v>
      </c>
      <c r="GJ232">
        <v>1</v>
      </c>
      <c r="GK232">
        <v>2</v>
      </c>
      <c r="GL232" t="s">
        <v>432</v>
      </c>
      <c r="GM232">
        <v>3.10065</v>
      </c>
      <c r="GN232">
        <v>2.75845</v>
      </c>
      <c r="GO232">
        <v>0.0358717</v>
      </c>
      <c r="GP232">
        <v>0.0251968</v>
      </c>
      <c r="GQ232">
        <v>0.131398</v>
      </c>
      <c r="GR232">
        <v>0.116648</v>
      </c>
      <c r="GS232">
        <v>24026.2</v>
      </c>
      <c r="GT232">
        <v>23133.4</v>
      </c>
      <c r="GU232">
        <v>25513.2</v>
      </c>
      <c r="GV232">
        <v>24123.6</v>
      </c>
      <c r="GW232">
        <v>35633.5</v>
      </c>
      <c r="GX232">
        <v>31011.4</v>
      </c>
      <c r="GY232">
        <v>44621.1</v>
      </c>
      <c r="GZ232">
        <v>37962.4</v>
      </c>
      <c r="HA232">
        <v>1.715</v>
      </c>
      <c r="HB232">
        <v>1.63367</v>
      </c>
      <c r="HC232">
        <v>-0.0823662</v>
      </c>
      <c r="HD232">
        <v>0</v>
      </c>
      <c r="HE232">
        <v>35.2513</v>
      </c>
      <c r="HF232">
        <v>999.9</v>
      </c>
      <c r="HG232">
        <v>37.1</v>
      </c>
      <c r="HH232">
        <v>48.9</v>
      </c>
      <c r="HI232">
        <v>42.9192</v>
      </c>
      <c r="HJ232">
        <v>62.8763</v>
      </c>
      <c r="HK232">
        <v>23.5176</v>
      </c>
      <c r="HL232">
        <v>1</v>
      </c>
      <c r="HM232">
        <v>1.79412</v>
      </c>
      <c r="HN232">
        <v>9.28105</v>
      </c>
      <c r="HO232">
        <v>20.0498</v>
      </c>
      <c r="HP232">
        <v>5.20351</v>
      </c>
      <c r="HQ232">
        <v>11.9921</v>
      </c>
      <c r="HR232">
        <v>4.9595</v>
      </c>
      <c r="HS232">
        <v>3.27453</v>
      </c>
      <c r="HT232">
        <v>9999</v>
      </c>
      <c r="HU232">
        <v>9999</v>
      </c>
      <c r="HV232">
        <v>9999</v>
      </c>
      <c r="HW232">
        <v>113.4</v>
      </c>
      <c r="HX232">
        <v>1.86386</v>
      </c>
      <c r="HY232">
        <v>1.86028</v>
      </c>
      <c r="HZ232">
        <v>1.8587</v>
      </c>
      <c r="IA232">
        <v>1.8599</v>
      </c>
      <c r="IB232">
        <v>1.85987</v>
      </c>
      <c r="IC232">
        <v>1.85856</v>
      </c>
      <c r="ID232">
        <v>1.85771</v>
      </c>
      <c r="IE232">
        <v>1.85242</v>
      </c>
      <c r="IF232">
        <v>0</v>
      </c>
      <c r="IG232">
        <v>0</v>
      </c>
      <c r="IH232">
        <v>0</v>
      </c>
      <c r="II232">
        <v>0</v>
      </c>
      <c r="IJ232" t="s">
        <v>433</v>
      </c>
      <c r="IK232" t="s">
        <v>434</v>
      </c>
      <c r="IL232" t="s">
        <v>435</v>
      </c>
      <c r="IM232" t="s">
        <v>435</v>
      </c>
      <c r="IN232" t="s">
        <v>435</v>
      </c>
      <c r="IO232" t="s">
        <v>435</v>
      </c>
      <c r="IP232">
        <v>0</v>
      </c>
      <c r="IQ232">
        <v>100</v>
      </c>
      <c r="IR232">
        <v>100</v>
      </c>
      <c r="IS232">
        <v>-17.001</v>
      </c>
      <c r="IT232">
        <v>-3.8748</v>
      </c>
      <c r="IU232">
        <v>-14.31289574393101</v>
      </c>
      <c r="IV232">
        <v>-0.02083019699242301</v>
      </c>
      <c r="IW232">
        <v>6.53372239223948E-06</v>
      </c>
      <c r="IX232">
        <v>-1.0545266758139E-09</v>
      </c>
      <c r="IY232">
        <v>-1.673814827731834</v>
      </c>
      <c r="IZ232">
        <v>-0.1107929009182527</v>
      </c>
      <c r="JA232">
        <v>0.00147621998962423</v>
      </c>
      <c r="JB232">
        <v>-1.085810860981848E-05</v>
      </c>
      <c r="JC232">
        <v>3</v>
      </c>
      <c r="JD232">
        <v>1949</v>
      </c>
      <c r="JE232">
        <v>2</v>
      </c>
      <c r="JF232">
        <v>64</v>
      </c>
      <c r="JG232">
        <v>32.7</v>
      </c>
      <c r="JH232">
        <v>32.7</v>
      </c>
      <c r="JI232">
        <v>0.371094</v>
      </c>
      <c r="JJ232">
        <v>2.75757</v>
      </c>
      <c r="JK232">
        <v>1.49658</v>
      </c>
      <c r="JL232">
        <v>2.31689</v>
      </c>
      <c r="JM232">
        <v>1.54785</v>
      </c>
      <c r="JN232">
        <v>2.53174</v>
      </c>
      <c r="JO232">
        <v>51.8334</v>
      </c>
      <c r="JP232">
        <v>14.3422</v>
      </c>
      <c r="JQ232">
        <v>18</v>
      </c>
      <c r="JR232">
        <v>502.971</v>
      </c>
      <c r="JS232">
        <v>458.811</v>
      </c>
      <c r="JT232">
        <v>26.9091</v>
      </c>
      <c r="JU232">
        <v>46.9878</v>
      </c>
      <c r="JV232">
        <v>30.0012</v>
      </c>
      <c r="JW232">
        <v>46.6048</v>
      </c>
      <c r="JX232">
        <v>46.4238</v>
      </c>
      <c r="JY232">
        <v>7.44134</v>
      </c>
      <c r="JZ232">
        <v>34.6821</v>
      </c>
      <c r="KA232">
        <v>0</v>
      </c>
      <c r="KB232">
        <v>21.4262</v>
      </c>
      <c r="KC232">
        <v>65.71639999999999</v>
      </c>
      <c r="KD232">
        <v>23.6652</v>
      </c>
      <c r="KE232">
        <v>97.5052</v>
      </c>
      <c r="KF232">
        <v>91.7415</v>
      </c>
    </row>
    <row r="233" spans="1:292">
      <c r="A233">
        <v>215</v>
      </c>
      <c r="B233">
        <v>1688145801</v>
      </c>
      <c r="C233">
        <v>11385</v>
      </c>
      <c r="D233" t="s">
        <v>868</v>
      </c>
      <c r="E233" t="s">
        <v>869</v>
      </c>
      <c r="F233">
        <v>5</v>
      </c>
      <c r="G233" t="s">
        <v>824</v>
      </c>
      <c r="H233">
        <v>1688145793.214286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K233*DK233*100.0/(AV233*EE233),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K233*DK233*100.0/(AV233*EE233),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88.65839571022545</v>
      </c>
      <c r="AJ233">
        <v>105.4492545454545</v>
      </c>
      <c r="AK233">
        <v>-3.364453814522478</v>
      </c>
      <c r="AL233">
        <v>66.45543334571914</v>
      </c>
      <c r="AM233">
        <f>(AO233 - AN233 + DX233*1E3/(8.314*(DZ233+273.15)) * AQ233/DW233 * AP233) * DW233/(100*DK233) * 1000/(1000 - AO233)</f>
        <v>0</v>
      </c>
      <c r="AN233">
        <v>23.70779933547909</v>
      </c>
      <c r="AO233">
        <v>24.44963696969697</v>
      </c>
      <c r="AP233">
        <v>-0.0004552547453742127</v>
      </c>
      <c r="AQ233">
        <v>108.1000291971216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429</v>
      </c>
      <c r="AX233" t="s">
        <v>429</v>
      </c>
      <c r="AY233">
        <v>0</v>
      </c>
      <c r="AZ233">
        <v>0</v>
      </c>
      <c r="BA233">
        <f>1-AY233/AZ233</f>
        <v>0</v>
      </c>
      <c r="BB233">
        <v>0</v>
      </c>
      <c r="BC233" t="s">
        <v>429</v>
      </c>
      <c r="BD233" t="s">
        <v>429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429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1.65</v>
      </c>
      <c r="DL233">
        <v>0.5</v>
      </c>
      <c r="DM233" t="s">
        <v>430</v>
      </c>
      <c r="DN233">
        <v>2</v>
      </c>
      <c r="DO233" t="b">
        <v>1</v>
      </c>
      <c r="DP233">
        <v>1688145793.214286</v>
      </c>
      <c r="DQ233">
        <v>126.7182857142857</v>
      </c>
      <c r="DR233">
        <v>101.7503357142857</v>
      </c>
      <c r="DS233">
        <v>24.44505357142857</v>
      </c>
      <c r="DT233">
        <v>23.75582500000001</v>
      </c>
      <c r="DU233">
        <v>143.8951428571429</v>
      </c>
      <c r="DV233">
        <v>28.31914285714286</v>
      </c>
      <c r="DW233">
        <v>500.0032857142857</v>
      </c>
      <c r="DX233">
        <v>101.5989642857143</v>
      </c>
      <c r="DY233">
        <v>0.09995053571428571</v>
      </c>
      <c r="DZ233">
        <v>32.76727857142857</v>
      </c>
      <c r="EA233">
        <v>33.90948928571429</v>
      </c>
      <c r="EB233">
        <v>999.9000000000002</v>
      </c>
      <c r="EC233">
        <v>0</v>
      </c>
      <c r="ED233">
        <v>0</v>
      </c>
      <c r="EE233">
        <v>9997.881428571429</v>
      </c>
      <c r="EF233">
        <v>0</v>
      </c>
      <c r="EG233">
        <v>2079.508928571428</v>
      </c>
      <c r="EH233">
        <v>24.96795</v>
      </c>
      <c r="EI233">
        <v>129.8933571428572</v>
      </c>
      <c r="EJ233">
        <v>104.226825</v>
      </c>
      <c r="EK233">
        <v>0.6892301071428572</v>
      </c>
      <c r="EL233">
        <v>101.7503357142857</v>
      </c>
      <c r="EM233">
        <v>23.75582500000001</v>
      </c>
      <c r="EN233">
        <v>2.48359</v>
      </c>
      <c r="EO233">
        <v>2.413565714285714</v>
      </c>
      <c r="EP233">
        <v>20.91936785714286</v>
      </c>
      <c r="EQ233">
        <v>20.45507142857143</v>
      </c>
      <c r="ER233">
        <v>1999.978928571429</v>
      </c>
      <c r="ES233">
        <v>0.9799956785714283</v>
      </c>
      <c r="ET233">
        <v>0.02000404642857143</v>
      </c>
      <c r="EU233">
        <v>0</v>
      </c>
      <c r="EV233">
        <v>144.6775714285714</v>
      </c>
      <c r="EW233">
        <v>5.00078</v>
      </c>
      <c r="EX233">
        <v>6185.578214285714</v>
      </c>
      <c r="EY233">
        <v>16379.43928571428</v>
      </c>
      <c r="EZ233">
        <v>52.13357142857142</v>
      </c>
      <c r="FA233">
        <v>54.56649999999998</v>
      </c>
      <c r="FB233">
        <v>52.84128571428572</v>
      </c>
      <c r="FC233">
        <v>53.44628571428571</v>
      </c>
      <c r="FD233">
        <v>52.33460714285713</v>
      </c>
      <c r="FE233">
        <v>1955.068928571429</v>
      </c>
      <c r="FF233">
        <v>39.91</v>
      </c>
      <c r="FG233">
        <v>0</v>
      </c>
      <c r="FH233">
        <v>1688145795.6</v>
      </c>
      <c r="FI233">
        <v>0</v>
      </c>
      <c r="FJ233">
        <v>144.6906153846154</v>
      </c>
      <c r="FK233">
        <v>2.181128215757951</v>
      </c>
      <c r="FL233">
        <v>-513.6923055355912</v>
      </c>
      <c r="FM233">
        <v>6175.876153846154</v>
      </c>
      <c r="FN233">
        <v>15</v>
      </c>
      <c r="FO233">
        <v>1688143836.6</v>
      </c>
      <c r="FP233" t="s">
        <v>825</v>
      </c>
      <c r="FQ233">
        <v>1688143836.6</v>
      </c>
      <c r="FR233">
        <v>1688143836.6</v>
      </c>
      <c r="FS233">
        <v>8</v>
      </c>
      <c r="FT233">
        <v>0.776</v>
      </c>
      <c r="FU233">
        <v>0.099</v>
      </c>
      <c r="FV233">
        <v>-22.351</v>
      </c>
      <c r="FW233">
        <v>-3.623</v>
      </c>
      <c r="FX233">
        <v>421</v>
      </c>
      <c r="FY233">
        <v>20</v>
      </c>
      <c r="FZ233">
        <v>0.31</v>
      </c>
      <c r="GA233">
        <v>0.05</v>
      </c>
      <c r="GB233">
        <v>24.81374390243903</v>
      </c>
      <c r="GC233">
        <v>3.037565853658548</v>
      </c>
      <c r="GD233">
        <v>0.303948441591245</v>
      </c>
      <c r="GE233">
        <v>0</v>
      </c>
      <c r="GF233">
        <v>0.6650161707317073</v>
      </c>
      <c r="GG233">
        <v>0.4977335958188155</v>
      </c>
      <c r="GH233">
        <v>0.05006703494993655</v>
      </c>
      <c r="GI233">
        <v>1</v>
      </c>
      <c r="GJ233">
        <v>1</v>
      </c>
      <c r="GK233">
        <v>2</v>
      </c>
      <c r="GL233" t="s">
        <v>432</v>
      </c>
      <c r="GM233">
        <v>3.10078</v>
      </c>
      <c r="GN233">
        <v>2.75806</v>
      </c>
      <c r="GO233">
        <v>0.0317102</v>
      </c>
      <c r="GP233">
        <v>0.0208275</v>
      </c>
      <c r="GQ233">
        <v>0.131368</v>
      </c>
      <c r="GR233">
        <v>0.116569</v>
      </c>
      <c r="GS233">
        <v>24128.9</v>
      </c>
      <c r="GT233">
        <v>23236.1</v>
      </c>
      <c r="GU233">
        <v>25512.8</v>
      </c>
      <c r="GV233">
        <v>24123.3</v>
      </c>
      <c r="GW233">
        <v>35633.7</v>
      </c>
      <c r="GX233">
        <v>31013.2</v>
      </c>
      <c r="GY233">
        <v>44620.4</v>
      </c>
      <c r="GZ233">
        <v>37961.9</v>
      </c>
      <c r="HA233">
        <v>1.71507</v>
      </c>
      <c r="HB233">
        <v>1.63393</v>
      </c>
      <c r="HC233">
        <v>-0.0836961</v>
      </c>
      <c r="HD233">
        <v>0</v>
      </c>
      <c r="HE233">
        <v>35.2697</v>
      </c>
      <c r="HF233">
        <v>999.9</v>
      </c>
      <c r="HG233">
        <v>37.1</v>
      </c>
      <c r="HH233">
        <v>48.9</v>
      </c>
      <c r="HI233">
        <v>42.9214</v>
      </c>
      <c r="HJ233">
        <v>62.7063</v>
      </c>
      <c r="HK233">
        <v>23.117</v>
      </c>
      <c r="HL233">
        <v>1</v>
      </c>
      <c r="HM233">
        <v>1.79524</v>
      </c>
      <c r="HN233">
        <v>9.28105</v>
      </c>
      <c r="HO233">
        <v>20.0498</v>
      </c>
      <c r="HP233">
        <v>5.20097</v>
      </c>
      <c r="HQ233">
        <v>11.992</v>
      </c>
      <c r="HR233">
        <v>4.95865</v>
      </c>
      <c r="HS233">
        <v>3.27415</v>
      </c>
      <c r="HT233">
        <v>9999</v>
      </c>
      <c r="HU233">
        <v>9999</v>
      </c>
      <c r="HV233">
        <v>9999</v>
      </c>
      <c r="HW233">
        <v>113.4</v>
      </c>
      <c r="HX233">
        <v>1.86386</v>
      </c>
      <c r="HY233">
        <v>1.86027</v>
      </c>
      <c r="HZ233">
        <v>1.85869</v>
      </c>
      <c r="IA233">
        <v>1.85989</v>
      </c>
      <c r="IB233">
        <v>1.85987</v>
      </c>
      <c r="IC233">
        <v>1.85855</v>
      </c>
      <c r="ID233">
        <v>1.85769</v>
      </c>
      <c r="IE233">
        <v>1.85242</v>
      </c>
      <c r="IF233">
        <v>0</v>
      </c>
      <c r="IG233">
        <v>0</v>
      </c>
      <c r="IH233">
        <v>0</v>
      </c>
      <c r="II233">
        <v>0</v>
      </c>
      <c r="IJ233" t="s">
        <v>433</v>
      </c>
      <c r="IK233" t="s">
        <v>434</v>
      </c>
      <c r="IL233" t="s">
        <v>435</v>
      </c>
      <c r="IM233" t="s">
        <v>435</v>
      </c>
      <c r="IN233" t="s">
        <v>435</v>
      </c>
      <c r="IO233" t="s">
        <v>435</v>
      </c>
      <c r="IP233">
        <v>0</v>
      </c>
      <c r="IQ233">
        <v>100</v>
      </c>
      <c r="IR233">
        <v>100</v>
      </c>
      <c r="IS233">
        <v>-16.68</v>
      </c>
      <c r="IT233">
        <v>-3.8743</v>
      </c>
      <c r="IU233">
        <v>-14.31289574393101</v>
      </c>
      <c r="IV233">
        <v>-0.02083019699242301</v>
      </c>
      <c r="IW233">
        <v>6.53372239223948E-06</v>
      </c>
      <c r="IX233">
        <v>-1.0545266758139E-09</v>
      </c>
      <c r="IY233">
        <v>-1.673814827731834</v>
      </c>
      <c r="IZ233">
        <v>-0.1107929009182527</v>
      </c>
      <c r="JA233">
        <v>0.00147621998962423</v>
      </c>
      <c r="JB233">
        <v>-1.085810860981848E-05</v>
      </c>
      <c r="JC233">
        <v>3</v>
      </c>
      <c r="JD233">
        <v>1949</v>
      </c>
      <c r="JE233">
        <v>2</v>
      </c>
      <c r="JF233">
        <v>64</v>
      </c>
      <c r="JG233">
        <v>32.7</v>
      </c>
      <c r="JH233">
        <v>32.7</v>
      </c>
      <c r="JI233">
        <v>0.330811</v>
      </c>
      <c r="JJ233">
        <v>2.77344</v>
      </c>
      <c r="JK233">
        <v>1.49658</v>
      </c>
      <c r="JL233">
        <v>2.31689</v>
      </c>
      <c r="JM233">
        <v>1.54785</v>
      </c>
      <c r="JN233">
        <v>2.39624</v>
      </c>
      <c r="JO233">
        <v>51.8334</v>
      </c>
      <c r="JP233">
        <v>14.3334</v>
      </c>
      <c r="JQ233">
        <v>18</v>
      </c>
      <c r="JR233">
        <v>503.083</v>
      </c>
      <c r="JS233">
        <v>459.043</v>
      </c>
      <c r="JT233">
        <v>26.9256</v>
      </c>
      <c r="JU233">
        <v>46.9997</v>
      </c>
      <c r="JV233">
        <v>30.0012</v>
      </c>
      <c r="JW233">
        <v>46.6152</v>
      </c>
      <c r="JX233">
        <v>46.4341</v>
      </c>
      <c r="JY233">
        <v>6.64666</v>
      </c>
      <c r="JZ233">
        <v>34.6821</v>
      </c>
      <c r="KA233">
        <v>0</v>
      </c>
      <c r="KB233">
        <v>21.4281</v>
      </c>
      <c r="KC233">
        <v>52.3569</v>
      </c>
      <c r="KD233">
        <v>23.7452</v>
      </c>
      <c r="KE233">
        <v>97.50360000000001</v>
      </c>
      <c r="KF233">
        <v>91.7402</v>
      </c>
    </row>
    <row r="234" spans="1:292">
      <c r="A234">
        <v>216</v>
      </c>
      <c r="B234">
        <v>1688145806</v>
      </c>
      <c r="C234">
        <v>11390</v>
      </c>
      <c r="D234" t="s">
        <v>870</v>
      </c>
      <c r="E234" t="s">
        <v>871</v>
      </c>
      <c r="F234">
        <v>5</v>
      </c>
      <c r="G234" t="s">
        <v>824</v>
      </c>
      <c r="H234">
        <v>1688145798.5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K234*DK234*100.0/(AV234*EE234),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K234*DK234*100.0/(AV234*EE234),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71.6462814747366</v>
      </c>
      <c r="AJ234">
        <v>88.74350303030305</v>
      </c>
      <c r="AK234">
        <v>-3.337486928785605</v>
      </c>
      <c r="AL234">
        <v>66.45543334571914</v>
      </c>
      <c r="AM234">
        <f>(AO234 - AN234 + DX234*1E3/(8.314*(DZ234+273.15)) * AQ234/DW234 * AP234) * DW234/(100*DK234) * 1000/(1000 - AO234)</f>
        <v>0</v>
      </c>
      <c r="AN234">
        <v>23.70420695569148</v>
      </c>
      <c r="AO234">
        <v>24.44497393939394</v>
      </c>
      <c r="AP234">
        <v>-8.346645472545239E-05</v>
      </c>
      <c r="AQ234">
        <v>108.1000291971216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429</v>
      </c>
      <c r="AX234" t="s">
        <v>429</v>
      </c>
      <c r="AY234">
        <v>0</v>
      </c>
      <c r="AZ234">
        <v>0</v>
      </c>
      <c r="BA234">
        <f>1-AY234/AZ234</f>
        <v>0</v>
      </c>
      <c r="BB234">
        <v>0</v>
      </c>
      <c r="BC234" t="s">
        <v>429</v>
      </c>
      <c r="BD234" t="s">
        <v>429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429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1.65</v>
      </c>
      <c r="DL234">
        <v>0.5</v>
      </c>
      <c r="DM234" t="s">
        <v>430</v>
      </c>
      <c r="DN234">
        <v>2</v>
      </c>
      <c r="DO234" t="b">
        <v>1</v>
      </c>
      <c r="DP234">
        <v>1688145798.5</v>
      </c>
      <c r="DQ234">
        <v>109.4385777777778</v>
      </c>
      <c r="DR234">
        <v>84.19036666666668</v>
      </c>
      <c r="DS234">
        <v>24.45087407407408</v>
      </c>
      <c r="DT234">
        <v>23.72775925925926</v>
      </c>
      <c r="DU234">
        <v>126.2786666666667</v>
      </c>
      <c r="DV234">
        <v>28.32529259259259</v>
      </c>
      <c r="DW234">
        <v>500.023</v>
      </c>
      <c r="DX234">
        <v>101.598037037037</v>
      </c>
      <c r="DY234">
        <v>0.1000609888888889</v>
      </c>
      <c r="DZ234">
        <v>32.78301111111111</v>
      </c>
      <c r="EA234">
        <v>33.91356296296296</v>
      </c>
      <c r="EB234">
        <v>999.9000000000001</v>
      </c>
      <c r="EC234">
        <v>0</v>
      </c>
      <c r="ED234">
        <v>0</v>
      </c>
      <c r="EE234">
        <v>9997.196296296295</v>
      </c>
      <c r="EF234">
        <v>0</v>
      </c>
      <c r="EG234">
        <v>2009.321111111111</v>
      </c>
      <c r="EH234">
        <v>25.24821851851852</v>
      </c>
      <c r="EI234">
        <v>112.1814962962963</v>
      </c>
      <c r="EJ234">
        <v>86.23695555555554</v>
      </c>
      <c r="EK234">
        <v>0.7231162592592592</v>
      </c>
      <c r="EL234">
        <v>84.19036666666668</v>
      </c>
      <c r="EM234">
        <v>23.72775925925926</v>
      </c>
      <c r="EN234">
        <v>2.48415962962963</v>
      </c>
      <c r="EO234">
        <v>2.410693703703704</v>
      </c>
      <c r="EP234">
        <v>20.9230962962963</v>
      </c>
      <c r="EQ234">
        <v>20.43578518518519</v>
      </c>
      <c r="ER234">
        <v>2000.010740740741</v>
      </c>
      <c r="ES234">
        <v>0.9799962962962963</v>
      </c>
      <c r="ET234">
        <v>0.02000346666666667</v>
      </c>
      <c r="EU234">
        <v>0</v>
      </c>
      <c r="EV234">
        <v>144.943962962963</v>
      </c>
      <c r="EW234">
        <v>5.00078</v>
      </c>
      <c r="EX234">
        <v>6042.462962962963</v>
      </c>
      <c r="EY234">
        <v>16379.71481481482</v>
      </c>
      <c r="EZ234">
        <v>52.14544444444443</v>
      </c>
      <c r="FA234">
        <v>54.57366666666665</v>
      </c>
      <c r="FB234">
        <v>52.84696296296296</v>
      </c>
      <c r="FC234">
        <v>53.46507407407407</v>
      </c>
      <c r="FD234">
        <v>52.34929629629629</v>
      </c>
      <c r="FE234">
        <v>1955.100740740741</v>
      </c>
      <c r="FF234">
        <v>39.91</v>
      </c>
      <c r="FG234">
        <v>0</v>
      </c>
      <c r="FH234">
        <v>1688145800.4</v>
      </c>
      <c r="FI234">
        <v>0</v>
      </c>
      <c r="FJ234">
        <v>144.9431538461538</v>
      </c>
      <c r="FK234">
        <v>2.936068388010753</v>
      </c>
      <c r="FL234">
        <v>-2596.011624914702</v>
      </c>
      <c r="FM234">
        <v>6037.746923076924</v>
      </c>
      <c r="FN234">
        <v>15</v>
      </c>
      <c r="FO234">
        <v>1688143836.6</v>
      </c>
      <c r="FP234" t="s">
        <v>825</v>
      </c>
      <c r="FQ234">
        <v>1688143836.6</v>
      </c>
      <c r="FR234">
        <v>1688143836.6</v>
      </c>
      <c r="FS234">
        <v>8</v>
      </c>
      <c r="FT234">
        <v>0.776</v>
      </c>
      <c r="FU234">
        <v>0.099</v>
      </c>
      <c r="FV234">
        <v>-22.351</v>
      </c>
      <c r="FW234">
        <v>-3.623</v>
      </c>
      <c r="FX234">
        <v>421</v>
      </c>
      <c r="FY234">
        <v>20</v>
      </c>
      <c r="FZ234">
        <v>0.31</v>
      </c>
      <c r="GA234">
        <v>0.05</v>
      </c>
      <c r="GB234">
        <v>25.0996025</v>
      </c>
      <c r="GC234">
        <v>3.237132833020579</v>
      </c>
      <c r="GD234">
        <v>0.3139562218586372</v>
      </c>
      <c r="GE234">
        <v>0</v>
      </c>
      <c r="GF234">
        <v>0.7027371499999999</v>
      </c>
      <c r="GG234">
        <v>0.4132041050656657</v>
      </c>
      <c r="GH234">
        <v>0.0426576397322625</v>
      </c>
      <c r="GI234">
        <v>1</v>
      </c>
      <c r="GJ234">
        <v>1</v>
      </c>
      <c r="GK234">
        <v>2</v>
      </c>
      <c r="GL234" t="s">
        <v>432</v>
      </c>
      <c r="GM234">
        <v>3.10047</v>
      </c>
      <c r="GN234">
        <v>2.75794</v>
      </c>
      <c r="GO234">
        <v>0.0274789</v>
      </c>
      <c r="GP234">
        <v>0.0164428</v>
      </c>
      <c r="GQ234">
        <v>0.131347</v>
      </c>
      <c r="GR234">
        <v>0.116555</v>
      </c>
      <c r="GS234">
        <v>24233.1</v>
      </c>
      <c r="GT234">
        <v>23339.2</v>
      </c>
      <c r="GU234">
        <v>25512.1</v>
      </c>
      <c r="GV234">
        <v>24123</v>
      </c>
      <c r="GW234">
        <v>35633.4</v>
      </c>
      <c r="GX234">
        <v>31012.7</v>
      </c>
      <c r="GY234">
        <v>44619.5</v>
      </c>
      <c r="GZ234">
        <v>37961.2</v>
      </c>
      <c r="HA234">
        <v>1.7145</v>
      </c>
      <c r="HB234">
        <v>1.63355</v>
      </c>
      <c r="HC234">
        <v>-0.0843778</v>
      </c>
      <c r="HD234">
        <v>0</v>
      </c>
      <c r="HE234">
        <v>35.2869</v>
      </c>
      <c r="HF234">
        <v>999.9</v>
      </c>
      <c r="HG234">
        <v>37.1</v>
      </c>
      <c r="HH234">
        <v>48.9</v>
      </c>
      <c r="HI234">
        <v>42.9178</v>
      </c>
      <c r="HJ234">
        <v>62.9863</v>
      </c>
      <c r="HK234">
        <v>23.5016</v>
      </c>
      <c r="HL234">
        <v>1</v>
      </c>
      <c r="HM234">
        <v>1.79651</v>
      </c>
      <c r="HN234">
        <v>9.28105</v>
      </c>
      <c r="HO234">
        <v>20.0498</v>
      </c>
      <c r="HP234">
        <v>5.20097</v>
      </c>
      <c r="HQ234">
        <v>11.992</v>
      </c>
      <c r="HR234">
        <v>4.9587</v>
      </c>
      <c r="HS234">
        <v>3.27423</v>
      </c>
      <c r="HT234">
        <v>9999</v>
      </c>
      <c r="HU234">
        <v>9999</v>
      </c>
      <c r="HV234">
        <v>9999</v>
      </c>
      <c r="HW234">
        <v>113.4</v>
      </c>
      <c r="HX234">
        <v>1.86386</v>
      </c>
      <c r="HY234">
        <v>1.86032</v>
      </c>
      <c r="HZ234">
        <v>1.85869</v>
      </c>
      <c r="IA234">
        <v>1.85989</v>
      </c>
      <c r="IB234">
        <v>1.85989</v>
      </c>
      <c r="IC234">
        <v>1.85855</v>
      </c>
      <c r="ID234">
        <v>1.85771</v>
      </c>
      <c r="IE234">
        <v>1.85242</v>
      </c>
      <c r="IF234">
        <v>0</v>
      </c>
      <c r="IG234">
        <v>0</v>
      </c>
      <c r="IH234">
        <v>0</v>
      </c>
      <c r="II234">
        <v>0</v>
      </c>
      <c r="IJ234" t="s">
        <v>433</v>
      </c>
      <c r="IK234" t="s">
        <v>434</v>
      </c>
      <c r="IL234" t="s">
        <v>435</v>
      </c>
      <c r="IM234" t="s">
        <v>435</v>
      </c>
      <c r="IN234" t="s">
        <v>435</v>
      </c>
      <c r="IO234" t="s">
        <v>435</v>
      </c>
      <c r="IP234">
        <v>0</v>
      </c>
      <c r="IQ234">
        <v>100</v>
      </c>
      <c r="IR234">
        <v>100</v>
      </c>
      <c r="IS234">
        <v>-16.356</v>
      </c>
      <c r="IT234">
        <v>-3.874</v>
      </c>
      <c r="IU234">
        <v>-14.31289574393101</v>
      </c>
      <c r="IV234">
        <v>-0.02083019699242301</v>
      </c>
      <c r="IW234">
        <v>6.53372239223948E-06</v>
      </c>
      <c r="IX234">
        <v>-1.0545266758139E-09</v>
      </c>
      <c r="IY234">
        <v>-1.673814827731834</v>
      </c>
      <c r="IZ234">
        <v>-0.1107929009182527</v>
      </c>
      <c r="JA234">
        <v>0.00147621998962423</v>
      </c>
      <c r="JB234">
        <v>-1.085810860981848E-05</v>
      </c>
      <c r="JC234">
        <v>3</v>
      </c>
      <c r="JD234">
        <v>1949</v>
      </c>
      <c r="JE234">
        <v>2</v>
      </c>
      <c r="JF234">
        <v>64</v>
      </c>
      <c r="JG234">
        <v>32.8</v>
      </c>
      <c r="JH234">
        <v>32.8</v>
      </c>
      <c r="JI234">
        <v>0.288086</v>
      </c>
      <c r="JJ234">
        <v>2.77344</v>
      </c>
      <c r="JK234">
        <v>1.49658</v>
      </c>
      <c r="JL234">
        <v>2.31689</v>
      </c>
      <c r="JM234">
        <v>1.54785</v>
      </c>
      <c r="JN234">
        <v>2.52319</v>
      </c>
      <c r="JO234">
        <v>51.8334</v>
      </c>
      <c r="JP234">
        <v>14.3422</v>
      </c>
      <c r="JQ234">
        <v>18</v>
      </c>
      <c r="JR234">
        <v>502.762</v>
      </c>
      <c r="JS234">
        <v>458.851</v>
      </c>
      <c r="JT234">
        <v>26.9439</v>
      </c>
      <c r="JU234">
        <v>47.0116</v>
      </c>
      <c r="JV234">
        <v>30.0012</v>
      </c>
      <c r="JW234">
        <v>46.6256</v>
      </c>
      <c r="JX234">
        <v>46.4455</v>
      </c>
      <c r="JY234">
        <v>5.78717</v>
      </c>
      <c r="JZ234">
        <v>34.6821</v>
      </c>
      <c r="KA234">
        <v>0</v>
      </c>
      <c r="KB234">
        <v>21.4281</v>
      </c>
      <c r="KC234">
        <v>32.3147</v>
      </c>
      <c r="KD234">
        <v>23.7692</v>
      </c>
      <c r="KE234">
        <v>97.5014</v>
      </c>
      <c r="KF234">
        <v>91.73869999999999</v>
      </c>
    </row>
    <row r="235" spans="1:292">
      <c r="A235">
        <v>217</v>
      </c>
      <c r="B235">
        <v>1688145903</v>
      </c>
      <c r="C235">
        <v>11487</v>
      </c>
      <c r="D235" t="s">
        <v>872</v>
      </c>
      <c r="E235" t="s">
        <v>873</v>
      </c>
      <c r="F235">
        <v>5</v>
      </c>
      <c r="G235" t="s">
        <v>824</v>
      </c>
      <c r="H235">
        <v>1688145895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K235*DK235*100.0/(AV235*EE235),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K235*DK235*100.0/(AV235*EE235),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430.1940676340973</v>
      </c>
      <c r="AJ235">
        <v>425.6575575757574</v>
      </c>
      <c r="AK235">
        <v>-5.566740490815498E-05</v>
      </c>
      <c r="AL235">
        <v>66.45543334571914</v>
      </c>
      <c r="AM235">
        <f>(AO235 - AN235 + DX235*1E3/(8.314*(DZ235+273.15)) * AQ235/DW235 * AP235) * DW235/(100*DK235) * 1000/(1000 - AO235)</f>
        <v>0</v>
      </c>
      <c r="AN235">
        <v>23.84573805325897</v>
      </c>
      <c r="AO235">
        <v>24.70037636363635</v>
      </c>
      <c r="AP235">
        <v>-2.186689503256496E-05</v>
      </c>
      <c r="AQ235">
        <v>108.1000291971216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429</v>
      </c>
      <c r="AX235" t="s">
        <v>429</v>
      </c>
      <c r="AY235">
        <v>0</v>
      </c>
      <c r="AZ235">
        <v>0</v>
      </c>
      <c r="BA235">
        <f>1-AY235/AZ235</f>
        <v>0</v>
      </c>
      <c r="BB235">
        <v>0</v>
      </c>
      <c r="BC235" t="s">
        <v>429</v>
      </c>
      <c r="BD235" t="s">
        <v>429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429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1.65</v>
      </c>
      <c r="DL235">
        <v>0.5</v>
      </c>
      <c r="DM235" t="s">
        <v>430</v>
      </c>
      <c r="DN235">
        <v>2</v>
      </c>
      <c r="DO235" t="b">
        <v>1</v>
      </c>
      <c r="DP235">
        <v>1688145895</v>
      </c>
      <c r="DQ235">
        <v>415.1628387096773</v>
      </c>
      <c r="DR235">
        <v>419.9331935483871</v>
      </c>
      <c r="DS235">
        <v>24.70248387096774</v>
      </c>
      <c r="DT235">
        <v>23.84408387096775</v>
      </c>
      <c r="DU235">
        <v>437.4254516129033</v>
      </c>
      <c r="DV235">
        <v>28.59102580645161</v>
      </c>
      <c r="DW235">
        <v>500.0013548387096</v>
      </c>
      <c r="DX235">
        <v>101.5814516129032</v>
      </c>
      <c r="DY235">
        <v>0.09998734193548389</v>
      </c>
      <c r="DZ235">
        <v>32.99125806451613</v>
      </c>
      <c r="EA235">
        <v>34.10047741935484</v>
      </c>
      <c r="EB235">
        <v>999.9000000000003</v>
      </c>
      <c r="EC235">
        <v>0</v>
      </c>
      <c r="ED235">
        <v>0</v>
      </c>
      <c r="EE235">
        <v>9994.616774193548</v>
      </c>
      <c r="EF235">
        <v>0</v>
      </c>
      <c r="EG235">
        <v>2061.020967741935</v>
      </c>
      <c r="EH235">
        <v>-4.770415161290322</v>
      </c>
      <c r="EI235">
        <v>425.6781612903227</v>
      </c>
      <c r="EJ235">
        <v>430.1906774193548</v>
      </c>
      <c r="EK235">
        <v>0.8584071935483872</v>
      </c>
      <c r="EL235">
        <v>419.9331935483871</v>
      </c>
      <c r="EM235">
        <v>23.84408387096775</v>
      </c>
      <c r="EN235">
        <v>2.509316774193548</v>
      </c>
      <c r="EO235">
        <v>2.422119032258065</v>
      </c>
      <c r="EP235">
        <v>21.08705806451612</v>
      </c>
      <c r="EQ235">
        <v>20.51241612903225</v>
      </c>
      <c r="ER235">
        <v>2000.014838709678</v>
      </c>
      <c r="ES235">
        <v>0.9799973548387094</v>
      </c>
      <c r="ET235">
        <v>0.0200027</v>
      </c>
      <c r="EU235">
        <v>0</v>
      </c>
      <c r="EV235">
        <v>144.2470967741936</v>
      </c>
      <c r="EW235">
        <v>5.000779999999999</v>
      </c>
      <c r="EX235">
        <v>6182.637096774193</v>
      </c>
      <c r="EY235">
        <v>16379.74516129032</v>
      </c>
      <c r="EZ235">
        <v>52.32038709677418</v>
      </c>
      <c r="FA235">
        <v>54.78799999999999</v>
      </c>
      <c r="FB235">
        <v>53.02587096774192</v>
      </c>
      <c r="FC235">
        <v>53.7054193548387</v>
      </c>
      <c r="FD235">
        <v>52.53806451612903</v>
      </c>
      <c r="FE235">
        <v>1955.106129032258</v>
      </c>
      <c r="FF235">
        <v>39.90870967741937</v>
      </c>
      <c r="FG235">
        <v>0</v>
      </c>
      <c r="FH235">
        <v>1688145897.6</v>
      </c>
      <c r="FI235">
        <v>0</v>
      </c>
      <c r="FJ235">
        <v>144.2547692307692</v>
      </c>
      <c r="FK235">
        <v>-0.4183931646240767</v>
      </c>
      <c r="FL235">
        <v>-121.4458121612958</v>
      </c>
      <c r="FM235">
        <v>6179.734230769231</v>
      </c>
      <c r="FN235">
        <v>15</v>
      </c>
      <c r="FO235">
        <v>1688143836.6</v>
      </c>
      <c r="FP235" t="s">
        <v>825</v>
      </c>
      <c r="FQ235">
        <v>1688143836.6</v>
      </c>
      <c r="FR235">
        <v>1688143836.6</v>
      </c>
      <c r="FS235">
        <v>8</v>
      </c>
      <c r="FT235">
        <v>0.776</v>
      </c>
      <c r="FU235">
        <v>0.099</v>
      </c>
      <c r="FV235">
        <v>-22.351</v>
      </c>
      <c r="FW235">
        <v>-3.623</v>
      </c>
      <c r="FX235">
        <v>421</v>
      </c>
      <c r="FY235">
        <v>20</v>
      </c>
      <c r="FZ235">
        <v>0.31</v>
      </c>
      <c r="GA235">
        <v>0.05</v>
      </c>
      <c r="GB235">
        <v>-4.782341463414634</v>
      </c>
      <c r="GC235">
        <v>0.1602748432055719</v>
      </c>
      <c r="GD235">
        <v>0.03681002624292411</v>
      </c>
      <c r="GE235">
        <v>0</v>
      </c>
      <c r="GF235">
        <v>0.8578610975609755</v>
      </c>
      <c r="GG235">
        <v>0.002937658536586864</v>
      </c>
      <c r="GH235">
        <v>0.00191633040845891</v>
      </c>
      <c r="GI235">
        <v>1</v>
      </c>
      <c r="GJ235">
        <v>1</v>
      </c>
      <c r="GK235">
        <v>2</v>
      </c>
      <c r="GL235" t="s">
        <v>432</v>
      </c>
      <c r="GM235">
        <v>3.10073</v>
      </c>
      <c r="GN235">
        <v>2.75767</v>
      </c>
      <c r="GO235">
        <v>0.0972745</v>
      </c>
      <c r="GP235">
        <v>0.0943522</v>
      </c>
      <c r="GQ235">
        <v>0.132132</v>
      </c>
      <c r="GR235">
        <v>0.116969</v>
      </c>
      <c r="GS235">
        <v>22487.8</v>
      </c>
      <c r="GT235">
        <v>21487.1</v>
      </c>
      <c r="GU235">
        <v>25500.2</v>
      </c>
      <c r="GV235">
        <v>24113</v>
      </c>
      <c r="GW235">
        <v>35595.4</v>
      </c>
      <c r="GX235">
        <v>30994.9</v>
      </c>
      <c r="GY235">
        <v>44599.1</v>
      </c>
      <c r="GZ235">
        <v>37946.6</v>
      </c>
      <c r="HA235">
        <v>1.71273</v>
      </c>
      <c r="HB235">
        <v>1.63177</v>
      </c>
      <c r="HC235">
        <v>-0.0878461</v>
      </c>
      <c r="HD235">
        <v>0</v>
      </c>
      <c r="HE235">
        <v>35.5249</v>
      </c>
      <c r="HF235">
        <v>999.9</v>
      </c>
      <c r="HG235">
        <v>37</v>
      </c>
      <c r="HH235">
        <v>48.9</v>
      </c>
      <c r="HI235">
        <v>42.8154</v>
      </c>
      <c r="HJ235">
        <v>62.8863</v>
      </c>
      <c r="HK235">
        <v>23.141</v>
      </c>
      <c r="HL235">
        <v>1</v>
      </c>
      <c r="HM235">
        <v>1.82161</v>
      </c>
      <c r="HN235">
        <v>9.28105</v>
      </c>
      <c r="HO235">
        <v>20.0499</v>
      </c>
      <c r="HP235">
        <v>5.20636</v>
      </c>
      <c r="HQ235">
        <v>11.9924</v>
      </c>
      <c r="HR235">
        <v>4.95985</v>
      </c>
      <c r="HS235">
        <v>3.27483</v>
      </c>
      <c r="HT235">
        <v>9999</v>
      </c>
      <c r="HU235">
        <v>9999</v>
      </c>
      <c r="HV235">
        <v>9999</v>
      </c>
      <c r="HW235">
        <v>113.4</v>
      </c>
      <c r="HX235">
        <v>1.86386</v>
      </c>
      <c r="HY235">
        <v>1.86031</v>
      </c>
      <c r="HZ235">
        <v>1.85867</v>
      </c>
      <c r="IA235">
        <v>1.85992</v>
      </c>
      <c r="IB235">
        <v>1.85988</v>
      </c>
      <c r="IC235">
        <v>1.85855</v>
      </c>
      <c r="ID235">
        <v>1.8577</v>
      </c>
      <c r="IE235">
        <v>1.85242</v>
      </c>
      <c r="IF235">
        <v>0</v>
      </c>
      <c r="IG235">
        <v>0</v>
      </c>
      <c r="IH235">
        <v>0</v>
      </c>
      <c r="II235">
        <v>0</v>
      </c>
      <c r="IJ235" t="s">
        <v>433</v>
      </c>
      <c r="IK235" t="s">
        <v>434</v>
      </c>
      <c r="IL235" t="s">
        <v>435</v>
      </c>
      <c r="IM235" t="s">
        <v>435</v>
      </c>
      <c r="IN235" t="s">
        <v>435</v>
      </c>
      <c r="IO235" t="s">
        <v>435</v>
      </c>
      <c r="IP235">
        <v>0</v>
      </c>
      <c r="IQ235">
        <v>100</v>
      </c>
      <c r="IR235">
        <v>100</v>
      </c>
      <c r="IS235">
        <v>-22.263</v>
      </c>
      <c r="IT235">
        <v>-3.8885</v>
      </c>
      <c r="IU235">
        <v>-14.31289574393101</v>
      </c>
      <c r="IV235">
        <v>-0.02083019699242301</v>
      </c>
      <c r="IW235">
        <v>6.53372239223948E-06</v>
      </c>
      <c r="IX235">
        <v>-1.0545266758139E-09</v>
      </c>
      <c r="IY235">
        <v>-1.673814827731834</v>
      </c>
      <c r="IZ235">
        <v>-0.1107929009182527</v>
      </c>
      <c r="JA235">
        <v>0.00147621998962423</v>
      </c>
      <c r="JB235">
        <v>-1.085810860981848E-05</v>
      </c>
      <c r="JC235">
        <v>3</v>
      </c>
      <c r="JD235">
        <v>1949</v>
      </c>
      <c r="JE235">
        <v>2</v>
      </c>
      <c r="JF235">
        <v>64</v>
      </c>
      <c r="JG235">
        <v>34.4</v>
      </c>
      <c r="JH235">
        <v>34.4</v>
      </c>
      <c r="JI235">
        <v>1.18042</v>
      </c>
      <c r="JJ235">
        <v>2.73071</v>
      </c>
      <c r="JK235">
        <v>1.49658</v>
      </c>
      <c r="JL235">
        <v>2.31812</v>
      </c>
      <c r="JM235">
        <v>1.54785</v>
      </c>
      <c r="JN235">
        <v>2.43774</v>
      </c>
      <c r="JO235">
        <v>51.9346</v>
      </c>
      <c r="JP235">
        <v>14.2984</v>
      </c>
      <c r="JQ235">
        <v>18</v>
      </c>
      <c r="JR235">
        <v>502.858</v>
      </c>
      <c r="JS235">
        <v>458.833</v>
      </c>
      <c r="JT235">
        <v>27.1255</v>
      </c>
      <c r="JU235">
        <v>47.2449</v>
      </c>
      <c r="JV235">
        <v>30.0013</v>
      </c>
      <c r="JW235">
        <v>46.8411</v>
      </c>
      <c r="JX235">
        <v>46.6543</v>
      </c>
      <c r="JY235">
        <v>23.808</v>
      </c>
      <c r="JZ235">
        <v>34.4077</v>
      </c>
      <c r="KA235">
        <v>0</v>
      </c>
      <c r="KB235">
        <v>21.588</v>
      </c>
      <c r="KC235">
        <v>426.618</v>
      </c>
      <c r="KD235">
        <v>23.9555</v>
      </c>
      <c r="KE235">
        <v>97.45659999999999</v>
      </c>
      <c r="KF235">
        <v>91.7024</v>
      </c>
    </row>
    <row r="236" spans="1:292">
      <c r="A236">
        <v>218</v>
      </c>
      <c r="B236">
        <v>1688145908</v>
      </c>
      <c r="C236">
        <v>11492</v>
      </c>
      <c r="D236" t="s">
        <v>874</v>
      </c>
      <c r="E236" t="s">
        <v>875</v>
      </c>
      <c r="F236">
        <v>5</v>
      </c>
      <c r="G236" t="s">
        <v>824</v>
      </c>
      <c r="H236">
        <v>1688145900.155172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K236*DK236*100.0/(AV236*EE236),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K236*DK236*100.0/(AV236*EE236),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430.2329041752915</v>
      </c>
      <c r="AJ236">
        <v>425.7709030303031</v>
      </c>
      <c r="AK236">
        <v>0.02902315611607027</v>
      </c>
      <c r="AL236">
        <v>66.45543334571914</v>
      </c>
      <c r="AM236">
        <f>(AO236 - AN236 + DX236*1E3/(8.314*(DZ236+273.15)) * AQ236/DW236 * AP236) * DW236/(100*DK236) * 1000/(1000 - AO236)</f>
        <v>0</v>
      </c>
      <c r="AN236">
        <v>23.85367607181829</v>
      </c>
      <c r="AO236">
        <v>24.69746121212122</v>
      </c>
      <c r="AP236">
        <v>-5.247393546090437E-05</v>
      </c>
      <c r="AQ236">
        <v>108.1000291971216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429</v>
      </c>
      <c r="AX236" t="s">
        <v>429</v>
      </c>
      <c r="AY236">
        <v>0</v>
      </c>
      <c r="AZ236">
        <v>0</v>
      </c>
      <c r="BA236">
        <f>1-AY236/AZ236</f>
        <v>0</v>
      </c>
      <c r="BB236">
        <v>0</v>
      </c>
      <c r="BC236" t="s">
        <v>429</v>
      </c>
      <c r="BD236" t="s">
        <v>429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429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1.65</v>
      </c>
      <c r="DL236">
        <v>0.5</v>
      </c>
      <c r="DM236" t="s">
        <v>430</v>
      </c>
      <c r="DN236">
        <v>2</v>
      </c>
      <c r="DO236" t="b">
        <v>1</v>
      </c>
      <c r="DP236">
        <v>1688145900.155172</v>
      </c>
      <c r="DQ236">
        <v>415.1658275862069</v>
      </c>
      <c r="DR236">
        <v>420.0992068965517</v>
      </c>
      <c r="DS236">
        <v>24.70143448275862</v>
      </c>
      <c r="DT236">
        <v>23.84625862068965</v>
      </c>
      <c r="DU236">
        <v>437.4285172413793</v>
      </c>
      <c r="DV236">
        <v>28.58992068965517</v>
      </c>
      <c r="DW236">
        <v>499.985724137931</v>
      </c>
      <c r="DX236">
        <v>101.5806206896552</v>
      </c>
      <c r="DY236">
        <v>0.09994228965517241</v>
      </c>
      <c r="DZ236">
        <v>33.0036</v>
      </c>
      <c r="EA236">
        <v>34.10973103448276</v>
      </c>
      <c r="EB236">
        <v>999.9000000000002</v>
      </c>
      <c r="EC236">
        <v>0</v>
      </c>
      <c r="ED236">
        <v>0</v>
      </c>
      <c r="EE236">
        <v>9995.280689655174</v>
      </c>
      <c r="EF236">
        <v>0</v>
      </c>
      <c r="EG236">
        <v>2056.604482758621</v>
      </c>
      <c r="EH236">
        <v>-4.933461379310345</v>
      </c>
      <c r="EI236">
        <v>425.6807586206897</v>
      </c>
      <c r="EJ236">
        <v>430.3617931034483</v>
      </c>
      <c r="EK236">
        <v>0.8551847586206898</v>
      </c>
      <c r="EL236">
        <v>420.0992068965517</v>
      </c>
      <c r="EM236">
        <v>23.84625862068965</v>
      </c>
      <c r="EN236">
        <v>2.509190689655173</v>
      </c>
      <c r="EO236">
        <v>2.42232</v>
      </c>
      <c r="EP236">
        <v>21.08623448275862</v>
      </c>
      <c r="EQ236">
        <v>20.51376551724138</v>
      </c>
      <c r="ER236">
        <v>2000.011379310345</v>
      </c>
      <c r="ES236">
        <v>0.9799976551724137</v>
      </c>
      <c r="ET236">
        <v>0.02000246896551724</v>
      </c>
      <c r="EU236">
        <v>0</v>
      </c>
      <c r="EV236">
        <v>144.16</v>
      </c>
      <c r="EW236">
        <v>5.00078</v>
      </c>
      <c r="EX236">
        <v>6166.36724137931</v>
      </c>
      <c r="EY236">
        <v>16379.71724137931</v>
      </c>
      <c r="EZ236">
        <v>52.35113793103448</v>
      </c>
      <c r="FA236">
        <v>54.7970344827586</v>
      </c>
      <c r="FB236">
        <v>53.05351724137929</v>
      </c>
      <c r="FC236">
        <v>53.73258620689656</v>
      </c>
      <c r="FD236">
        <v>52.55358620689654</v>
      </c>
      <c r="FE236">
        <v>1955.104827586207</v>
      </c>
      <c r="FF236">
        <v>39.90551724137931</v>
      </c>
      <c r="FG236">
        <v>0</v>
      </c>
      <c r="FH236">
        <v>1688145902.4</v>
      </c>
      <c r="FI236">
        <v>0</v>
      </c>
      <c r="FJ236">
        <v>144.16</v>
      </c>
      <c r="FK236">
        <v>-0.6810940131160721</v>
      </c>
      <c r="FL236">
        <v>-311.3976074772629</v>
      </c>
      <c r="FM236">
        <v>6162.836153846155</v>
      </c>
      <c r="FN236">
        <v>15</v>
      </c>
      <c r="FO236">
        <v>1688143836.6</v>
      </c>
      <c r="FP236" t="s">
        <v>825</v>
      </c>
      <c r="FQ236">
        <v>1688143836.6</v>
      </c>
      <c r="FR236">
        <v>1688143836.6</v>
      </c>
      <c r="FS236">
        <v>8</v>
      </c>
      <c r="FT236">
        <v>0.776</v>
      </c>
      <c r="FU236">
        <v>0.099</v>
      </c>
      <c r="FV236">
        <v>-22.351</v>
      </c>
      <c r="FW236">
        <v>-3.623</v>
      </c>
      <c r="FX236">
        <v>421</v>
      </c>
      <c r="FY236">
        <v>20</v>
      </c>
      <c r="FZ236">
        <v>0.31</v>
      </c>
      <c r="GA236">
        <v>0.05</v>
      </c>
      <c r="GB236">
        <v>-4.84843487804878</v>
      </c>
      <c r="GC236">
        <v>-1.232522299651564</v>
      </c>
      <c r="GD236">
        <v>0.2308166565524644</v>
      </c>
      <c r="GE236">
        <v>0</v>
      </c>
      <c r="GF236">
        <v>0.8571206829268294</v>
      </c>
      <c r="GG236">
        <v>-0.02761473867595764</v>
      </c>
      <c r="GH236">
        <v>0.004140933554688192</v>
      </c>
      <c r="GI236">
        <v>1</v>
      </c>
      <c r="GJ236">
        <v>1</v>
      </c>
      <c r="GK236">
        <v>2</v>
      </c>
      <c r="GL236" t="s">
        <v>432</v>
      </c>
      <c r="GM236">
        <v>3.10078</v>
      </c>
      <c r="GN236">
        <v>2.75798</v>
      </c>
      <c r="GO236">
        <v>0.097306</v>
      </c>
      <c r="GP236">
        <v>0.0948022</v>
      </c>
      <c r="GQ236">
        <v>0.132119</v>
      </c>
      <c r="GR236">
        <v>0.117086</v>
      </c>
      <c r="GS236">
        <v>22486.5</v>
      </c>
      <c r="GT236">
        <v>21475.7</v>
      </c>
      <c r="GU236">
        <v>25499.6</v>
      </c>
      <c r="GV236">
        <v>24112.2</v>
      </c>
      <c r="GW236">
        <v>35595.1</v>
      </c>
      <c r="GX236">
        <v>30990.3</v>
      </c>
      <c r="GY236">
        <v>44598</v>
      </c>
      <c r="GZ236">
        <v>37946</v>
      </c>
      <c r="HA236">
        <v>1.71257</v>
      </c>
      <c r="HB236">
        <v>1.6313</v>
      </c>
      <c r="HC236">
        <v>-0.0861362</v>
      </c>
      <c r="HD236">
        <v>0</v>
      </c>
      <c r="HE236">
        <v>35.5388</v>
      </c>
      <c r="HF236">
        <v>999.9</v>
      </c>
      <c r="HG236">
        <v>37</v>
      </c>
      <c r="HH236">
        <v>48.9</v>
      </c>
      <c r="HI236">
        <v>42.8084</v>
      </c>
      <c r="HJ236">
        <v>62.8663</v>
      </c>
      <c r="HK236">
        <v>23.0008</v>
      </c>
      <c r="HL236">
        <v>1</v>
      </c>
      <c r="HM236">
        <v>1.82289</v>
      </c>
      <c r="HN236">
        <v>9.28105</v>
      </c>
      <c r="HO236">
        <v>20.0493</v>
      </c>
      <c r="HP236">
        <v>5.20441</v>
      </c>
      <c r="HQ236">
        <v>11.9924</v>
      </c>
      <c r="HR236">
        <v>4.9592</v>
      </c>
      <c r="HS236">
        <v>3.27443</v>
      </c>
      <c r="HT236">
        <v>9999</v>
      </c>
      <c r="HU236">
        <v>9999</v>
      </c>
      <c r="HV236">
        <v>9999</v>
      </c>
      <c r="HW236">
        <v>113.4</v>
      </c>
      <c r="HX236">
        <v>1.86386</v>
      </c>
      <c r="HY236">
        <v>1.86029</v>
      </c>
      <c r="HZ236">
        <v>1.85867</v>
      </c>
      <c r="IA236">
        <v>1.8599</v>
      </c>
      <c r="IB236">
        <v>1.85986</v>
      </c>
      <c r="IC236">
        <v>1.85854</v>
      </c>
      <c r="ID236">
        <v>1.8577</v>
      </c>
      <c r="IE236">
        <v>1.85242</v>
      </c>
      <c r="IF236">
        <v>0</v>
      </c>
      <c r="IG236">
        <v>0</v>
      </c>
      <c r="IH236">
        <v>0</v>
      </c>
      <c r="II236">
        <v>0</v>
      </c>
      <c r="IJ236" t="s">
        <v>433</v>
      </c>
      <c r="IK236" t="s">
        <v>434</v>
      </c>
      <c r="IL236" t="s">
        <v>435</v>
      </c>
      <c r="IM236" t="s">
        <v>435</v>
      </c>
      <c r="IN236" t="s">
        <v>435</v>
      </c>
      <c r="IO236" t="s">
        <v>435</v>
      </c>
      <c r="IP236">
        <v>0</v>
      </c>
      <c r="IQ236">
        <v>100</v>
      </c>
      <c r="IR236">
        <v>100</v>
      </c>
      <c r="IS236">
        <v>-22.265</v>
      </c>
      <c r="IT236">
        <v>-3.8883</v>
      </c>
      <c r="IU236">
        <v>-14.31289574393101</v>
      </c>
      <c r="IV236">
        <v>-0.02083019699242301</v>
      </c>
      <c r="IW236">
        <v>6.53372239223948E-06</v>
      </c>
      <c r="IX236">
        <v>-1.0545266758139E-09</v>
      </c>
      <c r="IY236">
        <v>-1.673814827731834</v>
      </c>
      <c r="IZ236">
        <v>-0.1107929009182527</v>
      </c>
      <c r="JA236">
        <v>0.00147621998962423</v>
      </c>
      <c r="JB236">
        <v>-1.085810860981848E-05</v>
      </c>
      <c r="JC236">
        <v>3</v>
      </c>
      <c r="JD236">
        <v>1949</v>
      </c>
      <c r="JE236">
        <v>2</v>
      </c>
      <c r="JF236">
        <v>64</v>
      </c>
      <c r="JG236">
        <v>34.5</v>
      </c>
      <c r="JH236">
        <v>34.5</v>
      </c>
      <c r="JI236">
        <v>1.2085</v>
      </c>
      <c r="JJ236">
        <v>2.72949</v>
      </c>
      <c r="JK236">
        <v>1.49658</v>
      </c>
      <c r="JL236">
        <v>2.31934</v>
      </c>
      <c r="JM236">
        <v>1.54785</v>
      </c>
      <c r="JN236">
        <v>2.36816</v>
      </c>
      <c r="JO236">
        <v>51.9346</v>
      </c>
      <c r="JP236">
        <v>14.2896</v>
      </c>
      <c r="JQ236">
        <v>18</v>
      </c>
      <c r="JR236">
        <v>502.818</v>
      </c>
      <c r="JS236">
        <v>458.564</v>
      </c>
      <c r="JT236">
        <v>27.1413</v>
      </c>
      <c r="JU236">
        <v>47.258</v>
      </c>
      <c r="JV236">
        <v>30.0013</v>
      </c>
      <c r="JW236">
        <v>46.8512</v>
      </c>
      <c r="JX236">
        <v>46.6643</v>
      </c>
      <c r="JY236">
        <v>24.3354</v>
      </c>
      <c r="JZ236">
        <v>34.1352</v>
      </c>
      <c r="KA236">
        <v>0</v>
      </c>
      <c r="KB236">
        <v>21.588</v>
      </c>
      <c r="KC236">
        <v>440.216</v>
      </c>
      <c r="KD236">
        <v>23.9821</v>
      </c>
      <c r="KE236">
        <v>97.4541</v>
      </c>
      <c r="KF236">
        <v>91.7002</v>
      </c>
    </row>
    <row r="237" spans="1:292">
      <c r="A237">
        <v>219</v>
      </c>
      <c r="B237">
        <v>1688145913</v>
      </c>
      <c r="C237">
        <v>11497</v>
      </c>
      <c r="D237" t="s">
        <v>876</v>
      </c>
      <c r="E237" t="s">
        <v>877</v>
      </c>
      <c r="F237">
        <v>5</v>
      </c>
      <c r="G237" t="s">
        <v>824</v>
      </c>
      <c r="H237">
        <v>1688145905.232143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K237*DK237*100.0/(AV237*EE237),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K237*DK237*100.0/(AV237*EE237),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436.8822040998422</v>
      </c>
      <c r="AJ237">
        <v>428.7441333333334</v>
      </c>
      <c r="AK237">
        <v>0.6999660428510048</v>
      </c>
      <c r="AL237">
        <v>66.45543334571914</v>
      </c>
      <c r="AM237">
        <f>(AO237 - AN237 + DX237*1E3/(8.314*(DZ237+273.15)) * AQ237/DW237 * AP237) * DW237/(100*DK237) * 1000/(1000 - AO237)</f>
        <v>0</v>
      </c>
      <c r="AN237">
        <v>23.93220979616752</v>
      </c>
      <c r="AO237">
        <v>24.71329515151515</v>
      </c>
      <c r="AP237">
        <v>0.005381963538179836</v>
      </c>
      <c r="AQ237">
        <v>108.1000291971216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429</v>
      </c>
      <c r="AX237" t="s">
        <v>429</v>
      </c>
      <c r="AY237">
        <v>0</v>
      </c>
      <c r="AZ237">
        <v>0</v>
      </c>
      <c r="BA237">
        <f>1-AY237/AZ237</f>
        <v>0</v>
      </c>
      <c r="BB237">
        <v>0</v>
      </c>
      <c r="BC237" t="s">
        <v>429</v>
      </c>
      <c r="BD237" t="s">
        <v>429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429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1.65</v>
      </c>
      <c r="DL237">
        <v>0.5</v>
      </c>
      <c r="DM237" t="s">
        <v>430</v>
      </c>
      <c r="DN237">
        <v>2</v>
      </c>
      <c r="DO237" t="b">
        <v>1</v>
      </c>
      <c r="DP237">
        <v>1688145905.232143</v>
      </c>
      <c r="DQ237">
        <v>415.5975714285714</v>
      </c>
      <c r="DR237">
        <v>422.85525</v>
      </c>
      <c r="DS237">
        <v>24.70149285714286</v>
      </c>
      <c r="DT237">
        <v>23.87038214285715</v>
      </c>
      <c r="DU237">
        <v>437.8672142857143</v>
      </c>
      <c r="DV237">
        <v>28.58998571428571</v>
      </c>
      <c r="DW237">
        <v>499.9631428571428</v>
      </c>
      <c r="DX237">
        <v>101.5805</v>
      </c>
      <c r="DY237">
        <v>0.09989105714285716</v>
      </c>
      <c r="DZ237">
        <v>33.01561428571428</v>
      </c>
      <c r="EA237">
        <v>34.13055714285714</v>
      </c>
      <c r="EB237">
        <v>999.9000000000002</v>
      </c>
      <c r="EC237">
        <v>0</v>
      </c>
      <c r="ED237">
        <v>0</v>
      </c>
      <c r="EE237">
        <v>9997.87892857143</v>
      </c>
      <c r="EF237">
        <v>0</v>
      </c>
      <c r="EG237">
        <v>2031.63</v>
      </c>
      <c r="EH237">
        <v>-7.257691428571428</v>
      </c>
      <c r="EI237">
        <v>426.1235</v>
      </c>
      <c r="EJ237">
        <v>433.196</v>
      </c>
      <c r="EK237">
        <v>0.8311168928571429</v>
      </c>
      <c r="EL237">
        <v>422.85525</v>
      </c>
      <c r="EM237">
        <v>23.87038214285715</v>
      </c>
      <c r="EN237">
        <v>2.509193214285714</v>
      </c>
      <c r="EO237">
        <v>2.424767857142857</v>
      </c>
      <c r="EP237">
        <v>21.08626071428571</v>
      </c>
      <c r="EQ237">
        <v>20.53012142857143</v>
      </c>
      <c r="ER237">
        <v>2000.018928571429</v>
      </c>
      <c r="ES237">
        <v>0.979998357142857</v>
      </c>
      <c r="ET237">
        <v>0.02000195</v>
      </c>
      <c r="EU237">
        <v>0</v>
      </c>
      <c r="EV237">
        <v>144.1811071428571</v>
      </c>
      <c r="EW237">
        <v>5.00078</v>
      </c>
      <c r="EX237">
        <v>6077.555357142859</v>
      </c>
      <c r="EY237">
        <v>16379.77142857143</v>
      </c>
      <c r="EZ237">
        <v>52.36360714285713</v>
      </c>
      <c r="FA237">
        <v>54.81664285714286</v>
      </c>
      <c r="FB237">
        <v>53.05774999999999</v>
      </c>
      <c r="FC237">
        <v>53.73867857142857</v>
      </c>
      <c r="FD237">
        <v>52.56664285714285</v>
      </c>
      <c r="FE237">
        <v>1955.115714285714</v>
      </c>
      <c r="FF237">
        <v>39.90214285714286</v>
      </c>
      <c r="FG237">
        <v>0</v>
      </c>
      <c r="FH237">
        <v>1688145907.2</v>
      </c>
      <c r="FI237">
        <v>0</v>
      </c>
      <c r="FJ237">
        <v>144.1945384615385</v>
      </c>
      <c r="FK237">
        <v>-0.1098803396255401</v>
      </c>
      <c r="FL237">
        <v>-1718.19521546119</v>
      </c>
      <c r="FM237">
        <v>6068.608846153847</v>
      </c>
      <c r="FN237">
        <v>15</v>
      </c>
      <c r="FO237">
        <v>1688143836.6</v>
      </c>
      <c r="FP237" t="s">
        <v>825</v>
      </c>
      <c r="FQ237">
        <v>1688143836.6</v>
      </c>
      <c r="FR237">
        <v>1688143836.6</v>
      </c>
      <c r="FS237">
        <v>8</v>
      </c>
      <c r="FT237">
        <v>0.776</v>
      </c>
      <c r="FU237">
        <v>0.099</v>
      </c>
      <c r="FV237">
        <v>-22.351</v>
      </c>
      <c r="FW237">
        <v>-3.623</v>
      </c>
      <c r="FX237">
        <v>421</v>
      </c>
      <c r="FY237">
        <v>20</v>
      </c>
      <c r="FZ237">
        <v>0.31</v>
      </c>
      <c r="GA237">
        <v>0.05</v>
      </c>
      <c r="GB237">
        <v>-6.56565775</v>
      </c>
      <c r="GC237">
        <v>-25.43004641651032</v>
      </c>
      <c r="GD237">
        <v>3.171913216866508</v>
      </c>
      <c r="GE237">
        <v>0</v>
      </c>
      <c r="GF237">
        <v>0.8384306499999999</v>
      </c>
      <c r="GG237">
        <v>-0.2612700787992506</v>
      </c>
      <c r="GH237">
        <v>0.03049619380312074</v>
      </c>
      <c r="GI237">
        <v>1</v>
      </c>
      <c r="GJ237">
        <v>1</v>
      </c>
      <c r="GK237">
        <v>2</v>
      </c>
      <c r="GL237" t="s">
        <v>432</v>
      </c>
      <c r="GM237">
        <v>3.10067</v>
      </c>
      <c r="GN237">
        <v>2.75803</v>
      </c>
      <c r="GO237">
        <v>0.0978849</v>
      </c>
      <c r="GP237">
        <v>0.09697509999999999</v>
      </c>
      <c r="GQ237">
        <v>0.13217</v>
      </c>
      <c r="GR237">
        <v>0.117273</v>
      </c>
      <c r="GS237">
        <v>22471.7</v>
      </c>
      <c r="GT237">
        <v>21424</v>
      </c>
      <c r="GU237">
        <v>25499.2</v>
      </c>
      <c r="GV237">
        <v>24112.1</v>
      </c>
      <c r="GW237">
        <v>35592.5</v>
      </c>
      <c r="GX237">
        <v>30983.8</v>
      </c>
      <c r="GY237">
        <v>44597.1</v>
      </c>
      <c r="GZ237">
        <v>37945.5</v>
      </c>
      <c r="HA237">
        <v>1.71277</v>
      </c>
      <c r="HB237">
        <v>1.63122</v>
      </c>
      <c r="HC237">
        <v>-0.0860915</v>
      </c>
      <c r="HD237">
        <v>0</v>
      </c>
      <c r="HE237">
        <v>35.554</v>
      </c>
      <c r="HF237">
        <v>999.9</v>
      </c>
      <c r="HG237">
        <v>37</v>
      </c>
      <c r="HH237">
        <v>48.9</v>
      </c>
      <c r="HI237">
        <v>42.815</v>
      </c>
      <c r="HJ237">
        <v>62.7263</v>
      </c>
      <c r="HK237">
        <v>23.0449</v>
      </c>
      <c r="HL237">
        <v>1</v>
      </c>
      <c r="HM237">
        <v>1.82417</v>
      </c>
      <c r="HN237">
        <v>9.28105</v>
      </c>
      <c r="HO237">
        <v>20.0493</v>
      </c>
      <c r="HP237">
        <v>5.20366</v>
      </c>
      <c r="HQ237">
        <v>11.992</v>
      </c>
      <c r="HR237">
        <v>4.9591</v>
      </c>
      <c r="HS237">
        <v>3.27443</v>
      </c>
      <c r="HT237">
        <v>9999</v>
      </c>
      <c r="HU237">
        <v>9999</v>
      </c>
      <c r="HV237">
        <v>9999</v>
      </c>
      <c r="HW237">
        <v>113.4</v>
      </c>
      <c r="HX237">
        <v>1.86386</v>
      </c>
      <c r="HY237">
        <v>1.86031</v>
      </c>
      <c r="HZ237">
        <v>1.85867</v>
      </c>
      <c r="IA237">
        <v>1.85991</v>
      </c>
      <c r="IB237">
        <v>1.85987</v>
      </c>
      <c r="IC237">
        <v>1.85857</v>
      </c>
      <c r="ID237">
        <v>1.85768</v>
      </c>
      <c r="IE237">
        <v>1.85242</v>
      </c>
      <c r="IF237">
        <v>0</v>
      </c>
      <c r="IG237">
        <v>0</v>
      </c>
      <c r="IH237">
        <v>0</v>
      </c>
      <c r="II237">
        <v>0</v>
      </c>
      <c r="IJ237" t="s">
        <v>433</v>
      </c>
      <c r="IK237" t="s">
        <v>434</v>
      </c>
      <c r="IL237" t="s">
        <v>435</v>
      </c>
      <c r="IM237" t="s">
        <v>435</v>
      </c>
      <c r="IN237" t="s">
        <v>435</v>
      </c>
      <c r="IO237" t="s">
        <v>435</v>
      </c>
      <c r="IP237">
        <v>0</v>
      </c>
      <c r="IQ237">
        <v>100</v>
      </c>
      <c r="IR237">
        <v>100</v>
      </c>
      <c r="IS237">
        <v>-22.32</v>
      </c>
      <c r="IT237">
        <v>-3.8893</v>
      </c>
      <c r="IU237">
        <v>-14.31289574393101</v>
      </c>
      <c r="IV237">
        <v>-0.02083019699242301</v>
      </c>
      <c r="IW237">
        <v>6.53372239223948E-06</v>
      </c>
      <c r="IX237">
        <v>-1.0545266758139E-09</v>
      </c>
      <c r="IY237">
        <v>-1.673814827731834</v>
      </c>
      <c r="IZ237">
        <v>-0.1107929009182527</v>
      </c>
      <c r="JA237">
        <v>0.00147621998962423</v>
      </c>
      <c r="JB237">
        <v>-1.085810860981848E-05</v>
      </c>
      <c r="JC237">
        <v>3</v>
      </c>
      <c r="JD237">
        <v>1949</v>
      </c>
      <c r="JE237">
        <v>2</v>
      </c>
      <c r="JF237">
        <v>64</v>
      </c>
      <c r="JG237">
        <v>34.6</v>
      </c>
      <c r="JH237">
        <v>34.6</v>
      </c>
      <c r="JI237">
        <v>1.24023</v>
      </c>
      <c r="JJ237">
        <v>2.73926</v>
      </c>
      <c r="JK237">
        <v>1.49658</v>
      </c>
      <c r="JL237">
        <v>2.31934</v>
      </c>
      <c r="JM237">
        <v>1.54785</v>
      </c>
      <c r="JN237">
        <v>2.43164</v>
      </c>
      <c r="JO237">
        <v>51.9346</v>
      </c>
      <c r="JP237">
        <v>14.2896</v>
      </c>
      <c r="JQ237">
        <v>18</v>
      </c>
      <c r="JR237">
        <v>503.03</v>
      </c>
      <c r="JS237">
        <v>458.575</v>
      </c>
      <c r="JT237">
        <v>27.1597</v>
      </c>
      <c r="JU237">
        <v>47.2687</v>
      </c>
      <c r="JV237">
        <v>30.0013</v>
      </c>
      <c r="JW237">
        <v>46.8643</v>
      </c>
      <c r="JX237">
        <v>46.6752</v>
      </c>
      <c r="JY237">
        <v>25.0588</v>
      </c>
      <c r="JZ237">
        <v>34.1352</v>
      </c>
      <c r="KA237">
        <v>0</v>
      </c>
      <c r="KB237">
        <v>21.5877</v>
      </c>
      <c r="KC237">
        <v>460.27</v>
      </c>
      <c r="KD237">
        <v>23.9835</v>
      </c>
      <c r="KE237">
        <v>97.4524</v>
      </c>
      <c r="KF237">
        <v>91.69929999999999</v>
      </c>
    </row>
    <row r="238" spans="1:292">
      <c r="A238">
        <v>220</v>
      </c>
      <c r="B238">
        <v>1688145918</v>
      </c>
      <c r="C238">
        <v>11502</v>
      </c>
      <c r="D238" t="s">
        <v>878</v>
      </c>
      <c r="E238" t="s">
        <v>879</v>
      </c>
      <c r="F238">
        <v>5</v>
      </c>
      <c r="G238" t="s">
        <v>824</v>
      </c>
      <c r="H238">
        <v>1688145910.5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K238*DK238*100.0/(AV238*EE238),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K238*DK238*100.0/(AV238*EE238),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451.5773574732144</v>
      </c>
      <c r="AJ238">
        <v>437.2479636363637</v>
      </c>
      <c r="AK238">
        <v>1.804403449755579</v>
      </c>
      <c r="AL238">
        <v>66.45543334571914</v>
      </c>
      <c r="AM238">
        <f>(AO238 - AN238 + DX238*1E3/(8.314*(DZ238+273.15)) * AQ238/DW238 * AP238) * DW238/(100*DK238) * 1000/(1000 - AO238)</f>
        <v>0</v>
      </c>
      <c r="AN238">
        <v>23.93921902726082</v>
      </c>
      <c r="AO238">
        <v>24.72944666666666</v>
      </c>
      <c r="AP238">
        <v>0.0006714410970374516</v>
      </c>
      <c r="AQ238">
        <v>108.1000291971216</v>
      </c>
      <c r="AR238">
        <v>0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429</v>
      </c>
      <c r="AX238" t="s">
        <v>429</v>
      </c>
      <c r="AY238">
        <v>0</v>
      </c>
      <c r="AZ238">
        <v>0</v>
      </c>
      <c r="BA238">
        <f>1-AY238/AZ238</f>
        <v>0</v>
      </c>
      <c r="BB238">
        <v>0</v>
      </c>
      <c r="BC238" t="s">
        <v>429</v>
      </c>
      <c r="BD238" t="s">
        <v>429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429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1.65</v>
      </c>
      <c r="DL238">
        <v>0.5</v>
      </c>
      <c r="DM238" t="s">
        <v>430</v>
      </c>
      <c r="DN238">
        <v>2</v>
      </c>
      <c r="DO238" t="b">
        <v>1</v>
      </c>
      <c r="DP238">
        <v>1688145910.5</v>
      </c>
      <c r="DQ238">
        <v>418.1368518518518</v>
      </c>
      <c r="DR238">
        <v>430.6754074074074</v>
      </c>
      <c r="DS238">
        <v>24.70921851851852</v>
      </c>
      <c r="DT238">
        <v>23.90247777777778</v>
      </c>
      <c r="DU238">
        <v>440.446962962963</v>
      </c>
      <c r="DV238">
        <v>28.59813333333333</v>
      </c>
      <c r="DW238">
        <v>499.9594814814815</v>
      </c>
      <c r="DX238">
        <v>101.579962962963</v>
      </c>
      <c r="DY238">
        <v>0.09984595555555557</v>
      </c>
      <c r="DZ238">
        <v>33.03164444444445</v>
      </c>
      <c r="EA238">
        <v>34.15115925925927</v>
      </c>
      <c r="EB238">
        <v>999.9000000000001</v>
      </c>
      <c r="EC238">
        <v>0</v>
      </c>
      <c r="ED238">
        <v>0</v>
      </c>
      <c r="EE238">
        <v>9998.402592592593</v>
      </c>
      <c r="EF238">
        <v>0</v>
      </c>
      <c r="EG238">
        <v>1872.817037037037</v>
      </c>
      <c r="EH238">
        <v>-12.5386</v>
      </c>
      <c r="EI238">
        <v>428.7304814814815</v>
      </c>
      <c r="EJ238">
        <v>441.2221481481482</v>
      </c>
      <c r="EK238">
        <v>0.8067431111111111</v>
      </c>
      <c r="EL238">
        <v>430.6754074074074</v>
      </c>
      <c r="EM238">
        <v>23.90247777777778</v>
      </c>
      <c r="EN238">
        <v>2.509961481481481</v>
      </c>
      <c r="EO238">
        <v>2.428012962962963</v>
      </c>
      <c r="EP238">
        <v>21.09124814814815</v>
      </c>
      <c r="EQ238">
        <v>20.55181111111111</v>
      </c>
      <c r="ER238">
        <v>1999.956666666666</v>
      </c>
      <c r="ES238">
        <v>0.9799987037037037</v>
      </c>
      <c r="ET238">
        <v>0.02000162222222222</v>
      </c>
      <c r="EU238">
        <v>0</v>
      </c>
      <c r="EV238">
        <v>144.1118888888889</v>
      </c>
      <c r="EW238">
        <v>5.00078</v>
      </c>
      <c r="EX238">
        <v>5708.137407407407</v>
      </c>
      <c r="EY238">
        <v>16379.27037037037</v>
      </c>
      <c r="EZ238">
        <v>52.39566666666666</v>
      </c>
      <c r="FA238">
        <v>54.83766666666666</v>
      </c>
      <c r="FB238">
        <v>53.07144444444443</v>
      </c>
      <c r="FC238">
        <v>53.76599999999999</v>
      </c>
      <c r="FD238">
        <v>52.5738148148148</v>
      </c>
      <c r="FE238">
        <v>1955.055555555556</v>
      </c>
      <c r="FF238">
        <v>39.9</v>
      </c>
      <c r="FG238">
        <v>0</v>
      </c>
      <c r="FH238">
        <v>1688145912.6</v>
      </c>
      <c r="FI238">
        <v>0</v>
      </c>
      <c r="FJ238">
        <v>144.11716</v>
      </c>
      <c r="FK238">
        <v>0.03069230754113816</v>
      </c>
      <c r="FL238">
        <v>-6654.123857226626</v>
      </c>
      <c r="FM238">
        <v>5658.1396</v>
      </c>
      <c r="FN238">
        <v>15</v>
      </c>
      <c r="FO238">
        <v>1688143836.6</v>
      </c>
      <c r="FP238" t="s">
        <v>825</v>
      </c>
      <c r="FQ238">
        <v>1688143836.6</v>
      </c>
      <c r="FR238">
        <v>1688143836.6</v>
      </c>
      <c r="FS238">
        <v>8</v>
      </c>
      <c r="FT238">
        <v>0.776</v>
      </c>
      <c r="FU238">
        <v>0.099</v>
      </c>
      <c r="FV238">
        <v>-22.351</v>
      </c>
      <c r="FW238">
        <v>-3.623</v>
      </c>
      <c r="FX238">
        <v>421</v>
      </c>
      <c r="FY238">
        <v>20</v>
      </c>
      <c r="FZ238">
        <v>0.31</v>
      </c>
      <c r="GA238">
        <v>0.05</v>
      </c>
      <c r="GB238">
        <v>-9.798793658536585</v>
      </c>
      <c r="GC238">
        <v>-56.35347470383273</v>
      </c>
      <c r="GD238">
        <v>6.087710343489421</v>
      </c>
      <c r="GE238">
        <v>0</v>
      </c>
      <c r="GF238">
        <v>0.8226505121951219</v>
      </c>
      <c r="GG238">
        <v>-0.3176609059233471</v>
      </c>
      <c r="GH238">
        <v>0.03474776586544947</v>
      </c>
      <c r="GI238">
        <v>1</v>
      </c>
      <c r="GJ238">
        <v>1</v>
      </c>
      <c r="GK238">
        <v>2</v>
      </c>
      <c r="GL238" t="s">
        <v>432</v>
      </c>
      <c r="GM238">
        <v>3.10082</v>
      </c>
      <c r="GN238">
        <v>2.75811</v>
      </c>
      <c r="GO238">
        <v>0.0993706</v>
      </c>
      <c r="GP238">
        <v>0.09959369999999999</v>
      </c>
      <c r="GQ238">
        <v>0.132223</v>
      </c>
      <c r="GR238">
        <v>0.117284</v>
      </c>
      <c r="GS238">
        <v>22434.2</v>
      </c>
      <c r="GT238">
        <v>21361.3</v>
      </c>
      <c r="GU238">
        <v>25498.6</v>
      </c>
      <c r="GV238">
        <v>24111.4</v>
      </c>
      <c r="GW238">
        <v>35589.8</v>
      </c>
      <c r="GX238">
        <v>30982.8</v>
      </c>
      <c r="GY238">
        <v>44596.1</v>
      </c>
      <c r="GZ238">
        <v>37944.4</v>
      </c>
      <c r="HA238">
        <v>1.71303</v>
      </c>
      <c r="HB238">
        <v>1.63072</v>
      </c>
      <c r="HC238">
        <v>-0.0867546</v>
      </c>
      <c r="HD238">
        <v>0</v>
      </c>
      <c r="HE238">
        <v>35.5675</v>
      </c>
      <c r="HF238">
        <v>999.9</v>
      </c>
      <c r="HG238">
        <v>37</v>
      </c>
      <c r="HH238">
        <v>48.9</v>
      </c>
      <c r="HI238">
        <v>42.8145</v>
      </c>
      <c r="HJ238">
        <v>62.7063</v>
      </c>
      <c r="HK238">
        <v>23.101</v>
      </c>
      <c r="HL238">
        <v>1</v>
      </c>
      <c r="HM238">
        <v>1.82529</v>
      </c>
      <c r="HN238">
        <v>9.28105</v>
      </c>
      <c r="HO238">
        <v>20.0495</v>
      </c>
      <c r="HP238">
        <v>5.20336</v>
      </c>
      <c r="HQ238">
        <v>11.9923</v>
      </c>
      <c r="HR238">
        <v>4.95895</v>
      </c>
      <c r="HS238">
        <v>3.27435</v>
      </c>
      <c r="HT238">
        <v>9999</v>
      </c>
      <c r="HU238">
        <v>9999</v>
      </c>
      <c r="HV238">
        <v>9999</v>
      </c>
      <c r="HW238">
        <v>113.4</v>
      </c>
      <c r="HX238">
        <v>1.86386</v>
      </c>
      <c r="HY238">
        <v>1.86029</v>
      </c>
      <c r="HZ238">
        <v>1.85867</v>
      </c>
      <c r="IA238">
        <v>1.8599</v>
      </c>
      <c r="IB238">
        <v>1.85986</v>
      </c>
      <c r="IC238">
        <v>1.85853</v>
      </c>
      <c r="ID238">
        <v>1.85768</v>
      </c>
      <c r="IE238">
        <v>1.85242</v>
      </c>
      <c r="IF238">
        <v>0</v>
      </c>
      <c r="IG238">
        <v>0</v>
      </c>
      <c r="IH238">
        <v>0</v>
      </c>
      <c r="II238">
        <v>0</v>
      </c>
      <c r="IJ238" t="s">
        <v>433</v>
      </c>
      <c r="IK238" t="s">
        <v>434</v>
      </c>
      <c r="IL238" t="s">
        <v>435</v>
      </c>
      <c r="IM238" t="s">
        <v>435</v>
      </c>
      <c r="IN238" t="s">
        <v>435</v>
      </c>
      <c r="IO238" t="s">
        <v>435</v>
      </c>
      <c r="IP238">
        <v>0</v>
      </c>
      <c r="IQ238">
        <v>100</v>
      </c>
      <c r="IR238">
        <v>100</v>
      </c>
      <c r="IS238">
        <v>-22.459</v>
      </c>
      <c r="IT238">
        <v>-3.8901</v>
      </c>
      <c r="IU238">
        <v>-14.31289574393101</v>
      </c>
      <c r="IV238">
        <v>-0.02083019699242301</v>
      </c>
      <c r="IW238">
        <v>6.53372239223948E-06</v>
      </c>
      <c r="IX238">
        <v>-1.0545266758139E-09</v>
      </c>
      <c r="IY238">
        <v>-1.673814827731834</v>
      </c>
      <c r="IZ238">
        <v>-0.1107929009182527</v>
      </c>
      <c r="JA238">
        <v>0.00147621998962423</v>
      </c>
      <c r="JB238">
        <v>-1.085810860981848E-05</v>
      </c>
      <c r="JC238">
        <v>3</v>
      </c>
      <c r="JD238">
        <v>1949</v>
      </c>
      <c r="JE238">
        <v>2</v>
      </c>
      <c r="JF238">
        <v>64</v>
      </c>
      <c r="JG238">
        <v>34.7</v>
      </c>
      <c r="JH238">
        <v>34.7</v>
      </c>
      <c r="JI238">
        <v>1.2793</v>
      </c>
      <c r="JJ238">
        <v>2.7356</v>
      </c>
      <c r="JK238">
        <v>1.49658</v>
      </c>
      <c r="JL238">
        <v>2.31812</v>
      </c>
      <c r="JM238">
        <v>1.54785</v>
      </c>
      <c r="JN238">
        <v>2.47314</v>
      </c>
      <c r="JO238">
        <v>51.9346</v>
      </c>
      <c r="JP238">
        <v>14.2896</v>
      </c>
      <c r="JQ238">
        <v>18</v>
      </c>
      <c r="JR238">
        <v>503.259</v>
      </c>
      <c r="JS238">
        <v>458.302</v>
      </c>
      <c r="JT238">
        <v>27.18</v>
      </c>
      <c r="JU238">
        <v>47.282</v>
      </c>
      <c r="JV238">
        <v>30.0012</v>
      </c>
      <c r="JW238">
        <v>46.8747</v>
      </c>
      <c r="JX238">
        <v>46.6875</v>
      </c>
      <c r="JY238">
        <v>25.7625</v>
      </c>
      <c r="JZ238">
        <v>34.1352</v>
      </c>
      <c r="KA238">
        <v>0</v>
      </c>
      <c r="KB238">
        <v>21.6007</v>
      </c>
      <c r="KC238">
        <v>473.632</v>
      </c>
      <c r="KD238">
        <v>23.9901</v>
      </c>
      <c r="KE238">
        <v>97.4502</v>
      </c>
      <c r="KF238">
        <v>91.6968</v>
      </c>
    </row>
    <row r="239" spans="1:292">
      <c r="A239">
        <v>221</v>
      </c>
      <c r="B239">
        <v>1688145923</v>
      </c>
      <c r="C239">
        <v>11507</v>
      </c>
      <c r="D239" t="s">
        <v>880</v>
      </c>
      <c r="E239" t="s">
        <v>881</v>
      </c>
      <c r="F239">
        <v>5</v>
      </c>
      <c r="G239" t="s">
        <v>824</v>
      </c>
      <c r="H239">
        <v>1688145915.214286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K239*DK239*100.0/(AV239*EE239),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K239*DK239*100.0/(AV239*EE239),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468.0274688738314</v>
      </c>
      <c r="AJ239">
        <v>449.7455575757575</v>
      </c>
      <c r="AK239">
        <v>2.571992606649468</v>
      </c>
      <c r="AL239">
        <v>66.45543334571914</v>
      </c>
      <c r="AM239">
        <f>(AO239 - AN239 + DX239*1E3/(8.314*(DZ239+273.15)) * AQ239/DW239 * AP239) * DW239/(100*DK239) * 1000/(1000 - AO239)</f>
        <v>0</v>
      </c>
      <c r="AN239">
        <v>23.94348133718689</v>
      </c>
      <c r="AO239">
        <v>24.73717333333333</v>
      </c>
      <c r="AP239">
        <v>4.922688105697705E-06</v>
      </c>
      <c r="AQ239">
        <v>108.1000291971216</v>
      </c>
      <c r="AR239">
        <v>0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429</v>
      </c>
      <c r="AX239" t="s">
        <v>429</v>
      </c>
      <c r="AY239">
        <v>0</v>
      </c>
      <c r="AZ239">
        <v>0</v>
      </c>
      <c r="BA239">
        <f>1-AY239/AZ239</f>
        <v>0</v>
      </c>
      <c r="BB239">
        <v>0</v>
      </c>
      <c r="BC239" t="s">
        <v>429</v>
      </c>
      <c r="BD239" t="s">
        <v>429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429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1.65</v>
      </c>
      <c r="DL239">
        <v>0.5</v>
      </c>
      <c r="DM239" t="s">
        <v>430</v>
      </c>
      <c r="DN239">
        <v>2</v>
      </c>
      <c r="DO239" t="b">
        <v>1</v>
      </c>
      <c r="DP239">
        <v>1688145915.214286</v>
      </c>
      <c r="DQ239">
        <v>423.9195714285715</v>
      </c>
      <c r="DR239">
        <v>442.8184285714286</v>
      </c>
      <c r="DS239">
        <v>24.72061785714286</v>
      </c>
      <c r="DT239">
        <v>23.93100357142857</v>
      </c>
      <c r="DU239">
        <v>446.3213928571428</v>
      </c>
      <c r="DV239">
        <v>28.61017142857143</v>
      </c>
      <c r="DW239">
        <v>500.0073928571429</v>
      </c>
      <c r="DX239">
        <v>101.5793214285714</v>
      </c>
      <c r="DY239">
        <v>0.09993561071428569</v>
      </c>
      <c r="DZ239">
        <v>33.04469285714286</v>
      </c>
      <c r="EA239">
        <v>34.16652142857143</v>
      </c>
      <c r="EB239">
        <v>999.9000000000002</v>
      </c>
      <c r="EC239">
        <v>0</v>
      </c>
      <c r="ED239">
        <v>0</v>
      </c>
      <c r="EE239">
        <v>9998.885357142859</v>
      </c>
      <c r="EF239">
        <v>0</v>
      </c>
      <c r="EG239">
        <v>1568.947</v>
      </c>
      <c r="EH239">
        <v>-18.89887785714285</v>
      </c>
      <c r="EI239">
        <v>434.6648571428573</v>
      </c>
      <c r="EJ239">
        <v>453.6755</v>
      </c>
      <c r="EK239">
        <v>0.7896195357142858</v>
      </c>
      <c r="EL239">
        <v>442.8184285714286</v>
      </c>
      <c r="EM239">
        <v>23.93100357142857</v>
      </c>
      <c r="EN239">
        <v>2.511101785714286</v>
      </c>
      <c r="EO239">
        <v>2.430893571428572</v>
      </c>
      <c r="EP239">
        <v>21.09864642857143</v>
      </c>
      <c r="EQ239">
        <v>20.57105357142857</v>
      </c>
      <c r="ER239">
        <v>1999.967857142857</v>
      </c>
      <c r="ES239">
        <v>0.979999642857143</v>
      </c>
      <c r="ET239">
        <v>0.02000043214285715</v>
      </c>
      <c r="EU239">
        <v>0</v>
      </c>
      <c r="EV239">
        <v>144.0893571428571</v>
      </c>
      <c r="EW239">
        <v>5.00078</v>
      </c>
      <c r="EX239">
        <v>5208.195</v>
      </c>
      <c r="EY239">
        <v>16379.37142857143</v>
      </c>
      <c r="EZ239">
        <v>52.4060357142857</v>
      </c>
      <c r="FA239">
        <v>54.84799999999999</v>
      </c>
      <c r="FB239">
        <v>53.07567857142857</v>
      </c>
      <c r="FC239">
        <v>53.781</v>
      </c>
      <c r="FD239">
        <v>52.59357142857142</v>
      </c>
      <c r="FE239">
        <v>1955.0675</v>
      </c>
      <c r="FF239">
        <v>39.9</v>
      </c>
      <c r="FG239">
        <v>0</v>
      </c>
      <c r="FH239">
        <v>1688145917.4</v>
      </c>
      <c r="FI239">
        <v>0</v>
      </c>
      <c r="FJ239">
        <v>144.11604</v>
      </c>
      <c r="FK239">
        <v>-0.8879230756635612</v>
      </c>
      <c r="FL239">
        <v>-8064.586909153795</v>
      </c>
      <c r="FM239">
        <v>5134.6384</v>
      </c>
      <c r="FN239">
        <v>15</v>
      </c>
      <c r="FO239">
        <v>1688143836.6</v>
      </c>
      <c r="FP239" t="s">
        <v>825</v>
      </c>
      <c r="FQ239">
        <v>1688143836.6</v>
      </c>
      <c r="FR239">
        <v>1688143836.6</v>
      </c>
      <c r="FS239">
        <v>8</v>
      </c>
      <c r="FT239">
        <v>0.776</v>
      </c>
      <c r="FU239">
        <v>0.099</v>
      </c>
      <c r="FV239">
        <v>-22.351</v>
      </c>
      <c r="FW239">
        <v>-3.623</v>
      </c>
      <c r="FX239">
        <v>421</v>
      </c>
      <c r="FY239">
        <v>20</v>
      </c>
      <c r="FZ239">
        <v>0.31</v>
      </c>
      <c r="GA239">
        <v>0.05</v>
      </c>
      <c r="GB239">
        <v>-15.56755375</v>
      </c>
      <c r="GC239">
        <v>-82.24474818011255</v>
      </c>
      <c r="GD239">
        <v>7.990314199105279</v>
      </c>
      <c r="GE239">
        <v>0</v>
      </c>
      <c r="GF239">
        <v>0.804276425</v>
      </c>
      <c r="GG239">
        <v>-0.2047171069418392</v>
      </c>
      <c r="GH239">
        <v>0.02802012276283555</v>
      </c>
      <c r="GI239">
        <v>1</v>
      </c>
      <c r="GJ239">
        <v>1</v>
      </c>
      <c r="GK239">
        <v>2</v>
      </c>
      <c r="GL239" t="s">
        <v>432</v>
      </c>
      <c r="GM239">
        <v>3.10067</v>
      </c>
      <c r="GN239">
        <v>2.7581</v>
      </c>
      <c r="GO239">
        <v>0.101461</v>
      </c>
      <c r="GP239">
        <v>0.10232</v>
      </c>
      <c r="GQ239">
        <v>0.132233</v>
      </c>
      <c r="GR239">
        <v>0.117295</v>
      </c>
      <c r="GS239">
        <v>22381.6</v>
      </c>
      <c r="GT239">
        <v>21296.3</v>
      </c>
      <c r="GU239">
        <v>25498.1</v>
      </c>
      <c r="GV239">
        <v>24111.1</v>
      </c>
      <c r="GW239">
        <v>35589</v>
      </c>
      <c r="GX239">
        <v>30982.7</v>
      </c>
      <c r="GY239">
        <v>44595.3</v>
      </c>
      <c r="GZ239">
        <v>37944.4</v>
      </c>
      <c r="HA239">
        <v>1.7121</v>
      </c>
      <c r="HB239">
        <v>1.63105</v>
      </c>
      <c r="HC239">
        <v>-0.08633730000000001</v>
      </c>
      <c r="HD239">
        <v>0</v>
      </c>
      <c r="HE239">
        <v>35.5831</v>
      </c>
      <c r="HF239">
        <v>999.9</v>
      </c>
      <c r="HG239">
        <v>37</v>
      </c>
      <c r="HH239">
        <v>48.9</v>
      </c>
      <c r="HI239">
        <v>42.8176</v>
      </c>
      <c r="HJ239">
        <v>62.8363</v>
      </c>
      <c r="HK239">
        <v>23.3053</v>
      </c>
      <c r="HL239">
        <v>1</v>
      </c>
      <c r="HM239">
        <v>1.82649</v>
      </c>
      <c r="HN239">
        <v>9.28105</v>
      </c>
      <c r="HO239">
        <v>20.0495</v>
      </c>
      <c r="HP239">
        <v>5.20366</v>
      </c>
      <c r="HQ239">
        <v>11.9921</v>
      </c>
      <c r="HR239">
        <v>4.95915</v>
      </c>
      <c r="HS239">
        <v>3.2743</v>
      </c>
      <c r="HT239">
        <v>9999</v>
      </c>
      <c r="HU239">
        <v>9999</v>
      </c>
      <c r="HV239">
        <v>9999</v>
      </c>
      <c r="HW239">
        <v>113.4</v>
      </c>
      <c r="HX239">
        <v>1.86386</v>
      </c>
      <c r="HY239">
        <v>1.86029</v>
      </c>
      <c r="HZ239">
        <v>1.85867</v>
      </c>
      <c r="IA239">
        <v>1.85989</v>
      </c>
      <c r="IB239">
        <v>1.85984</v>
      </c>
      <c r="IC239">
        <v>1.85853</v>
      </c>
      <c r="ID239">
        <v>1.85767</v>
      </c>
      <c r="IE239">
        <v>1.85242</v>
      </c>
      <c r="IF239">
        <v>0</v>
      </c>
      <c r="IG239">
        <v>0</v>
      </c>
      <c r="IH239">
        <v>0</v>
      </c>
      <c r="II239">
        <v>0</v>
      </c>
      <c r="IJ239" t="s">
        <v>433</v>
      </c>
      <c r="IK239" t="s">
        <v>434</v>
      </c>
      <c r="IL239" t="s">
        <v>435</v>
      </c>
      <c r="IM239" t="s">
        <v>435</v>
      </c>
      <c r="IN239" t="s">
        <v>435</v>
      </c>
      <c r="IO239" t="s">
        <v>435</v>
      </c>
      <c r="IP239">
        <v>0</v>
      </c>
      <c r="IQ239">
        <v>100</v>
      </c>
      <c r="IR239">
        <v>100</v>
      </c>
      <c r="IS239">
        <v>-22.655</v>
      </c>
      <c r="IT239">
        <v>-3.8904</v>
      </c>
      <c r="IU239">
        <v>-14.31289574393101</v>
      </c>
      <c r="IV239">
        <v>-0.02083019699242301</v>
      </c>
      <c r="IW239">
        <v>6.53372239223948E-06</v>
      </c>
      <c r="IX239">
        <v>-1.0545266758139E-09</v>
      </c>
      <c r="IY239">
        <v>-1.673814827731834</v>
      </c>
      <c r="IZ239">
        <v>-0.1107929009182527</v>
      </c>
      <c r="JA239">
        <v>0.00147621998962423</v>
      </c>
      <c r="JB239">
        <v>-1.085810860981848E-05</v>
      </c>
      <c r="JC239">
        <v>3</v>
      </c>
      <c r="JD239">
        <v>1949</v>
      </c>
      <c r="JE239">
        <v>2</v>
      </c>
      <c r="JF239">
        <v>64</v>
      </c>
      <c r="JG239">
        <v>34.8</v>
      </c>
      <c r="JH239">
        <v>34.8</v>
      </c>
      <c r="JI239">
        <v>1.31348</v>
      </c>
      <c r="JJ239">
        <v>2.73682</v>
      </c>
      <c r="JK239">
        <v>1.49658</v>
      </c>
      <c r="JL239">
        <v>2.31934</v>
      </c>
      <c r="JM239">
        <v>1.54785</v>
      </c>
      <c r="JN239">
        <v>2.4939</v>
      </c>
      <c r="JO239">
        <v>51.9346</v>
      </c>
      <c r="JP239">
        <v>14.2984</v>
      </c>
      <c r="JQ239">
        <v>18</v>
      </c>
      <c r="JR239">
        <v>502.705</v>
      </c>
      <c r="JS239">
        <v>458.592</v>
      </c>
      <c r="JT239">
        <v>27.1985</v>
      </c>
      <c r="JU239">
        <v>47.2954</v>
      </c>
      <c r="JV239">
        <v>30.0012</v>
      </c>
      <c r="JW239">
        <v>46.8854</v>
      </c>
      <c r="JX239">
        <v>46.6992</v>
      </c>
      <c r="JY239">
        <v>26.5302</v>
      </c>
      <c r="JZ239">
        <v>34.1352</v>
      </c>
      <c r="KA239">
        <v>0</v>
      </c>
      <c r="KB239">
        <v>21.6085</v>
      </c>
      <c r="KC239">
        <v>493.684</v>
      </c>
      <c r="KD239">
        <v>24.0056</v>
      </c>
      <c r="KE239">
        <v>97.4482</v>
      </c>
      <c r="KF239">
        <v>91.6962</v>
      </c>
    </row>
    <row r="240" spans="1:292">
      <c r="A240">
        <v>222</v>
      </c>
      <c r="B240">
        <v>1688145928</v>
      </c>
      <c r="C240">
        <v>11512</v>
      </c>
      <c r="D240" t="s">
        <v>882</v>
      </c>
      <c r="E240" t="s">
        <v>883</v>
      </c>
      <c r="F240">
        <v>5</v>
      </c>
      <c r="G240" t="s">
        <v>824</v>
      </c>
      <c r="H240">
        <v>1688145920.5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K240*DK240*100.0/(AV240*EE240),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K240*DK240*100.0/(AV240*EE240),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485.0539731230879</v>
      </c>
      <c r="AJ240">
        <v>464.5057757575755</v>
      </c>
      <c r="AK240">
        <v>2.989899839665555</v>
      </c>
      <c r="AL240">
        <v>66.45543334571914</v>
      </c>
      <c r="AM240">
        <f>(AO240 - AN240 + DX240*1E3/(8.314*(DZ240+273.15)) * AQ240/DW240 * AP240) * DW240/(100*DK240) * 1000/(1000 - AO240)</f>
        <v>0</v>
      </c>
      <c r="AN240">
        <v>23.94454342463017</v>
      </c>
      <c r="AO240">
        <v>24.72976424242423</v>
      </c>
      <c r="AP240">
        <v>-0.0002125120931029995</v>
      </c>
      <c r="AQ240">
        <v>108.1000291971216</v>
      </c>
      <c r="AR240">
        <v>0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429</v>
      </c>
      <c r="AX240" t="s">
        <v>429</v>
      </c>
      <c r="AY240">
        <v>0</v>
      </c>
      <c r="AZ240">
        <v>0</v>
      </c>
      <c r="BA240">
        <f>1-AY240/AZ240</f>
        <v>0</v>
      </c>
      <c r="BB240">
        <v>0</v>
      </c>
      <c r="BC240" t="s">
        <v>429</v>
      </c>
      <c r="BD240" t="s">
        <v>429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429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1.65</v>
      </c>
      <c r="DL240">
        <v>0.5</v>
      </c>
      <c r="DM240" t="s">
        <v>430</v>
      </c>
      <c r="DN240">
        <v>2</v>
      </c>
      <c r="DO240" t="b">
        <v>1</v>
      </c>
      <c r="DP240">
        <v>1688145920.5</v>
      </c>
      <c r="DQ240">
        <v>434.4369629629629</v>
      </c>
      <c r="DR240">
        <v>459.4040740740741</v>
      </c>
      <c r="DS240">
        <v>24.73115555555556</v>
      </c>
      <c r="DT240">
        <v>23.94169259259259</v>
      </c>
      <c r="DU240">
        <v>457.004925925926</v>
      </c>
      <c r="DV240">
        <v>28.6212962962963</v>
      </c>
      <c r="DW240">
        <v>500.0142962962963</v>
      </c>
      <c r="DX240">
        <v>101.5777777777778</v>
      </c>
      <c r="DY240">
        <v>0.09997111851851852</v>
      </c>
      <c r="DZ240">
        <v>33.05505555555555</v>
      </c>
      <c r="EA240">
        <v>34.17515185185186</v>
      </c>
      <c r="EB240">
        <v>999.9000000000001</v>
      </c>
      <c r="EC240">
        <v>0</v>
      </c>
      <c r="ED240">
        <v>0</v>
      </c>
      <c r="EE240">
        <v>9997.757037037038</v>
      </c>
      <c r="EF240">
        <v>0</v>
      </c>
      <c r="EG240">
        <v>1158.188037037037</v>
      </c>
      <c r="EH240">
        <v>-24.9671</v>
      </c>
      <c r="EI240">
        <v>445.4536296296297</v>
      </c>
      <c r="EJ240">
        <v>470.6727777777778</v>
      </c>
      <c r="EK240">
        <v>0.7894635925925926</v>
      </c>
      <c r="EL240">
        <v>459.4040740740741</v>
      </c>
      <c r="EM240">
        <v>23.94169259259259</v>
      </c>
      <c r="EN240">
        <v>2.512134444444444</v>
      </c>
      <c r="EO240">
        <v>2.431943333333333</v>
      </c>
      <c r="EP240">
        <v>21.10534444444444</v>
      </c>
      <c r="EQ240">
        <v>20.57807407407407</v>
      </c>
      <c r="ER240">
        <v>1999.933333333333</v>
      </c>
      <c r="ES240">
        <v>0.980000111111111</v>
      </c>
      <c r="ET240">
        <v>0.01999972222222222</v>
      </c>
      <c r="EU240">
        <v>0</v>
      </c>
      <c r="EV240">
        <v>144.0154074074074</v>
      </c>
      <c r="EW240">
        <v>5.00078</v>
      </c>
      <c r="EX240">
        <v>4618.988888888889</v>
      </c>
      <c r="EY240">
        <v>16379.09629629629</v>
      </c>
      <c r="EZ240">
        <v>52.42333333333332</v>
      </c>
      <c r="FA240">
        <v>54.84466666666667</v>
      </c>
      <c r="FB240">
        <v>53.0738888888889</v>
      </c>
      <c r="FC240">
        <v>53.80296296296296</v>
      </c>
      <c r="FD240">
        <v>52.60640740740741</v>
      </c>
      <c r="FE240">
        <v>1955.033333333333</v>
      </c>
      <c r="FF240">
        <v>39.9</v>
      </c>
      <c r="FG240">
        <v>0</v>
      </c>
      <c r="FH240">
        <v>1688145922.2</v>
      </c>
      <c r="FI240">
        <v>0</v>
      </c>
      <c r="FJ240">
        <v>144.0478</v>
      </c>
      <c r="FK240">
        <v>0.2609230752481679</v>
      </c>
      <c r="FL240">
        <v>-4970.669230538165</v>
      </c>
      <c r="FM240">
        <v>4610.824</v>
      </c>
      <c r="FN240">
        <v>15</v>
      </c>
      <c r="FO240">
        <v>1688143836.6</v>
      </c>
      <c r="FP240" t="s">
        <v>825</v>
      </c>
      <c r="FQ240">
        <v>1688143836.6</v>
      </c>
      <c r="FR240">
        <v>1688143836.6</v>
      </c>
      <c r="FS240">
        <v>8</v>
      </c>
      <c r="FT240">
        <v>0.776</v>
      </c>
      <c r="FU240">
        <v>0.099</v>
      </c>
      <c r="FV240">
        <v>-22.351</v>
      </c>
      <c r="FW240">
        <v>-3.623</v>
      </c>
      <c r="FX240">
        <v>421</v>
      </c>
      <c r="FY240">
        <v>20</v>
      </c>
      <c r="FZ240">
        <v>0.31</v>
      </c>
      <c r="GA240">
        <v>0.05</v>
      </c>
      <c r="GB240">
        <v>-20.47562219512195</v>
      </c>
      <c r="GC240">
        <v>-72.43316111498258</v>
      </c>
      <c r="GD240">
        <v>7.318008794285276</v>
      </c>
      <c r="GE240">
        <v>0</v>
      </c>
      <c r="GF240">
        <v>0.7911885853658536</v>
      </c>
      <c r="GG240">
        <v>-0.02950733101045151</v>
      </c>
      <c r="GH240">
        <v>0.0122810151303936</v>
      </c>
      <c r="GI240">
        <v>1</v>
      </c>
      <c r="GJ240">
        <v>1</v>
      </c>
      <c r="GK240">
        <v>2</v>
      </c>
      <c r="GL240" t="s">
        <v>432</v>
      </c>
      <c r="GM240">
        <v>3.10076</v>
      </c>
      <c r="GN240">
        <v>2.75822</v>
      </c>
      <c r="GO240">
        <v>0.103869</v>
      </c>
      <c r="GP240">
        <v>0.105037</v>
      </c>
      <c r="GQ240">
        <v>0.132204</v>
      </c>
      <c r="GR240">
        <v>0.11729</v>
      </c>
      <c r="GS240">
        <v>22321</v>
      </c>
      <c r="GT240">
        <v>21231.6</v>
      </c>
      <c r="GU240">
        <v>25497.4</v>
      </c>
      <c r="GV240">
        <v>24110.8</v>
      </c>
      <c r="GW240">
        <v>35589.7</v>
      </c>
      <c r="GX240">
        <v>30982.5</v>
      </c>
      <c r="GY240">
        <v>44594.2</v>
      </c>
      <c r="GZ240">
        <v>37943.5</v>
      </c>
      <c r="HA240">
        <v>1.71235</v>
      </c>
      <c r="HB240">
        <v>1.631</v>
      </c>
      <c r="HC240">
        <v>-0.0877231</v>
      </c>
      <c r="HD240">
        <v>0</v>
      </c>
      <c r="HE240">
        <v>35.5924</v>
      </c>
      <c r="HF240">
        <v>999.9</v>
      </c>
      <c r="HG240">
        <v>37</v>
      </c>
      <c r="HH240">
        <v>48.9</v>
      </c>
      <c r="HI240">
        <v>42.8142</v>
      </c>
      <c r="HJ240">
        <v>62.8163</v>
      </c>
      <c r="HK240">
        <v>23.4135</v>
      </c>
      <c r="HL240">
        <v>1</v>
      </c>
      <c r="HM240">
        <v>1.8277</v>
      </c>
      <c r="HN240">
        <v>9.28105</v>
      </c>
      <c r="HO240">
        <v>20.0495</v>
      </c>
      <c r="HP240">
        <v>5.20276</v>
      </c>
      <c r="HQ240">
        <v>11.992</v>
      </c>
      <c r="HR240">
        <v>4.9586</v>
      </c>
      <c r="HS240">
        <v>3.27418</v>
      </c>
      <c r="HT240">
        <v>9999</v>
      </c>
      <c r="HU240">
        <v>9999</v>
      </c>
      <c r="HV240">
        <v>9999</v>
      </c>
      <c r="HW240">
        <v>113.4</v>
      </c>
      <c r="HX240">
        <v>1.86386</v>
      </c>
      <c r="HY240">
        <v>1.86029</v>
      </c>
      <c r="HZ240">
        <v>1.85867</v>
      </c>
      <c r="IA240">
        <v>1.85989</v>
      </c>
      <c r="IB240">
        <v>1.85981</v>
      </c>
      <c r="IC240">
        <v>1.85853</v>
      </c>
      <c r="ID240">
        <v>1.85767</v>
      </c>
      <c r="IE240">
        <v>1.85242</v>
      </c>
      <c r="IF240">
        <v>0</v>
      </c>
      <c r="IG240">
        <v>0</v>
      </c>
      <c r="IH240">
        <v>0</v>
      </c>
      <c r="II240">
        <v>0</v>
      </c>
      <c r="IJ240" t="s">
        <v>433</v>
      </c>
      <c r="IK240" t="s">
        <v>434</v>
      </c>
      <c r="IL240" t="s">
        <v>435</v>
      </c>
      <c r="IM240" t="s">
        <v>435</v>
      </c>
      <c r="IN240" t="s">
        <v>435</v>
      </c>
      <c r="IO240" t="s">
        <v>435</v>
      </c>
      <c r="IP240">
        <v>0</v>
      </c>
      <c r="IQ240">
        <v>100</v>
      </c>
      <c r="IR240">
        <v>100</v>
      </c>
      <c r="IS240">
        <v>-22.883</v>
      </c>
      <c r="IT240">
        <v>-3.8901</v>
      </c>
      <c r="IU240">
        <v>-14.31289574393101</v>
      </c>
      <c r="IV240">
        <v>-0.02083019699242301</v>
      </c>
      <c r="IW240">
        <v>6.53372239223948E-06</v>
      </c>
      <c r="IX240">
        <v>-1.0545266758139E-09</v>
      </c>
      <c r="IY240">
        <v>-1.673814827731834</v>
      </c>
      <c r="IZ240">
        <v>-0.1107929009182527</v>
      </c>
      <c r="JA240">
        <v>0.00147621998962423</v>
      </c>
      <c r="JB240">
        <v>-1.085810860981848E-05</v>
      </c>
      <c r="JC240">
        <v>3</v>
      </c>
      <c r="JD240">
        <v>1949</v>
      </c>
      <c r="JE240">
        <v>2</v>
      </c>
      <c r="JF240">
        <v>64</v>
      </c>
      <c r="JG240">
        <v>34.9</v>
      </c>
      <c r="JH240">
        <v>34.9</v>
      </c>
      <c r="JI240">
        <v>1.35254</v>
      </c>
      <c r="JJ240">
        <v>2.72461</v>
      </c>
      <c r="JK240">
        <v>1.49658</v>
      </c>
      <c r="JL240">
        <v>2.31934</v>
      </c>
      <c r="JM240">
        <v>1.54785</v>
      </c>
      <c r="JN240">
        <v>2.5354</v>
      </c>
      <c r="JO240">
        <v>51.9346</v>
      </c>
      <c r="JP240">
        <v>14.2896</v>
      </c>
      <c r="JQ240">
        <v>18</v>
      </c>
      <c r="JR240">
        <v>502.948</v>
      </c>
      <c r="JS240">
        <v>458.617</v>
      </c>
      <c r="JT240">
        <v>27.2155</v>
      </c>
      <c r="JU240">
        <v>47.3087</v>
      </c>
      <c r="JV240">
        <v>30.0012</v>
      </c>
      <c r="JW240">
        <v>46.8983</v>
      </c>
      <c r="JX240">
        <v>46.7095</v>
      </c>
      <c r="JY240">
        <v>27.2346</v>
      </c>
      <c r="JZ240">
        <v>34.1352</v>
      </c>
      <c r="KA240">
        <v>0</v>
      </c>
      <c r="KB240">
        <v>21.6095</v>
      </c>
      <c r="KC240">
        <v>507.06</v>
      </c>
      <c r="KD240">
        <v>24.0242</v>
      </c>
      <c r="KE240">
        <v>97.44580000000001</v>
      </c>
      <c r="KF240">
        <v>91.69459999999999</v>
      </c>
    </row>
    <row r="241" spans="1:292">
      <c r="A241">
        <v>223</v>
      </c>
      <c r="B241">
        <v>1688145933</v>
      </c>
      <c r="C241">
        <v>11517</v>
      </c>
      <c r="D241" t="s">
        <v>884</v>
      </c>
      <c r="E241" t="s">
        <v>885</v>
      </c>
      <c r="F241">
        <v>5</v>
      </c>
      <c r="G241" t="s">
        <v>824</v>
      </c>
      <c r="H241">
        <v>1688145925.214286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K241*DK241*100.0/(AV241*EE241),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K241*DK241*100.0/(AV241*EE241),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502.3546332008695</v>
      </c>
      <c r="AJ241">
        <v>480.5586363636362</v>
      </c>
      <c r="AK241">
        <v>3.240295746815074</v>
      </c>
      <c r="AL241">
        <v>66.45543334571914</v>
      </c>
      <c r="AM241">
        <f>(AO241 - AN241 + DX241*1E3/(8.314*(DZ241+273.15)) * AQ241/DW241 * AP241) * DW241/(100*DK241) * 1000/(1000 - AO241)</f>
        <v>0</v>
      </c>
      <c r="AN241">
        <v>23.95258995172803</v>
      </c>
      <c r="AO241">
        <v>24.72048545454544</v>
      </c>
      <c r="AP241">
        <v>-0.0002052191317111546</v>
      </c>
      <c r="AQ241">
        <v>108.1000291971216</v>
      </c>
      <c r="AR241">
        <v>0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429</v>
      </c>
      <c r="AX241" t="s">
        <v>429</v>
      </c>
      <c r="AY241">
        <v>0</v>
      </c>
      <c r="AZ241">
        <v>0</v>
      </c>
      <c r="BA241">
        <f>1-AY241/AZ241</f>
        <v>0</v>
      </c>
      <c r="BB241">
        <v>0</v>
      </c>
      <c r="BC241" t="s">
        <v>429</v>
      </c>
      <c r="BD241" t="s">
        <v>429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429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1.65</v>
      </c>
      <c r="DL241">
        <v>0.5</v>
      </c>
      <c r="DM241" t="s">
        <v>430</v>
      </c>
      <c r="DN241">
        <v>2</v>
      </c>
      <c r="DO241" t="b">
        <v>1</v>
      </c>
      <c r="DP241">
        <v>1688145925.214286</v>
      </c>
      <c r="DQ241">
        <v>446.8730357142858</v>
      </c>
      <c r="DR241">
        <v>474.99275</v>
      </c>
      <c r="DS241">
        <v>24.73106785714286</v>
      </c>
      <c r="DT241">
        <v>23.945175</v>
      </c>
      <c r="DU241">
        <v>469.6358928571429</v>
      </c>
      <c r="DV241">
        <v>28.62121071428572</v>
      </c>
      <c r="DW241">
        <v>500.0181071428572</v>
      </c>
      <c r="DX241">
        <v>101.577</v>
      </c>
      <c r="DY241">
        <v>0.09999376071428571</v>
      </c>
      <c r="DZ241">
        <v>33.05832142857142</v>
      </c>
      <c r="EA241">
        <v>34.17926071428571</v>
      </c>
      <c r="EB241">
        <v>999.9000000000002</v>
      </c>
      <c r="EC241">
        <v>0</v>
      </c>
      <c r="ED241">
        <v>0</v>
      </c>
      <c r="EE241">
        <v>9997.502142857144</v>
      </c>
      <c r="EF241">
        <v>0</v>
      </c>
      <c r="EG241">
        <v>876.2359642857142</v>
      </c>
      <c r="EH241">
        <v>-28.11964642857143</v>
      </c>
      <c r="EI241">
        <v>458.2048928571429</v>
      </c>
      <c r="EJ241">
        <v>486.6455357142858</v>
      </c>
      <c r="EK241">
        <v>0.785892392857143</v>
      </c>
      <c r="EL241">
        <v>474.99275</v>
      </c>
      <c r="EM241">
        <v>23.945175</v>
      </c>
      <c r="EN241">
        <v>2.512108571428572</v>
      </c>
      <c r="EO241">
        <v>2.43228</v>
      </c>
      <c r="EP241">
        <v>21.105175</v>
      </c>
      <c r="EQ241">
        <v>20.58031428571429</v>
      </c>
      <c r="ER241">
        <v>1999.975</v>
      </c>
      <c r="ES241">
        <v>0.9800006785714288</v>
      </c>
      <c r="ET241">
        <v>0.01999892857142857</v>
      </c>
      <c r="EU241">
        <v>0</v>
      </c>
      <c r="EV241">
        <v>144.0776428571428</v>
      </c>
      <c r="EW241">
        <v>5.00078</v>
      </c>
      <c r="EX241">
        <v>4334.301428571428</v>
      </c>
      <c r="EY241">
        <v>16379.43571428572</v>
      </c>
      <c r="EZ241">
        <v>52.42374999999998</v>
      </c>
      <c r="FA241">
        <v>54.84349999999999</v>
      </c>
      <c r="FB241">
        <v>53.08692857142857</v>
      </c>
      <c r="FC241">
        <v>53.79885714285714</v>
      </c>
      <c r="FD241">
        <v>52.61371428571427</v>
      </c>
      <c r="FE241">
        <v>1955.075</v>
      </c>
      <c r="FF241">
        <v>39.9</v>
      </c>
      <c r="FG241">
        <v>0</v>
      </c>
      <c r="FH241">
        <v>1688145927.6</v>
      </c>
      <c r="FI241">
        <v>0</v>
      </c>
      <c r="FJ241">
        <v>144.0961153846154</v>
      </c>
      <c r="FK241">
        <v>1.158803432275248</v>
      </c>
      <c r="FL241">
        <v>-2057.408206756088</v>
      </c>
      <c r="FM241">
        <v>4314.47423076923</v>
      </c>
      <c r="FN241">
        <v>15</v>
      </c>
      <c r="FO241">
        <v>1688143836.6</v>
      </c>
      <c r="FP241" t="s">
        <v>825</v>
      </c>
      <c r="FQ241">
        <v>1688143836.6</v>
      </c>
      <c r="FR241">
        <v>1688143836.6</v>
      </c>
      <c r="FS241">
        <v>8</v>
      </c>
      <c r="FT241">
        <v>0.776</v>
      </c>
      <c r="FU241">
        <v>0.099</v>
      </c>
      <c r="FV241">
        <v>-22.351</v>
      </c>
      <c r="FW241">
        <v>-3.623</v>
      </c>
      <c r="FX241">
        <v>421</v>
      </c>
      <c r="FY241">
        <v>20</v>
      </c>
      <c r="FZ241">
        <v>0.31</v>
      </c>
      <c r="GA241">
        <v>0.05</v>
      </c>
      <c r="GB241">
        <v>-26.1296475</v>
      </c>
      <c r="GC241">
        <v>-41.07958311444656</v>
      </c>
      <c r="GD241">
        <v>4.12699330645129</v>
      </c>
      <c r="GE241">
        <v>0</v>
      </c>
      <c r="GF241">
        <v>0.7859176999999999</v>
      </c>
      <c r="GG241">
        <v>-0.04225515196998142</v>
      </c>
      <c r="GH241">
        <v>0.008836762708141476</v>
      </c>
      <c r="GI241">
        <v>1</v>
      </c>
      <c r="GJ241">
        <v>1</v>
      </c>
      <c r="GK241">
        <v>2</v>
      </c>
      <c r="GL241" t="s">
        <v>432</v>
      </c>
      <c r="GM241">
        <v>3.10081</v>
      </c>
      <c r="GN241">
        <v>2.7584</v>
      </c>
      <c r="GO241">
        <v>0.106442</v>
      </c>
      <c r="GP241">
        <v>0.107676</v>
      </c>
      <c r="GQ241">
        <v>0.13217</v>
      </c>
      <c r="GR241">
        <v>0.117446</v>
      </c>
      <c r="GS241">
        <v>22256.9</v>
      </c>
      <c r="GT241">
        <v>21168.5</v>
      </c>
      <c r="GU241">
        <v>25497.4</v>
      </c>
      <c r="GV241">
        <v>24110.2</v>
      </c>
      <c r="GW241">
        <v>35591</v>
      </c>
      <c r="GX241">
        <v>30976.8</v>
      </c>
      <c r="GY241">
        <v>44593.7</v>
      </c>
      <c r="GZ241">
        <v>37942.8</v>
      </c>
      <c r="HA241">
        <v>1.71225</v>
      </c>
      <c r="HB241">
        <v>1.63078</v>
      </c>
      <c r="HC241">
        <v>-0.08784980000000001</v>
      </c>
      <c r="HD241">
        <v>0</v>
      </c>
      <c r="HE241">
        <v>35.5975</v>
      </c>
      <c r="HF241">
        <v>999.9</v>
      </c>
      <c r="HG241">
        <v>37</v>
      </c>
      <c r="HH241">
        <v>48.9</v>
      </c>
      <c r="HI241">
        <v>42.8171</v>
      </c>
      <c r="HJ241">
        <v>63.0063</v>
      </c>
      <c r="HK241">
        <v>23.3614</v>
      </c>
      <c r="HL241">
        <v>1</v>
      </c>
      <c r="HM241">
        <v>1.82894</v>
      </c>
      <c r="HN241">
        <v>9.28105</v>
      </c>
      <c r="HO241">
        <v>20.0494</v>
      </c>
      <c r="HP241">
        <v>5.20306</v>
      </c>
      <c r="HQ241">
        <v>11.992</v>
      </c>
      <c r="HR241">
        <v>4.95865</v>
      </c>
      <c r="HS241">
        <v>3.27448</v>
      </c>
      <c r="HT241">
        <v>9999</v>
      </c>
      <c r="HU241">
        <v>9999</v>
      </c>
      <c r="HV241">
        <v>9999</v>
      </c>
      <c r="HW241">
        <v>113.4</v>
      </c>
      <c r="HX241">
        <v>1.86386</v>
      </c>
      <c r="HY241">
        <v>1.86031</v>
      </c>
      <c r="HZ241">
        <v>1.85867</v>
      </c>
      <c r="IA241">
        <v>1.85989</v>
      </c>
      <c r="IB241">
        <v>1.85985</v>
      </c>
      <c r="IC241">
        <v>1.85853</v>
      </c>
      <c r="ID241">
        <v>1.85772</v>
      </c>
      <c r="IE241">
        <v>1.85242</v>
      </c>
      <c r="IF241">
        <v>0</v>
      </c>
      <c r="IG241">
        <v>0</v>
      </c>
      <c r="IH241">
        <v>0</v>
      </c>
      <c r="II241">
        <v>0</v>
      </c>
      <c r="IJ241" t="s">
        <v>433</v>
      </c>
      <c r="IK241" t="s">
        <v>434</v>
      </c>
      <c r="IL241" t="s">
        <v>435</v>
      </c>
      <c r="IM241" t="s">
        <v>435</v>
      </c>
      <c r="IN241" t="s">
        <v>435</v>
      </c>
      <c r="IO241" t="s">
        <v>435</v>
      </c>
      <c r="IP241">
        <v>0</v>
      </c>
      <c r="IQ241">
        <v>100</v>
      </c>
      <c r="IR241">
        <v>100</v>
      </c>
      <c r="IS241">
        <v>-23.127</v>
      </c>
      <c r="IT241">
        <v>-3.8895</v>
      </c>
      <c r="IU241">
        <v>-14.31289574393101</v>
      </c>
      <c r="IV241">
        <v>-0.02083019699242301</v>
      </c>
      <c r="IW241">
        <v>6.53372239223948E-06</v>
      </c>
      <c r="IX241">
        <v>-1.0545266758139E-09</v>
      </c>
      <c r="IY241">
        <v>-1.673814827731834</v>
      </c>
      <c r="IZ241">
        <v>-0.1107929009182527</v>
      </c>
      <c r="JA241">
        <v>0.00147621998962423</v>
      </c>
      <c r="JB241">
        <v>-1.085810860981848E-05</v>
      </c>
      <c r="JC241">
        <v>3</v>
      </c>
      <c r="JD241">
        <v>1949</v>
      </c>
      <c r="JE241">
        <v>2</v>
      </c>
      <c r="JF241">
        <v>64</v>
      </c>
      <c r="JG241">
        <v>34.9</v>
      </c>
      <c r="JH241">
        <v>34.9</v>
      </c>
      <c r="JI241">
        <v>1.38794</v>
      </c>
      <c r="JJ241">
        <v>2.74048</v>
      </c>
      <c r="JK241">
        <v>1.49658</v>
      </c>
      <c r="JL241">
        <v>2.31812</v>
      </c>
      <c r="JM241">
        <v>1.54785</v>
      </c>
      <c r="JN241">
        <v>2.44263</v>
      </c>
      <c r="JO241">
        <v>51.9346</v>
      </c>
      <c r="JP241">
        <v>14.2809</v>
      </c>
      <c r="JQ241">
        <v>18</v>
      </c>
      <c r="JR241">
        <v>502.94</v>
      </c>
      <c r="JS241">
        <v>458.526</v>
      </c>
      <c r="JT241">
        <v>27.2305</v>
      </c>
      <c r="JU241">
        <v>47.3189</v>
      </c>
      <c r="JV241">
        <v>30.0013</v>
      </c>
      <c r="JW241">
        <v>46.9082</v>
      </c>
      <c r="JX241">
        <v>46.7206</v>
      </c>
      <c r="JY241">
        <v>28.0097</v>
      </c>
      <c r="JZ241">
        <v>33.8274</v>
      </c>
      <c r="KA241">
        <v>0</v>
      </c>
      <c r="KB241">
        <v>21.6095</v>
      </c>
      <c r="KC241">
        <v>527.194</v>
      </c>
      <c r="KD241">
        <v>24.1783</v>
      </c>
      <c r="KE241">
        <v>97.4451</v>
      </c>
      <c r="KF241">
        <v>91.6926</v>
      </c>
    </row>
    <row r="242" spans="1:292">
      <c r="A242">
        <v>224</v>
      </c>
      <c r="B242">
        <v>1688145938</v>
      </c>
      <c r="C242">
        <v>11522</v>
      </c>
      <c r="D242" t="s">
        <v>886</v>
      </c>
      <c r="E242" t="s">
        <v>887</v>
      </c>
      <c r="F242">
        <v>5</v>
      </c>
      <c r="G242" t="s">
        <v>824</v>
      </c>
      <c r="H242">
        <v>1688145930.5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K242*DK242*100.0/(AV242*EE242),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K242*DK242*100.0/(AV242*EE242),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519.4798785900242</v>
      </c>
      <c r="AJ242">
        <v>497.1990969696967</v>
      </c>
      <c r="AK242">
        <v>3.333972967448334</v>
      </c>
      <c r="AL242">
        <v>66.45543334571914</v>
      </c>
      <c r="AM242">
        <f>(AO242 - AN242 + DX242*1E3/(8.314*(DZ242+273.15)) * AQ242/DW242 * AP242) * DW242/(100*DK242) * 1000/(1000 - AO242)</f>
        <v>0</v>
      </c>
      <c r="AN242">
        <v>24.10422177335371</v>
      </c>
      <c r="AO242">
        <v>24.7405103030303</v>
      </c>
      <c r="AP242">
        <v>0.008113875637840844</v>
      </c>
      <c r="AQ242">
        <v>108.1000291971216</v>
      </c>
      <c r="AR242">
        <v>0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429</v>
      </c>
      <c r="AX242" t="s">
        <v>429</v>
      </c>
      <c r="AY242">
        <v>0</v>
      </c>
      <c r="AZ242">
        <v>0</v>
      </c>
      <c r="BA242">
        <f>1-AY242/AZ242</f>
        <v>0</v>
      </c>
      <c r="BB242">
        <v>0</v>
      </c>
      <c r="BC242" t="s">
        <v>429</v>
      </c>
      <c r="BD242" t="s">
        <v>429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429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1.65</v>
      </c>
      <c r="DL242">
        <v>0.5</v>
      </c>
      <c r="DM242" t="s">
        <v>430</v>
      </c>
      <c r="DN242">
        <v>2</v>
      </c>
      <c r="DO242" t="b">
        <v>1</v>
      </c>
      <c r="DP242">
        <v>1688145930.5</v>
      </c>
      <c r="DQ242">
        <v>462.5982962962963</v>
      </c>
      <c r="DR242">
        <v>492.6861851851852</v>
      </c>
      <c r="DS242">
        <v>24.72808888888889</v>
      </c>
      <c r="DT242">
        <v>23.98938518518518</v>
      </c>
      <c r="DU242">
        <v>485.6055555555556</v>
      </c>
      <c r="DV242">
        <v>28.61806296296296</v>
      </c>
      <c r="DW242">
        <v>500.0228148148148</v>
      </c>
      <c r="DX242">
        <v>101.5767037037037</v>
      </c>
      <c r="DY242">
        <v>0.1000422111111111</v>
      </c>
      <c r="DZ242">
        <v>33.05581111111111</v>
      </c>
      <c r="EA242">
        <v>34.18183703703703</v>
      </c>
      <c r="EB242">
        <v>999.9000000000001</v>
      </c>
      <c r="EC242">
        <v>0</v>
      </c>
      <c r="ED242">
        <v>0</v>
      </c>
      <c r="EE242">
        <v>9997.617037037038</v>
      </c>
      <c r="EF242">
        <v>0</v>
      </c>
      <c r="EG242">
        <v>721.4524814814815</v>
      </c>
      <c r="EH242">
        <v>-30.08786296296296</v>
      </c>
      <c r="EI242">
        <v>474.3274444444444</v>
      </c>
      <c r="EJ242">
        <v>504.7966666666667</v>
      </c>
      <c r="EK242">
        <v>0.7387067407407407</v>
      </c>
      <c r="EL242">
        <v>492.6861851851852</v>
      </c>
      <c r="EM242">
        <v>23.98938518518518</v>
      </c>
      <c r="EN242">
        <v>2.511799259259259</v>
      </c>
      <c r="EO242">
        <v>2.436763703703704</v>
      </c>
      <c r="EP242">
        <v>21.10317037037037</v>
      </c>
      <c r="EQ242">
        <v>20.61013333333333</v>
      </c>
      <c r="ER242">
        <v>1999.977037037037</v>
      </c>
      <c r="ES242">
        <v>0.9800007407407408</v>
      </c>
      <c r="ET242">
        <v>0.01999883333333333</v>
      </c>
      <c r="EU242">
        <v>0</v>
      </c>
      <c r="EV242">
        <v>144.1586296296296</v>
      </c>
      <c r="EW242">
        <v>5.00078</v>
      </c>
      <c r="EX242">
        <v>4196.636296296296</v>
      </c>
      <c r="EY242">
        <v>16379.44814814815</v>
      </c>
      <c r="EZ242">
        <v>52.4371111111111</v>
      </c>
      <c r="FA242">
        <v>54.83066666666665</v>
      </c>
      <c r="FB242">
        <v>53.06925925925925</v>
      </c>
      <c r="FC242">
        <v>53.81922222222222</v>
      </c>
      <c r="FD242">
        <v>52.60862962962963</v>
      </c>
      <c r="FE242">
        <v>1955.077037037037</v>
      </c>
      <c r="FF242">
        <v>39.9</v>
      </c>
      <c r="FG242">
        <v>0</v>
      </c>
      <c r="FH242">
        <v>1688145932.4</v>
      </c>
      <c r="FI242">
        <v>0</v>
      </c>
      <c r="FJ242">
        <v>144.2098076923077</v>
      </c>
      <c r="FK242">
        <v>1.209333348262956</v>
      </c>
      <c r="FL242">
        <v>-526.9955547059357</v>
      </c>
      <c r="FM242">
        <v>4199.674615384615</v>
      </c>
      <c r="FN242">
        <v>15</v>
      </c>
      <c r="FO242">
        <v>1688143836.6</v>
      </c>
      <c r="FP242" t="s">
        <v>825</v>
      </c>
      <c r="FQ242">
        <v>1688143836.6</v>
      </c>
      <c r="FR242">
        <v>1688143836.6</v>
      </c>
      <c r="FS242">
        <v>8</v>
      </c>
      <c r="FT242">
        <v>0.776</v>
      </c>
      <c r="FU242">
        <v>0.099</v>
      </c>
      <c r="FV242">
        <v>-22.351</v>
      </c>
      <c r="FW242">
        <v>-3.623</v>
      </c>
      <c r="FX242">
        <v>421</v>
      </c>
      <c r="FY242">
        <v>20</v>
      </c>
      <c r="FZ242">
        <v>0.31</v>
      </c>
      <c r="GA242">
        <v>0.05</v>
      </c>
      <c r="GB242">
        <v>-28.4564525</v>
      </c>
      <c r="GC242">
        <v>-24.92529793621006</v>
      </c>
      <c r="GD242">
        <v>2.534236553085317</v>
      </c>
      <c r="GE242">
        <v>0</v>
      </c>
      <c r="GF242">
        <v>0.76269125</v>
      </c>
      <c r="GG242">
        <v>-0.4044003151970015</v>
      </c>
      <c r="GH242">
        <v>0.05064062036337529</v>
      </c>
      <c r="GI242">
        <v>1</v>
      </c>
      <c r="GJ242">
        <v>1</v>
      </c>
      <c r="GK242">
        <v>2</v>
      </c>
      <c r="GL242" t="s">
        <v>432</v>
      </c>
      <c r="GM242">
        <v>3.10084</v>
      </c>
      <c r="GN242">
        <v>2.75808</v>
      </c>
      <c r="GO242">
        <v>0.109054</v>
      </c>
      <c r="GP242">
        <v>0.110374</v>
      </c>
      <c r="GQ242">
        <v>0.132253</v>
      </c>
      <c r="GR242">
        <v>0.117856</v>
      </c>
      <c r="GS242">
        <v>22191.5</v>
      </c>
      <c r="GT242">
        <v>21104.1</v>
      </c>
      <c r="GU242">
        <v>25497</v>
      </c>
      <c r="GV242">
        <v>24109.8</v>
      </c>
      <c r="GW242">
        <v>35587.6</v>
      </c>
      <c r="GX242">
        <v>30962.4</v>
      </c>
      <c r="GY242">
        <v>44593.1</v>
      </c>
      <c r="GZ242">
        <v>37942.2</v>
      </c>
      <c r="HA242">
        <v>1.712</v>
      </c>
      <c r="HB242">
        <v>1.63065</v>
      </c>
      <c r="HC242">
        <v>-0.0886694</v>
      </c>
      <c r="HD242">
        <v>0</v>
      </c>
      <c r="HE242">
        <v>35.5997</v>
      </c>
      <c r="HF242">
        <v>999.9</v>
      </c>
      <c r="HG242">
        <v>37</v>
      </c>
      <c r="HH242">
        <v>48.9</v>
      </c>
      <c r="HI242">
        <v>42.8166</v>
      </c>
      <c r="HJ242">
        <v>62.9563</v>
      </c>
      <c r="HK242">
        <v>23.1651</v>
      </c>
      <c r="HL242">
        <v>1</v>
      </c>
      <c r="HM242">
        <v>1.83025</v>
      </c>
      <c r="HN242">
        <v>9.28105</v>
      </c>
      <c r="HO242">
        <v>20.0497</v>
      </c>
      <c r="HP242">
        <v>5.20396</v>
      </c>
      <c r="HQ242">
        <v>11.992</v>
      </c>
      <c r="HR242">
        <v>4.95865</v>
      </c>
      <c r="HS242">
        <v>3.2745</v>
      </c>
      <c r="HT242">
        <v>9999</v>
      </c>
      <c r="HU242">
        <v>9999</v>
      </c>
      <c r="HV242">
        <v>9999</v>
      </c>
      <c r="HW242">
        <v>113.4</v>
      </c>
      <c r="HX242">
        <v>1.86386</v>
      </c>
      <c r="HY242">
        <v>1.86029</v>
      </c>
      <c r="HZ242">
        <v>1.85867</v>
      </c>
      <c r="IA242">
        <v>1.85989</v>
      </c>
      <c r="IB242">
        <v>1.85987</v>
      </c>
      <c r="IC242">
        <v>1.85856</v>
      </c>
      <c r="ID242">
        <v>1.85773</v>
      </c>
      <c r="IE242">
        <v>1.85242</v>
      </c>
      <c r="IF242">
        <v>0</v>
      </c>
      <c r="IG242">
        <v>0</v>
      </c>
      <c r="IH242">
        <v>0</v>
      </c>
      <c r="II242">
        <v>0</v>
      </c>
      <c r="IJ242" t="s">
        <v>433</v>
      </c>
      <c r="IK242" t="s">
        <v>434</v>
      </c>
      <c r="IL242" t="s">
        <v>435</v>
      </c>
      <c r="IM242" t="s">
        <v>435</v>
      </c>
      <c r="IN242" t="s">
        <v>435</v>
      </c>
      <c r="IO242" t="s">
        <v>435</v>
      </c>
      <c r="IP242">
        <v>0</v>
      </c>
      <c r="IQ242">
        <v>100</v>
      </c>
      <c r="IR242">
        <v>100</v>
      </c>
      <c r="IS242">
        <v>-23.375</v>
      </c>
      <c r="IT242">
        <v>-3.891</v>
      </c>
      <c r="IU242">
        <v>-14.31289574393101</v>
      </c>
      <c r="IV242">
        <v>-0.02083019699242301</v>
      </c>
      <c r="IW242">
        <v>6.53372239223948E-06</v>
      </c>
      <c r="IX242">
        <v>-1.0545266758139E-09</v>
      </c>
      <c r="IY242">
        <v>-1.673814827731834</v>
      </c>
      <c r="IZ242">
        <v>-0.1107929009182527</v>
      </c>
      <c r="JA242">
        <v>0.00147621998962423</v>
      </c>
      <c r="JB242">
        <v>-1.085810860981848E-05</v>
      </c>
      <c r="JC242">
        <v>3</v>
      </c>
      <c r="JD242">
        <v>1949</v>
      </c>
      <c r="JE242">
        <v>2</v>
      </c>
      <c r="JF242">
        <v>64</v>
      </c>
      <c r="JG242">
        <v>35</v>
      </c>
      <c r="JH242">
        <v>35</v>
      </c>
      <c r="JI242">
        <v>1.42578</v>
      </c>
      <c r="JJ242">
        <v>2.72339</v>
      </c>
      <c r="JK242">
        <v>1.49658</v>
      </c>
      <c r="JL242">
        <v>2.31934</v>
      </c>
      <c r="JM242">
        <v>1.54785</v>
      </c>
      <c r="JN242">
        <v>2.44751</v>
      </c>
      <c r="JO242">
        <v>51.9346</v>
      </c>
      <c r="JP242">
        <v>14.2809</v>
      </c>
      <c r="JQ242">
        <v>18</v>
      </c>
      <c r="JR242">
        <v>502.845</v>
      </c>
      <c r="JS242">
        <v>458.502</v>
      </c>
      <c r="JT242">
        <v>27.2416</v>
      </c>
      <c r="JU242">
        <v>47.3304</v>
      </c>
      <c r="JV242">
        <v>30.0013</v>
      </c>
      <c r="JW242">
        <v>46.9205</v>
      </c>
      <c r="JX242">
        <v>46.7314</v>
      </c>
      <c r="JY242">
        <v>28.7083</v>
      </c>
      <c r="JZ242">
        <v>33.8274</v>
      </c>
      <c r="KA242">
        <v>0</v>
      </c>
      <c r="KB242">
        <v>21.6095</v>
      </c>
      <c r="KC242">
        <v>540.568</v>
      </c>
      <c r="KD242">
        <v>24.2015</v>
      </c>
      <c r="KE242">
        <v>97.4438</v>
      </c>
      <c r="KF242">
        <v>91.69110000000001</v>
      </c>
    </row>
    <row r="243" spans="1:292">
      <c r="A243">
        <v>225</v>
      </c>
      <c r="B243">
        <v>1688145943</v>
      </c>
      <c r="C243">
        <v>11527</v>
      </c>
      <c r="D243" t="s">
        <v>888</v>
      </c>
      <c r="E243" t="s">
        <v>889</v>
      </c>
      <c r="F243">
        <v>5</v>
      </c>
      <c r="G243" t="s">
        <v>824</v>
      </c>
      <c r="H243">
        <v>1688145935.214286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K243*DK243*100.0/(AV243*EE243),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K243*DK243*100.0/(AV243*EE243),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536.8799291402232</v>
      </c>
      <c r="AJ243">
        <v>514.233515151515</v>
      </c>
      <c r="AK243">
        <v>3.411938000654977</v>
      </c>
      <c r="AL243">
        <v>66.45543334571914</v>
      </c>
      <c r="AM243">
        <f>(AO243 - AN243 + DX243*1E3/(8.314*(DZ243+273.15)) * AQ243/DW243 * AP243) * DW243/(100*DK243) * 1000/(1000 - AO243)</f>
        <v>0</v>
      </c>
      <c r="AN243">
        <v>24.1188672325777</v>
      </c>
      <c r="AO243">
        <v>24.7752896969697</v>
      </c>
      <c r="AP243">
        <v>0.00529286187372066</v>
      </c>
      <c r="AQ243">
        <v>108.1000291971216</v>
      </c>
      <c r="AR243">
        <v>0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429</v>
      </c>
      <c r="AX243" t="s">
        <v>429</v>
      </c>
      <c r="AY243">
        <v>0</v>
      </c>
      <c r="AZ243">
        <v>0</v>
      </c>
      <c r="BA243">
        <f>1-AY243/AZ243</f>
        <v>0</v>
      </c>
      <c r="BB243">
        <v>0</v>
      </c>
      <c r="BC243" t="s">
        <v>429</v>
      </c>
      <c r="BD243" t="s">
        <v>429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429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1.65</v>
      </c>
      <c r="DL243">
        <v>0.5</v>
      </c>
      <c r="DM243" t="s">
        <v>430</v>
      </c>
      <c r="DN243">
        <v>2</v>
      </c>
      <c r="DO243" t="b">
        <v>1</v>
      </c>
      <c r="DP243">
        <v>1688145935.214286</v>
      </c>
      <c r="DQ243">
        <v>477.5924642857143</v>
      </c>
      <c r="DR243">
        <v>508.5653928571429</v>
      </c>
      <c r="DS243">
        <v>24.73798214285715</v>
      </c>
      <c r="DT243">
        <v>24.04321428571428</v>
      </c>
      <c r="DU243">
        <v>500.83025</v>
      </c>
      <c r="DV243">
        <v>28.62851785714285</v>
      </c>
      <c r="DW243">
        <v>500.00875</v>
      </c>
      <c r="DX243">
        <v>101.5765714285714</v>
      </c>
      <c r="DY243">
        <v>0.1000306285714286</v>
      </c>
      <c r="DZ243">
        <v>33.05021071428571</v>
      </c>
      <c r="EA243">
        <v>34.17450357142857</v>
      </c>
      <c r="EB243">
        <v>999.9000000000002</v>
      </c>
      <c r="EC243">
        <v>0</v>
      </c>
      <c r="ED243">
        <v>0</v>
      </c>
      <c r="EE243">
        <v>9998.346428571429</v>
      </c>
      <c r="EF243">
        <v>0</v>
      </c>
      <c r="EG243">
        <v>676.2951785714286</v>
      </c>
      <c r="EH243">
        <v>-30.973</v>
      </c>
      <c r="EI243">
        <v>489.7069642857143</v>
      </c>
      <c r="EJ243">
        <v>521.0952500000001</v>
      </c>
      <c r="EK243">
        <v>0.6947812142857145</v>
      </c>
      <c r="EL243">
        <v>508.5653928571429</v>
      </c>
      <c r="EM243">
        <v>24.04321428571428</v>
      </c>
      <c r="EN243">
        <v>2.512803571428571</v>
      </c>
      <c r="EO243">
        <v>2.442228928571428</v>
      </c>
      <c r="EP243">
        <v>21.10966785714286</v>
      </c>
      <c r="EQ243">
        <v>20.64646071428571</v>
      </c>
      <c r="ER243">
        <v>2000.004642857143</v>
      </c>
      <c r="ES243">
        <v>0.9800009285714287</v>
      </c>
      <c r="ET243">
        <v>0.01999860714285714</v>
      </c>
      <c r="EU243">
        <v>0</v>
      </c>
      <c r="EV243">
        <v>144.2422142857143</v>
      </c>
      <c r="EW243">
        <v>5.00078</v>
      </c>
      <c r="EX243">
        <v>4172.915357142857</v>
      </c>
      <c r="EY243">
        <v>16379.675</v>
      </c>
      <c r="EZ243">
        <v>52.46621428571429</v>
      </c>
      <c r="FA243">
        <v>54.82549999999998</v>
      </c>
      <c r="FB243">
        <v>53.09571428571428</v>
      </c>
      <c r="FC243">
        <v>53.83007142857142</v>
      </c>
      <c r="FD243">
        <v>52.64257142857142</v>
      </c>
      <c r="FE243">
        <v>1955.104642857143</v>
      </c>
      <c r="FF243">
        <v>39.9</v>
      </c>
      <c r="FG243">
        <v>0</v>
      </c>
      <c r="FH243">
        <v>1688145937.2</v>
      </c>
      <c r="FI243">
        <v>0</v>
      </c>
      <c r="FJ243">
        <v>144.2884230769231</v>
      </c>
      <c r="FK243">
        <v>1.179658129930899</v>
      </c>
      <c r="FL243">
        <v>-25.74119649825673</v>
      </c>
      <c r="FM243">
        <v>4172.782692307693</v>
      </c>
      <c r="FN243">
        <v>15</v>
      </c>
      <c r="FO243">
        <v>1688143836.6</v>
      </c>
      <c r="FP243" t="s">
        <v>825</v>
      </c>
      <c r="FQ243">
        <v>1688143836.6</v>
      </c>
      <c r="FR243">
        <v>1688143836.6</v>
      </c>
      <c r="FS243">
        <v>8</v>
      </c>
      <c r="FT243">
        <v>0.776</v>
      </c>
      <c r="FU243">
        <v>0.099</v>
      </c>
      <c r="FV243">
        <v>-22.351</v>
      </c>
      <c r="FW243">
        <v>-3.623</v>
      </c>
      <c r="FX243">
        <v>421</v>
      </c>
      <c r="FY243">
        <v>20</v>
      </c>
      <c r="FZ243">
        <v>0.31</v>
      </c>
      <c r="GA243">
        <v>0.05</v>
      </c>
      <c r="GB243">
        <v>-30.4022875</v>
      </c>
      <c r="GC243">
        <v>-11.4547013133207</v>
      </c>
      <c r="GD243">
        <v>1.162700204306231</v>
      </c>
      <c r="GE243">
        <v>0</v>
      </c>
      <c r="GF243">
        <v>0.7176276500000001</v>
      </c>
      <c r="GG243">
        <v>-0.6388469493433414</v>
      </c>
      <c r="GH243">
        <v>0.06782389493259364</v>
      </c>
      <c r="GI243">
        <v>0</v>
      </c>
      <c r="GJ243">
        <v>0</v>
      </c>
      <c r="GK243">
        <v>2</v>
      </c>
      <c r="GL243" t="s">
        <v>595</v>
      </c>
      <c r="GM243">
        <v>3.10079</v>
      </c>
      <c r="GN243">
        <v>2.75819</v>
      </c>
      <c r="GO243">
        <v>0.111681</v>
      </c>
      <c r="GP243">
        <v>0.112979</v>
      </c>
      <c r="GQ243">
        <v>0.132359</v>
      </c>
      <c r="GR243">
        <v>0.117885</v>
      </c>
      <c r="GS243">
        <v>22125.4</v>
      </c>
      <c r="GT243">
        <v>21041.9</v>
      </c>
      <c r="GU243">
        <v>25496.3</v>
      </c>
      <c r="GV243">
        <v>24109.4</v>
      </c>
      <c r="GW243">
        <v>35582.6</v>
      </c>
      <c r="GX243">
        <v>30961.5</v>
      </c>
      <c r="GY243">
        <v>44591.6</v>
      </c>
      <c r="GZ243">
        <v>37941.9</v>
      </c>
      <c r="HA243">
        <v>1.712</v>
      </c>
      <c r="HB243">
        <v>1.63048</v>
      </c>
      <c r="HC243">
        <v>-0.0885278</v>
      </c>
      <c r="HD243">
        <v>0</v>
      </c>
      <c r="HE243">
        <v>35.5969</v>
      </c>
      <c r="HF243">
        <v>999.9</v>
      </c>
      <c r="HG243">
        <v>37</v>
      </c>
      <c r="HH243">
        <v>48.9</v>
      </c>
      <c r="HI243">
        <v>42.8174</v>
      </c>
      <c r="HJ243">
        <v>62.8763</v>
      </c>
      <c r="HK243">
        <v>23.2412</v>
      </c>
      <c r="HL243">
        <v>1</v>
      </c>
      <c r="HM243">
        <v>1.83136</v>
      </c>
      <c r="HN243">
        <v>9.28105</v>
      </c>
      <c r="HO243">
        <v>20.0493</v>
      </c>
      <c r="HP243">
        <v>5.20261</v>
      </c>
      <c r="HQ243">
        <v>11.992</v>
      </c>
      <c r="HR243">
        <v>4.95835</v>
      </c>
      <c r="HS243">
        <v>3.27443</v>
      </c>
      <c r="HT243">
        <v>9999</v>
      </c>
      <c r="HU243">
        <v>9999</v>
      </c>
      <c r="HV243">
        <v>9999</v>
      </c>
      <c r="HW243">
        <v>113.4</v>
      </c>
      <c r="HX243">
        <v>1.86386</v>
      </c>
      <c r="HY243">
        <v>1.86029</v>
      </c>
      <c r="HZ243">
        <v>1.85869</v>
      </c>
      <c r="IA243">
        <v>1.85989</v>
      </c>
      <c r="IB243">
        <v>1.85984</v>
      </c>
      <c r="IC243">
        <v>1.85853</v>
      </c>
      <c r="ID243">
        <v>1.85772</v>
      </c>
      <c r="IE243">
        <v>1.85242</v>
      </c>
      <c r="IF243">
        <v>0</v>
      </c>
      <c r="IG243">
        <v>0</v>
      </c>
      <c r="IH243">
        <v>0</v>
      </c>
      <c r="II243">
        <v>0</v>
      </c>
      <c r="IJ243" t="s">
        <v>433</v>
      </c>
      <c r="IK243" t="s">
        <v>434</v>
      </c>
      <c r="IL243" t="s">
        <v>435</v>
      </c>
      <c r="IM243" t="s">
        <v>435</v>
      </c>
      <c r="IN243" t="s">
        <v>435</v>
      </c>
      <c r="IO243" t="s">
        <v>435</v>
      </c>
      <c r="IP243">
        <v>0</v>
      </c>
      <c r="IQ243">
        <v>100</v>
      </c>
      <c r="IR243">
        <v>100</v>
      </c>
      <c r="IS243">
        <v>-23.627</v>
      </c>
      <c r="IT243">
        <v>-3.8928</v>
      </c>
      <c r="IU243">
        <v>-14.31289574393101</v>
      </c>
      <c r="IV243">
        <v>-0.02083019699242301</v>
      </c>
      <c r="IW243">
        <v>6.53372239223948E-06</v>
      </c>
      <c r="IX243">
        <v>-1.0545266758139E-09</v>
      </c>
      <c r="IY243">
        <v>-1.673814827731834</v>
      </c>
      <c r="IZ243">
        <v>-0.1107929009182527</v>
      </c>
      <c r="JA243">
        <v>0.00147621998962423</v>
      </c>
      <c r="JB243">
        <v>-1.085810860981848E-05</v>
      </c>
      <c r="JC243">
        <v>3</v>
      </c>
      <c r="JD243">
        <v>1949</v>
      </c>
      <c r="JE243">
        <v>2</v>
      </c>
      <c r="JF243">
        <v>64</v>
      </c>
      <c r="JG243">
        <v>35.1</v>
      </c>
      <c r="JH243">
        <v>35.1</v>
      </c>
      <c r="JI243">
        <v>1.45996</v>
      </c>
      <c r="JJ243">
        <v>2.72339</v>
      </c>
      <c r="JK243">
        <v>1.49658</v>
      </c>
      <c r="JL243">
        <v>2.31934</v>
      </c>
      <c r="JM243">
        <v>1.54785</v>
      </c>
      <c r="JN243">
        <v>2.53906</v>
      </c>
      <c r="JO243">
        <v>51.9346</v>
      </c>
      <c r="JP243">
        <v>14.2809</v>
      </c>
      <c r="JQ243">
        <v>18</v>
      </c>
      <c r="JR243">
        <v>502.905</v>
      </c>
      <c r="JS243">
        <v>458.431</v>
      </c>
      <c r="JT243">
        <v>27.2503</v>
      </c>
      <c r="JU243">
        <v>47.3408</v>
      </c>
      <c r="JV243">
        <v>30.0012</v>
      </c>
      <c r="JW243">
        <v>46.9304</v>
      </c>
      <c r="JX243">
        <v>46.74</v>
      </c>
      <c r="JY243">
        <v>29.459</v>
      </c>
      <c r="JZ243">
        <v>33.55</v>
      </c>
      <c r="KA243">
        <v>0</v>
      </c>
      <c r="KB243">
        <v>21.6247</v>
      </c>
      <c r="KC243">
        <v>560.604</v>
      </c>
      <c r="KD243">
        <v>24.2242</v>
      </c>
      <c r="KE243">
        <v>97.44070000000001</v>
      </c>
      <c r="KF243">
        <v>91.69</v>
      </c>
    </row>
    <row r="244" spans="1:292">
      <c r="A244">
        <v>226</v>
      </c>
      <c r="B244">
        <v>1688145948</v>
      </c>
      <c r="C244">
        <v>11532</v>
      </c>
      <c r="D244" t="s">
        <v>890</v>
      </c>
      <c r="E244" t="s">
        <v>891</v>
      </c>
      <c r="F244">
        <v>5</v>
      </c>
      <c r="G244" t="s">
        <v>824</v>
      </c>
      <c r="H244">
        <v>1688145940.5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K244*DK244*100.0/(AV244*EE244),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K244*DK244*100.0/(AV244*EE244),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554.2714279788648</v>
      </c>
      <c r="AJ244">
        <v>531.3271090909089</v>
      </c>
      <c r="AK244">
        <v>3.420021073475169</v>
      </c>
      <c r="AL244">
        <v>66.45543334571914</v>
      </c>
      <c r="AM244">
        <f>(AO244 - AN244 + DX244*1E3/(8.314*(DZ244+273.15)) * AQ244/DW244 * AP244) * DW244/(100*DK244) * 1000/(1000 - AO244)</f>
        <v>0</v>
      </c>
      <c r="AN244">
        <v>24.15795800261995</v>
      </c>
      <c r="AO244">
        <v>24.79454303030304</v>
      </c>
      <c r="AP244">
        <v>0.001167963792016514</v>
      </c>
      <c r="AQ244">
        <v>108.1000291971216</v>
      </c>
      <c r="AR244">
        <v>0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429</v>
      </c>
      <c r="AX244" t="s">
        <v>429</v>
      </c>
      <c r="AY244">
        <v>0</v>
      </c>
      <c r="AZ244">
        <v>0</v>
      </c>
      <c r="BA244">
        <f>1-AY244/AZ244</f>
        <v>0</v>
      </c>
      <c r="BB244">
        <v>0</v>
      </c>
      <c r="BC244" t="s">
        <v>429</v>
      </c>
      <c r="BD244" t="s">
        <v>429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429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1.65</v>
      </c>
      <c r="DL244">
        <v>0.5</v>
      </c>
      <c r="DM244" t="s">
        <v>430</v>
      </c>
      <c r="DN244">
        <v>2</v>
      </c>
      <c r="DO244" t="b">
        <v>1</v>
      </c>
      <c r="DP244">
        <v>1688145940.5</v>
      </c>
      <c r="DQ244">
        <v>494.898037037037</v>
      </c>
      <c r="DR244">
        <v>526.4075185185185</v>
      </c>
      <c r="DS244">
        <v>24.75903703703704</v>
      </c>
      <c r="DT244">
        <v>24.1118</v>
      </c>
      <c r="DU244">
        <v>518.3992962962963</v>
      </c>
      <c r="DV244">
        <v>28.65074814814815</v>
      </c>
      <c r="DW244">
        <v>500.0178888888889</v>
      </c>
      <c r="DX244">
        <v>101.5763333333333</v>
      </c>
      <c r="DY244">
        <v>0.09999831481481482</v>
      </c>
      <c r="DZ244">
        <v>33.0420074074074</v>
      </c>
      <c r="EA244">
        <v>34.17594074074074</v>
      </c>
      <c r="EB244">
        <v>999.9000000000001</v>
      </c>
      <c r="EC244">
        <v>0</v>
      </c>
      <c r="ED244">
        <v>0</v>
      </c>
      <c r="EE244">
        <v>10002.28518518519</v>
      </c>
      <c r="EF244">
        <v>0</v>
      </c>
      <c r="EG244">
        <v>664.8728148148148</v>
      </c>
      <c r="EH244">
        <v>-31.50958518518519</v>
      </c>
      <c r="EI244">
        <v>507.4626666666667</v>
      </c>
      <c r="EJ244">
        <v>539.4142592592593</v>
      </c>
      <c r="EK244">
        <v>0.6472504814814813</v>
      </c>
      <c r="EL244">
        <v>526.4075185185185</v>
      </c>
      <c r="EM244">
        <v>24.1118</v>
      </c>
      <c r="EN244">
        <v>2.514935555555556</v>
      </c>
      <c r="EO244">
        <v>2.449189629629629</v>
      </c>
      <c r="EP244">
        <v>21.12347777777778</v>
      </c>
      <c r="EQ244">
        <v>20.69271481481482</v>
      </c>
      <c r="ER244">
        <v>2000.02</v>
      </c>
      <c r="ES244">
        <v>0.9800010370370372</v>
      </c>
      <c r="ET244">
        <v>0.0199985</v>
      </c>
      <c r="EU244">
        <v>0</v>
      </c>
      <c r="EV244">
        <v>144.372962962963</v>
      </c>
      <c r="EW244">
        <v>5.00078</v>
      </c>
      <c r="EX244">
        <v>4173.891481481482</v>
      </c>
      <c r="EY244">
        <v>16379.80370370371</v>
      </c>
      <c r="EZ244">
        <v>52.47196296296296</v>
      </c>
      <c r="FA244">
        <v>54.82133333333331</v>
      </c>
      <c r="FB244">
        <v>53.10618518518518</v>
      </c>
      <c r="FC244">
        <v>53.83766666666666</v>
      </c>
      <c r="FD244">
        <v>52.67099999999999</v>
      </c>
      <c r="FE244">
        <v>1955.12</v>
      </c>
      <c r="FF244">
        <v>39.9</v>
      </c>
      <c r="FG244">
        <v>0</v>
      </c>
      <c r="FH244">
        <v>1688145942.6</v>
      </c>
      <c r="FI244">
        <v>0</v>
      </c>
      <c r="FJ244">
        <v>144.42148</v>
      </c>
      <c r="FK244">
        <v>1.409230774143547</v>
      </c>
      <c r="FL244">
        <v>72.72230778132416</v>
      </c>
      <c r="FM244">
        <v>4174.4216</v>
      </c>
      <c r="FN244">
        <v>15</v>
      </c>
      <c r="FO244">
        <v>1688143836.6</v>
      </c>
      <c r="FP244" t="s">
        <v>825</v>
      </c>
      <c r="FQ244">
        <v>1688143836.6</v>
      </c>
      <c r="FR244">
        <v>1688143836.6</v>
      </c>
      <c r="FS244">
        <v>8</v>
      </c>
      <c r="FT244">
        <v>0.776</v>
      </c>
      <c r="FU244">
        <v>0.099</v>
      </c>
      <c r="FV244">
        <v>-22.351</v>
      </c>
      <c r="FW244">
        <v>-3.623</v>
      </c>
      <c r="FX244">
        <v>421</v>
      </c>
      <c r="FY244">
        <v>20</v>
      </c>
      <c r="FZ244">
        <v>0.31</v>
      </c>
      <c r="GA244">
        <v>0.05</v>
      </c>
      <c r="GB244">
        <v>-31.0780575</v>
      </c>
      <c r="GC244">
        <v>-6.892100938086323</v>
      </c>
      <c r="GD244">
        <v>0.6909753689124889</v>
      </c>
      <c r="GE244">
        <v>0</v>
      </c>
      <c r="GF244">
        <v>0.6896091</v>
      </c>
      <c r="GG244">
        <v>-0.526331887429645</v>
      </c>
      <c r="GH244">
        <v>0.06098732248377527</v>
      </c>
      <c r="GI244">
        <v>0</v>
      </c>
      <c r="GJ244">
        <v>0</v>
      </c>
      <c r="GK244">
        <v>2</v>
      </c>
      <c r="GL244" t="s">
        <v>595</v>
      </c>
      <c r="GM244">
        <v>3.10082</v>
      </c>
      <c r="GN244">
        <v>2.75802</v>
      </c>
      <c r="GO244">
        <v>0.114279</v>
      </c>
      <c r="GP244">
        <v>0.115539</v>
      </c>
      <c r="GQ244">
        <v>0.132419</v>
      </c>
      <c r="GR244">
        <v>0.118102</v>
      </c>
      <c r="GS244">
        <v>22060.3</v>
      </c>
      <c r="GT244">
        <v>20980.6</v>
      </c>
      <c r="GU244">
        <v>25495.8</v>
      </c>
      <c r="GV244">
        <v>24108.7</v>
      </c>
      <c r="GW244">
        <v>35580.1</v>
      </c>
      <c r="GX244">
        <v>30953.3</v>
      </c>
      <c r="GY244">
        <v>44591</v>
      </c>
      <c r="GZ244">
        <v>37940.6</v>
      </c>
      <c r="HA244">
        <v>1.71183</v>
      </c>
      <c r="HB244">
        <v>1.63073</v>
      </c>
      <c r="HC244">
        <v>-0.0873134</v>
      </c>
      <c r="HD244">
        <v>0</v>
      </c>
      <c r="HE244">
        <v>35.5905</v>
      </c>
      <c r="HF244">
        <v>999.9</v>
      </c>
      <c r="HG244">
        <v>37</v>
      </c>
      <c r="HH244">
        <v>48.9</v>
      </c>
      <c r="HI244">
        <v>42.8153</v>
      </c>
      <c r="HJ244">
        <v>62.8563</v>
      </c>
      <c r="HK244">
        <v>23.0008</v>
      </c>
      <c r="HL244">
        <v>1</v>
      </c>
      <c r="HM244">
        <v>1.83249</v>
      </c>
      <c r="HN244">
        <v>9.28105</v>
      </c>
      <c r="HO244">
        <v>20.0495</v>
      </c>
      <c r="HP244">
        <v>5.20261</v>
      </c>
      <c r="HQ244">
        <v>11.992</v>
      </c>
      <c r="HR244">
        <v>4.9586</v>
      </c>
      <c r="HS244">
        <v>3.27438</v>
      </c>
      <c r="HT244">
        <v>9999</v>
      </c>
      <c r="HU244">
        <v>9999</v>
      </c>
      <c r="HV244">
        <v>9999</v>
      </c>
      <c r="HW244">
        <v>113.4</v>
      </c>
      <c r="HX244">
        <v>1.86386</v>
      </c>
      <c r="HY244">
        <v>1.86028</v>
      </c>
      <c r="HZ244">
        <v>1.85868</v>
      </c>
      <c r="IA244">
        <v>1.85989</v>
      </c>
      <c r="IB244">
        <v>1.85987</v>
      </c>
      <c r="IC244">
        <v>1.85853</v>
      </c>
      <c r="ID244">
        <v>1.85769</v>
      </c>
      <c r="IE244">
        <v>1.85242</v>
      </c>
      <c r="IF244">
        <v>0</v>
      </c>
      <c r="IG244">
        <v>0</v>
      </c>
      <c r="IH244">
        <v>0</v>
      </c>
      <c r="II244">
        <v>0</v>
      </c>
      <c r="IJ244" t="s">
        <v>433</v>
      </c>
      <c r="IK244" t="s">
        <v>434</v>
      </c>
      <c r="IL244" t="s">
        <v>435</v>
      </c>
      <c r="IM244" t="s">
        <v>435</v>
      </c>
      <c r="IN244" t="s">
        <v>435</v>
      </c>
      <c r="IO244" t="s">
        <v>435</v>
      </c>
      <c r="IP244">
        <v>0</v>
      </c>
      <c r="IQ244">
        <v>100</v>
      </c>
      <c r="IR244">
        <v>100</v>
      </c>
      <c r="IS244">
        <v>-23.876</v>
      </c>
      <c r="IT244">
        <v>-3.8938</v>
      </c>
      <c r="IU244">
        <v>-14.31289574393101</v>
      </c>
      <c r="IV244">
        <v>-0.02083019699242301</v>
      </c>
      <c r="IW244">
        <v>6.53372239223948E-06</v>
      </c>
      <c r="IX244">
        <v>-1.0545266758139E-09</v>
      </c>
      <c r="IY244">
        <v>-1.673814827731834</v>
      </c>
      <c r="IZ244">
        <v>-0.1107929009182527</v>
      </c>
      <c r="JA244">
        <v>0.00147621998962423</v>
      </c>
      <c r="JB244">
        <v>-1.085810860981848E-05</v>
      </c>
      <c r="JC244">
        <v>3</v>
      </c>
      <c r="JD244">
        <v>1949</v>
      </c>
      <c r="JE244">
        <v>2</v>
      </c>
      <c r="JF244">
        <v>64</v>
      </c>
      <c r="JG244">
        <v>35.2</v>
      </c>
      <c r="JH244">
        <v>35.2</v>
      </c>
      <c r="JI244">
        <v>1.49658</v>
      </c>
      <c r="JJ244">
        <v>2.73682</v>
      </c>
      <c r="JK244">
        <v>1.49658</v>
      </c>
      <c r="JL244">
        <v>2.31934</v>
      </c>
      <c r="JM244">
        <v>1.54785</v>
      </c>
      <c r="JN244">
        <v>2.41455</v>
      </c>
      <c r="JO244">
        <v>51.9346</v>
      </c>
      <c r="JP244">
        <v>14.2721</v>
      </c>
      <c r="JQ244">
        <v>18</v>
      </c>
      <c r="JR244">
        <v>502.853</v>
      </c>
      <c r="JS244">
        <v>458.654</v>
      </c>
      <c r="JT244">
        <v>27.2569</v>
      </c>
      <c r="JU244">
        <v>47.3518</v>
      </c>
      <c r="JV244">
        <v>30.0012</v>
      </c>
      <c r="JW244">
        <v>46.9414</v>
      </c>
      <c r="JX244">
        <v>46.7488</v>
      </c>
      <c r="JY244">
        <v>30.1192</v>
      </c>
      <c r="JZ244">
        <v>33.55</v>
      </c>
      <c r="KA244">
        <v>0</v>
      </c>
      <c r="KB244">
        <v>21.6404</v>
      </c>
      <c r="KC244">
        <v>573.962</v>
      </c>
      <c r="KD244">
        <v>24.2455</v>
      </c>
      <c r="KE244">
        <v>97.4393</v>
      </c>
      <c r="KF244">
        <v>91.68729999999999</v>
      </c>
    </row>
    <row r="245" spans="1:292">
      <c r="A245">
        <v>227</v>
      </c>
      <c r="B245">
        <v>1688145953</v>
      </c>
      <c r="C245">
        <v>11537</v>
      </c>
      <c r="D245" t="s">
        <v>892</v>
      </c>
      <c r="E245" t="s">
        <v>893</v>
      </c>
      <c r="F245">
        <v>5</v>
      </c>
      <c r="G245" t="s">
        <v>824</v>
      </c>
      <c r="H245">
        <v>1688145945.214286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K245*DK245*100.0/(AV245*EE245),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K245*DK245*100.0/(AV245*EE245),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571.3933848440377</v>
      </c>
      <c r="AJ245">
        <v>548.5091454545451</v>
      </c>
      <c r="AK245">
        <v>3.430786573091715</v>
      </c>
      <c r="AL245">
        <v>66.45543334571914</v>
      </c>
      <c r="AM245">
        <f>(AO245 - AN245 + DX245*1E3/(8.314*(DZ245+273.15)) * AQ245/DW245 * AP245) * DW245/(100*DK245) * 1000/(1000 - AO245)</f>
        <v>0</v>
      </c>
      <c r="AN245">
        <v>24.19898491847502</v>
      </c>
      <c r="AO245">
        <v>24.8225103030303</v>
      </c>
      <c r="AP245">
        <v>0.003977235910456145</v>
      </c>
      <c r="AQ245">
        <v>108.1000291971216</v>
      </c>
      <c r="AR245">
        <v>0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429</v>
      </c>
      <c r="AX245" t="s">
        <v>429</v>
      </c>
      <c r="AY245">
        <v>0</v>
      </c>
      <c r="AZ245">
        <v>0</v>
      </c>
      <c r="BA245">
        <f>1-AY245/AZ245</f>
        <v>0</v>
      </c>
      <c r="BB245">
        <v>0</v>
      </c>
      <c r="BC245" t="s">
        <v>429</v>
      </c>
      <c r="BD245" t="s">
        <v>429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429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1.65</v>
      </c>
      <c r="DL245">
        <v>0.5</v>
      </c>
      <c r="DM245" t="s">
        <v>430</v>
      </c>
      <c r="DN245">
        <v>2</v>
      </c>
      <c r="DO245" t="b">
        <v>1</v>
      </c>
      <c r="DP245">
        <v>1688145945.214286</v>
      </c>
      <c r="DQ245">
        <v>510.5600000000001</v>
      </c>
      <c r="DR245">
        <v>542.2412857142857</v>
      </c>
      <c r="DS245">
        <v>24.78568214285714</v>
      </c>
      <c r="DT245">
        <v>24.15102142857143</v>
      </c>
      <c r="DU245">
        <v>534.2969999999999</v>
      </c>
      <c r="DV245">
        <v>28.67889285714286</v>
      </c>
      <c r="DW245">
        <v>500.0167142857143</v>
      </c>
      <c r="DX245">
        <v>101.5756071428571</v>
      </c>
      <c r="DY245">
        <v>0.1000008178571428</v>
      </c>
      <c r="DZ245">
        <v>33.03592142857143</v>
      </c>
      <c r="EA245">
        <v>34.17606428571428</v>
      </c>
      <c r="EB245">
        <v>999.9000000000002</v>
      </c>
      <c r="EC245">
        <v>0</v>
      </c>
      <c r="ED245">
        <v>0</v>
      </c>
      <c r="EE245">
        <v>10000.53035714286</v>
      </c>
      <c r="EF245">
        <v>0</v>
      </c>
      <c r="EG245">
        <v>663.6254285714284</v>
      </c>
      <c r="EH245">
        <v>-31.68128928571429</v>
      </c>
      <c r="EI245">
        <v>523.5366071428573</v>
      </c>
      <c r="EJ245">
        <v>555.6616428571429</v>
      </c>
      <c r="EK245">
        <v>0.6346761428571429</v>
      </c>
      <c r="EL245">
        <v>542.2412857142857</v>
      </c>
      <c r="EM245">
        <v>24.15102142857143</v>
      </c>
      <c r="EN245">
        <v>2.517624642857142</v>
      </c>
      <c r="EO245">
        <v>2.453156428571428</v>
      </c>
      <c r="EP245">
        <v>21.14088214285714</v>
      </c>
      <c r="EQ245">
        <v>20.71899285714286</v>
      </c>
      <c r="ER245">
        <v>2000.020357142857</v>
      </c>
      <c r="ES245">
        <v>0.980001035714286</v>
      </c>
      <c r="ET245">
        <v>0.0199985</v>
      </c>
      <c r="EU245">
        <v>0</v>
      </c>
      <c r="EV245">
        <v>144.4770357142857</v>
      </c>
      <c r="EW245">
        <v>5.00078</v>
      </c>
      <c r="EX245">
        <v>4180.631428571428</v>
      </c>
      <c r="EY245">
        <v>16379.80714285714</v>
      </c>
      <c r="EZ245">
        <v>52.4685</v>
      </c>
      <c r="FA245">
        <v>54.82099999999998</v>
      </c>
      <c r="FB245">
        <v>53.13357142857142</v>
      </c>
      <c r="FC245">
        <v>53.82332142857143</v>
      </c>
      <c r="FD245">
        <v>52.70060714285714</v>
      </c>
      <c r="FE245">
        <v>1955.120357142858</v>
      </c>
      <c r="FF245">
        <v>39.9</v>
      </c>
      <c r="FG245">
        <v>0</v>
      </c>
      <c r="FH245">
        <v>1688145947.4</v>
      </c>
      <c r="FI245">
        <v>0</v>
      </c>
      <c r="FJ245">
        <v>144.50608</v>
      </c>
      <c r="FK245">
        <v>1.27592307845167</v>
      </c>
      <c r="FL245">
        <v>101.6515382999425</v>
      </c>
      <c r="FM245">
        <v>4181.6132</v>
      </c>
      <c r="FN245">
        <v>15</v>
      </c>
      <c r="FO245">
        <v>1688143836.6</v>
      </c>
      <c r="FP245" t="s">
        <v>825</v>
      </c>
      <c r="FQ245">
        <v>1688143836.6</v>
      </c>
      <c r="FR245">
        <v>1688143836.6</v>
      </c>
      <c r="FS245">
        <v>8</v>
      </c>
      <c r="FT245">
        <v>0.776</v>
      </c>
      <c r="FU245">
        <v>0.099</v>
      </c>
      <c r="FV245">
        <v>-22.351</v>
      </c>
      <c r="FW245">
        <v>-3.623</v>
      </c>
      <c r="FX245">
        <v>421</v>
      </c>
      <c r="FY245">
        <v>20</v>
      </c>
      <c r="FZ245">
        <v>0.31</v>
      </c>
      <c r="GA245">
        <v>0.05</v>
      </c>
      <c r="GB245">
        <v>-31.48516097560976</v>
      </c>
      <c r="GC245">
        <v>-3.253009756097587</v>
      </c>
      <c r="GD245">
        <v>0.4033430506725975</v>
      </c>
      <c r="GE245">
        <v>0</v>
      </c>
      <c r="GF245">
        <v>0.6471666341463415</v>
      </c>
      <c r="GG245">
        <v>-0.2502934494773497</v>
      </c>
      <c r="GH245">
        <v>0.03507738435805521</v>
      </c>
      <c r="GI245">
        <v>1</v>
      </c>
      <c r="GJ245">
        <v>1</v>
      </c>
      <c r="GK245">
        <v>2</v>
      </c>
      <c r="GL245" t="s">
        <v>432</v>
      </c>
      <c r="GM245">
        <v>3.10092</v>
      </c>
      <c r="GN245">
        <v>2.75808</v>
      </c>
      <c r="GO245">
        <v>0.116842</v>
      </c>
      <c r="GP245">
        <v>0.117955</v>
      </c>
      <c r="GQ245">
        <v>0.132507</v>
      </c>
      <c r="GR245">
        <v>0.11815</v>
      </c>
      <c r="GS245">
        <v>21996.1</v>
      </c>
      <c r="GT245">
        <v>20923</v>
      </c>
      <c r="GU245">
        <v>25495.4</v>
      </c>
      <c r="GV245">
        <v>24108.4</v>
      </c>
      <c r="GW245">
        <v>35576.4</v>
      </c>
      <c r="GX245">
        <v>30951.6</v>
      </c>
      <c r="GY245">
        <v>44590.2</v>
      </c>
      <c r="GZ245">
        <v>37940.2</v>
      </c>
      <c r="HA245">
        <v>1.71185</v>
      </c>
      <c r="HB245">
        <v>1.63022</v>
      </c>
      <c r="HC245">
        <v>-0.0864007</v>
      </c>
      <c r="HD245">
        <v>0</v>
      </c>
      <c r="HE245">
        <v>35.5799</v>
      </c>
      <c r="HF245">
        <v>999.9</v>
      </c>
      <c r="HG245">
        <v>37</v>
      </c>
      <c r="HH245">
        <v>48.9</v>
      </c>
      <c r="HI245">
        <v>42.8147</v>
      </c>
      <c r="HJ245">
        <v>62.8363</v>
      </c>
      <c r="HK245">
        <v>23.117</v>
      </c>
      <c r="HL245">
        <v>1</v>
      </c>
      <c r="HM245">
        <v>1.83349</v>
      </c>
      <c r="HN245">
        <v>9.28105</v>
      </c>
      <c r="HO245">
        <v>20.0494</v>
      </c>
      <c r="HP245">
        <v>5.20276</v>
      </c>
      <c r="HQ245">
        <v>11.9923</v>
      </c>
      <c r="HR245">
        <v>4.9586</v>
      </c>
      <c r="HS245">
        <v>3.27448</v>
      </c>
      <c r="HT245">
        <v>9999</v>
      </c>
      <c r="HU245">
        <v>9999</v>
      </c>
      <c r="HV245">
        <v>9999</v>
      </c>
      <c r="HW245">
        <v>113.4</v>
      </c>
      <c r="HX245">
        <v>1.86386</v>
      </c>
      <c r="HY245">
        <v>1.8603</v>
      </c>
      <c r="HZ245">
        <v>1.85867</v>
      </c>
      <c r="IA245">
        <v>1.8599</v>
      </c>
      <c r="IB245">
        <v>1.85986</v>
      </c>
      <c r="IC245">
        <v>1.85854</v>
      </c>
      <c r="ID245">
        <v>1.85767</v>
      </c>
      <c r="IE245">
        <v>1.85242</v>
      </c>
      <c r="IF245">
        <v>0</v>
      </c>
      <c r="IG245">
        <v>0</v>
      </c>
      <c r="IH245">
        <v>0</v>
      </c>
      <c r="II245">
        <v>0</v>
      </c>
      <c r="IJ245" t="s">
        <v>433</v>
      </c>
      <c r="IK245" t="s">
        <v>434</v>
      </c>
      <c r="IL245" t="s">
        <v>435</v>
      </c>
      <c r="IM245" t="s">
        <v>435</v>
      </c>
      <c r="IN245" t="s">
        <v>435</v>
      </c>
      <c r="IO245" t="s">
        <v>435</v>
      </c>
      <c r="IP245">
        <v>0</v>
      </c>
      <c r="IQ245">
        <v>100</v>
      </c>
      <c r="IR245">
        <v>100</v>
      </c>
      <c r="IS245">
        <v>-24.124</v>
      </c>
      <c r="IT245">
        <v>-3.8953</v>
      </c>
      <c r="IU245">
        <v>-14.31289574393101</v>
      </c>
      <c r="IV245">
        <v>-0.02083019699242301</v>
      </c>
      <c r="IW245">
        <v>6.53372239223948E-06</v>
      </c>
      <c r="IX245">
        <v>-1.0545266758139E-09</v>
      </c>
      <c r="IY245">
        <v>-1.673814827731834</v>
      </c>
      <c r="IZ245">
        <v>-0.1107929009182527</v>
      </c>
      <c r="JA245">
        <v>0.00147621998962423</v>
      </c>
      <c r="JB245">
        <v>-1.085810860981848E-05</v>
      </c>
      <c r="JC245">
        <v>3</v>
      </c>
      <c r="JD245">
        <v>1949</v>
      </c>
      <c r="JE245">
        <v>2</v>
      </c>
      <c r="JF245">
        <v>64</v>
      </c>
      <c r="JG245">
        <v>35.3</v>
      </c>
      <c r="JH245">
        <v>35.3</v>
      </c>
      <c r="JI245">
        <v>1.53076</v>
      </c>
      <c r="JJ245">
        <v>2.72217</v>
      </c>
      <c r="JK245">
        <v>1.49658</v>
      </c>
      <c r="JL245">
        <v>2.31812</v>
      </c>
      <c r="JM245">
        <v>1.54785</v>
      </c>
      <c r="JN245">
        <v>2.42798</v>
      </c>
      <c r="JO245">
        <v>51.9346</v>
      </c>
      <c r="JP245">
        <v>14.2721</v>
      </c>
      <c r="JQ245">
        <v>18</v>
      </c>
      <c r="JR245">
        <v>502.92</v>
      </c>
      <c r="JS245">
        <v>458.363</v>
      </c>
      <c r="JT245">
        <v>27.2603</v>
      </c>
      <c r="JU245">
        <v>47.3626</v>
      </c>
      <c r="JV245">
        <v>30.001</v>
      </c>
      <c r="JW245">
        <v>46.9497</v>
      </c>
      <c r="JX245">
        <v>46.7579</v>
      </c>
      <c r="JY245">
        <v>30.7574</v>
      </c>
      <c r="JZ245">
        <v>33.55</v>
      </c>
      <c r="KA245">
        <v>0</v>
      </c>
      <c r="KB245">
        <v>21.6563</v>
      </c>
      <c r="KC245">
        <v>594.003</v>
      </c>
      <c r="KD245">
        <v>24.2549</v>
      </c>
      <c r="KE245">
        <v>97.4376</v>
      </c>
      <c r="KF245">
        <v>91.6861</v>
      </c>
    </row>
    <row r="246" spans="1:292">
      <c r="A246">
        <v>228</v>
      </c>
      <c r="B246">
        <v>1688145958</v>
      </c>
      <c r="C246">
        <v>11542</v>
      </c>
      <c r="D246" t="s">
        <v>894</v>
      </c>
      <c r="E246" t="s">
        <v>895</v>
      </c>
      <c r="F246">
        <v>5</v>
      </c>
      <c r="G246" t="s">
        <v>824</v>
      </c>
      <c r="H246">
        <v>1688145950.5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K246*DK246*100.0/(AV246*EE246),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K246*DK246*100.0/(AV246*EE246),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587.5657413997384</v>
      </c>
      <c r="AJ246">
        <v>565.191606060606</v>
      </c>
      <c r="AK246">
        <v>3.318464871407686</v>
      </c>
      <c r="AL246">
        <v>66.45543334571914</v>
      </c>
      <c r="AM246">
        <f>(AO246 - AN246 + DX246*1E3/(8.314*(DZ246+273.15)) * AQ246/DW246 * AP246) * DW246/(100*DK246) * 1000/(1000 - AO246)</f>
        <v>0</v>
      </c>
      <c r="AN246">
        <v>24.20056632014571</v>
      </c>
      <c r="AO246">
        <v>24.83413818181819</v>
      </c>
      <c r="AP246">
        <v>0.0004388249598676702</v>
      </c>
      <c r="AQ246">
        <v>108.1000291971216</v>
      </c>
      <c r="AR246">
        <v>0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429</v>
      </c>
      <c r="AX246" t="s">
        <v>429</v>
      </c>
      <c r="AY246">
        <v>0</v>
      </c>
      <c r="AZ246">
        <v>0</v>
      </c>
      <c r="BA246">
        <f>1-AY246/AZ246</f>
        <v>0</v>
      </c>
      <c r="BB246">
        <v>0</v>
      </c>
      <c r="BC246" t="s">
        <v>429</v>
      </c>
      <c r="BD246" t="s">
        <v>429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429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1.65</v>
      </c>
      <c r="DL246">
        <v>0.5</v>
      </c>
      <c r="DM246" t="s">
        <v>430</v>
      </c>
      <c r="DN246">
        <v>2</v>
      </c>
      <c r="DO246" t="b">
        <v>1</v>
      </c>
      <c r="DP246">
        <v>1688145950.5</v>
      </c>
      <c r="DQ246">
        <v>528.135148148148</v>
      </c>
      <c r="DR246">
        <v>559.6358148148148</v>
      </c>
      <c r="DS246">
        <v>24.80965925925926</v>
      </c>
      <c r="DT246">
        <v>24.18042592592592</v>
      </c>
      <c r="DU246">
        <v>552.133925925926</v>
      </c>
      <c r="DV246">
        <v>28.70420740740741</v>
      </c>
      <c r="DW246">
        <v>500.044962962963</v>
      </c>
      <c r="DX246">
        <v>101.5748888888889</v>
      </c>
      <c r="DY246">
        <v>0.09996570370370371</v>
      </c>
      <c r="DZ246">
        <v>33.02941111111111</v>
      </c>
      <c r="EA246">
        <v>34.17991851851852</v>
      </c>
      <c r="EB246">
        <v>999.9000000000001</v>
      </c>
      <c r="EC246">
        <v>0</v>
      </c>
      <c r="ED246">
        <v>0</v>
      </c>
      <c r="EE246">
        <v>10004.99851851852</v>
      </c>
      <c r="EF246">
        <v>0</v>
      </c>
      <c r="EG246">
        <v>664.0375925925925</v>
      </c>
      <c r="EH246">
        <v>-31.50061851851851</v>
      </c>
      <c r="EI246">
        <v>541.5717407407408</v>
      </c>
      <c r="EJ246">
        <v>573.5037037037036</v>
      </c>
      <c r="EK246">
        <v>0.6292422962962964</v>
      </c>
      <c r="EL246">
        <v>559.6358148148148</v>
      </c>
      <c r="EM246">
        <v>24.18042592592592</v>
      </c>
      <c r="EN246">
        <v>2.52004037037037</v>
      </c>
      <c r="EO246">
        <v>2.456125185185186</v>
      </c>
      <c r="EP246">
        <v>21.15651111111111</v>
      </c>
      <c r="EQ246">
        <v>20.73864444444444</v>
      </c>
      <c r="ER246">
        <v>1999.996296296296</v>
      </c>
      <c r="ES246">
        <v>0.980000888888889</v>
      </c>
      <c r="ET246">
        <v>0.01999872222222222</v>
      </c>
      <c r="EU246">
        <v>0</v>
      </c>
      <c r="EV246">
        <v>144.6022962962963</v>
      </c>
      <c r="EW246">
        <v>5.00078</v>
      </c>
      <c r="EX246">
        <v>4189.997777777778</v>
      </c>
      <c r="EY246">
        <v>16379.61111111111</v>
      </c>
      <c r="EZ246">
        <v>52.47192592592592</v>
      </c>
      <c r="FA246">
        <v>54.81666666666665</v>
      </c>
      <c r="FB246">
        <v>53.13166666666666</v>
      </c>
      <c r="FC246">
        <v>53.8284074074074</v>
      </c>
      <c r="FD246">
        <v>52.69659259259259</v>
      </c>
      <c r="FE246">
        <v>1955.096296296296</v>
      </c>
      <c r="FF246">
        <v>39.9</v>
      </c>
      <c r="FG246">
        <v>0</v>
      </c>
      <c r="FH246">
        <v>1688145952.2</v>
      </c>
      <c r="FI246">
        <v>0</v>
      </c>
      <c r="FJ246">
        <v>144.63532</v>
      </c>
      <c r="FK246">
        <v>1.239384622726884</v>
      </c>
      <c r="FL246">
        <v>121.4099999895552</v>
      </c>
      <c r="FM246">
        <v>4190.2892</v>
      </c>
      <c r="FN246">
        <v>15</v>
      </c>
      <c r="FO246">
        <v>1688143836.6</v>
      </c>
      <c r="FP246" t="s">
        <v>825</v>
      </c>
      <c r="FQ246">
        <v>1688143836.6</v>
      </c>
      <c r="FR246">
        <v>1688143836.6</v>
      </c>
      <c r="FS246">
        <v>8</v>
      </c>
      <c r="FT246">
        <v>0.776</v>
      </c>
      <c r="FU246">
        <v>0.099</v>
      </c>
      <c r="FV246">
        <v>-22.351</v>
      </c>
      <c r="FW246">
        <v>-3.623</v>
      </c>
      <c r="FX246">
        <v>421</v>
      </c>
      <c r="FY246">
        <v>20</v>
      </c>
      <c r="FZ246">
        <v>0.31</v>
      </c>
      <c r="GA246">
        <v>0.05</v>
      </c>
      <c r="GB246">
        <v>-31.5328512195122</v>
      </c>
      <c r="GC246">
        <v>1.642099651567918</v>
      </c>
      <c r="GD246">
        <v>0.3035707231633636</v>
      </c>
      <c r="GE246">
        <v>0</v>
      </c>
      <c r="GF246">
        <v>0.6331987560975609</v>
      </c>
      <c r="GG246">
        <v>-0.07675346341463478</v>
      </c>
      <c r="GH246">
        <v>0.01480781218302787</v>
      </c>
      <c r="GI246">
        <v>1</v>
      </c>
      <c r="GJ246">
        <v>1</v>
      </c>
      <c r="GK246">
        <v>2</v>
      </c>
      <c r="GL246" t="s">
        <v>432</v>
      </c>
      <c r="GM246">
        <v>3.10082</v>
      </c>
      <c r="GN246">
        <v>2.75796</v>
      </c>
      <c r="GO246">
        <v>0.119298</v>
      </c>
      <c r="GP246">
        <v>0.120347</v>
      </c>
      <c r="GQ246">
        <v>0.132541</v>
      </c>
      <c r="GR246">
        <v>0.118149</v>
      </c>
      <c r="GS246">
        <v>21934.5</v>
      </c>
      <c r="GT246">
        <v>20865.9</v>
      </c>
      <c r="GU246">
        <v>25495.1</v>
      </c>
      <c r="GV246">
        <v>24108.1</v>
      </c>
      <c r="GW246">
        <v>35574.8</v>
      </c>
      <c r="GX246">
        <v>30951.4</v>
      </c>
      <c r="GY246">
        <v>44589.5</v>
      </c>
      <c r="GZ246">
        <v>37939.7</v>
      </c>
      <c r="HA246">
        <v>1.71165</v>
      </c>
      <c r="HB246">
        <v>1.6301</v>
      </c>
      <c r="HC246">
        <v>-0.0865385</v>
      </c>
      <c r="HD246">
        <v>0</v>
      </c>
      <c r="HE246">
        <v>35.566</v>
      </c>
      <c r="HF246">
        <v>999.9</v>
      </c>
      <c r="HG246">
        <v>37</v>
      </c>
      <c r="HH246">
        <v>48.9</v>
      </c>
      <c r="HI246">
        <v>42.8161</v>
      </c>
      <c r="HJ246">
        <v>62.9363</v>
      </c>
      <c r="HK246">
        <v>23.3654</v>
      </c>
      <c r="HL246">
        <v>1</v>
      </c>
      <c r="HM246">
        <v>1.83431</v>
      </c>
      <c r="HN246">
        <v>9.28105</v>
      </c>
      <c r="HO246">
        <v>20.0492</v>
      </c>
      <c r="HP246">
        <v>5.20291</v>
      </c>
      <c r="HQ246">
        <v>11.992</v>
      </c>
      <c r="HR246">
        <v>4.9586</v>
      </c>
      <c r="HS246">
        <v>3.2744</v>
      </c>
      <c r="HT246">
        <v>9999</v>
      </c>
      <c r="HU246">
        <v>9999</v>
      </c>
      <c r="HV246">
        <v>9999</v>
      </c>
      <c r="HW246">
        <v>113.4</v>
      </c>
      <c r="HX246">
        <v>1.86386</v>
      </c>
      <c r="HY246">
        <v>1.86032</v>
      </c>
      <c r="HZ246">
        <v>1.85869</v>
      </c>
      <c r="IA246">
        <v>1.8599</v>
      </c>
      <c r="IB246">
        <v>1.85986</v>
      </c>
      <c r="IC246">
        <v>1.85856</v>
      </c>
      <c r="ID246">
        <v>1.85769</v>
      </c>
      <c r="IE246">
        <v>1.85242</v>
      </c>
      <c r="IF246">
        <v>0</v>
      </c>
      <c r="IG246">
        <v>0</v>
      </c>
      <c r="IH246">
        <v>0</v>
      </c>
      <c r="II246">
        <v>0</v>
      </c>
      <c r="IJ246" t="s">
        <v>433</v>
      </c>
      <c r="IK246" t="s">
        <v>434</v>
      </c>
      <c r="IL246" t="s">
        <v>435</v>
      </c>
      <c r="IM246" t="s">
        <v>435</v>
      </c>
      <c r="IN246" t="s">
        <v>435</v>
      </c>
      <c r="IO246" t="s">
        <v>435</v>
      </c>
      <c r="IP246">
        <v>0</v>
      </c>
      <c r="IQ246">
        <v>100</v>
      </c>
      <c r="IR246">
        <v>100</v>
      </c>
      <c r="IS246">
        <v>-24.361</v>
      </c>
      <c r="IT246">
        <v>-3.8959</v>
      </c>
      <c r="IU246">
        <v>-14.31289574393101</v>
      </c>
      <c r="IV246">
        <v>-0.02083019699242301</v>
      </c>
      <c r="IW246">
        <v>6.53372239223948E-06</v>
      </c>
      <c r="IX246">
        <v>-1.0545266758139E-09</v>
      </c>
      <c r="IY246">
        <v>-1.673814827731834</v>
      </c>
      <c r="IZ246">
        <v>-0.1107929009182527</v>
      </c>
      <c r="JA246">
        <v>0.00147621998962423</v>
      </c>
      <c r="JB246">
        <v>-1.085810860981848E-05</v>
      </c>
      <c r="JC246">
        <v>3</v>
      </c>
      <c r="JD246">
        <v>1949</v>
      </c>
      <c r="JE246">
        <v>2</v>
      </c>
      <c r="JF246">
        <v>64</v>
      </c>
      <c r="JG246">
        <v>35.4</v>
      </c>
      <c r="JH246">
        <v>35.4</v>
      </c>
      <c r="JI246">
        <v>1.56494</v>
      </c>
      <c r="JJ246">
        <v>2.72461</v>
      </c>
      <c r="JK246">
        <v>1.49658</v>
      </c>
      <c r="JL246">
        <v>2.31934</v>
      </c>
      <c r="JM246">
        <v>1.54785</v>
      </c>
      <c r="JN246">
        <v>2.53906</v>
      </c>
      <c r="JO246">
        <v>51.9346</v>
      </c>
      <c r="JP246">
        <v>14.2809</v>
      </c>
      <c r="JQ246">
        <v>18</v>
      </c>
      <c r="JR246">
        <v>502.839</v>
      </c>
      <c r="JS246">
        <v>458.313</v>
      </c>
      <c r="JT246">
        <v>27.2598</v>
      </c>
      <c r="JU246">
        <v>47.3692</v>
      </c>
      <c r="JV246">
        <v>30.0009</v>
      </c>
      <c r="JW246">
        <v>46.9587</v>
      </c>
      <c r="JX246">
        <v>46.7643</v>
      </c>
      <c r="JY246">
        <v>31.4947</v>
      </c>
      <c r="JZ246">
        <v>33.55</v>
      </c>
      <c r="KA246">
        <v>0</v>
      </c>
      <c r="KB246">
        <v>21.6695</v>
      </c>
      <c r="KC246">
        <v>607.366</v>
      </c>
      <c r="KD246">
        <v>24.2705</v>
      </c>
      <c r="KE246">
        <v>97.4361</v>
      </c>
      <c r="KF246">
        <v>91.685</v>
      </c>
    </row>
    <row r="247" spans="1:292">
      <c r="A247">
        <v>229</v>
      </c>
      <c r="B247">
        <v>1688145963</v>
      </c>
      <c r="C247">
        <v>11547</v>
      </c>
      <c r="D247" t="s">
        <v>896</v>
      </c>
      <c r="E247" t="s">
        <v>897</v>
      </c>
      <c r="F247">
        <v>5</v>
      </c>
      <c r="G247" t="s">
        <v>824</v>
      </c>
      <c r="H247">
        <v>1688145955.214286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K247*DK247*100.0/(AV247*EE247),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K247*DK247*100.0/(AV247*EE247),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604.4136412601648</v>
      </c>
      <c r="AJ247">
        <v>581.8416545454544</v>
      </c>
      <c r="AK247">
        <v>3.326864261306658</v>
      </c>
      <c r="AL247">
        <v>66.45543334571914</v>
      </c>
      <c r="AM247">
        <f>(AO247 - AN247 + DX247*1E3/(8.314*(DZ247+273.15)) * AQ247/DW247 * AP247) * DW247/(100*DK247) * 1000/(1000 - AO247)</f>
        <v>0</v>
      </c>
      <c r="AN247">
        <v>24.20067750586464</v>
      </c>
      <c r="AO247">
        <v>24.83603333333333</v>
      </c>
      <c r="AP247">
        <v>-9.749355031367088E-05</v>
      </c>
      <c r="AQ247">
        <v>108.1000291971216</v>
      </c>
      <c r="AR247">
        <v>0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429</v>
      </c>
      <c r="AX247" t="s">
        <v>429</v>
      </c>
      <c r="AY247">
        <v>0</v>
      </c>
      <c r="AZ247">
        <v>0</v>
      </c>
      <c r="BA247">
        <f>1-AY247/AZ247</f>
        <v>0</v>
      </c>
      <c r="BB247">
        <v>0</v>
      </c>
      <c r="BC247" t="s">
        <v>429</v>
      </c>
      <c r="BD247" t="s">
        <v>429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429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1.65</v>
      </c>
      <c r="DL247">
        <v>0.5</v>
      </c>
      <c r="DM247" t="s">
        <v>430</v>
      </c>
      <c r="DN247">
        <v>2</v>
      </c>
      <c r="DO247" t="b">
        <v>1</v>
      </c>
      <c r="DP247">
        <v>1688145955.214286</v>
      </c>
      <c r="DQ247">
        <v>543.6645714285714</v>
      </c>
      <c r="DR247">
        <v>574.9909642857143</v>
      </c>
      <c r="DS247">
        <v>24.82512142857143</v>
      </c>
      <c r="DT247">
        <v>24.1984</v>
      </c>
      <c r="DU247">
        <v>567.8918214285715</v>
      </c>
      <c r="DV247">
        <v>28.72053214285715</v>
      </c>
      <c r="DW247">
        <v>500.0301071428571</v>
      </c>
      <c r="DX247">
        <v>101.5747142857143</v>
      </c>
      <c r="DY247">
        <v>0.1000040678571429</v>
      </c>
      <c r="DZ247">
        <v>33.02088214285715</v>
      </c>
      <c r="EA247">
        <v>34.17291428571428</v>
      </c>
      <c r="EB247">
        <v>999.9000000000002</v>
      </c>
      <c r="EC247">
        <v>0</v>
      </c>
      <c r="ED247">
        <v>0</v>
      </c>
      <c r="EE247">
        <v>10000.24785714286</v>
      </c>
      <c r="EF247">
        <v>0</v>
      </c>
      <c r="EG247">
        <v>665.5404642857141</v>
      </c>
      <c r="EH247">
        <v>-31.32633571428572</v>
      </c>
      <c r="EI247">
        <v>557.5049642857142</v>
      </c>
      <c r="EJ247">
        <v>589.2498571428571</v>
      </c>
      <c r="EK247">
        <v>0.6267338571428571</v>
      </c>
      <c r="EL247">
        <v>574.9909642857143</v>
      </c>
      <c r="EM247">
        <v>24.1984</v>
      </c>
      <c r="EN247">
        <v>2.521605714285715</v>
      </c>
      <c r="EO247">
        <v>2.457945</v>
      </c>
      <c r="EP247">
        <v>21.16662857142857</v>
      </c>
      <c r="EQ247">
        <v>20.750675</v>
      </c>
      <c r="ER247">
        <v>1999.996785714286</v>
      </c>
      <c r="ES247">
        <v>0.9800008571428573</v>
      </c>
      <c r="ET247">
        <v>0.01999871428571429</v>
      </c>
      <c r="EU247">
        <v>0</v>
      </c>
      <c r="EV247">
        <v>144.7352142857143</v>
      </c>
      <c r="EW247">
        <v>5.00078</v>
      </c>
      <c r="EX247">
        <v>4199.763571428572</v>
      </c>
      <c r="EY247">
        <v>16379.60714285714</v>
      </c>
      <c r="EZ247">
        <v>52.49078571428571</v>
      </c>
      <c r="FA247">
        <v>54.81199999999998</v>
      </c>
      <c r="FB247">
        <v>53.12914285714285</v>
      </c>
      <c r="FC247">
        <v>53.83674999999999</v>
      </c>
      <c r="FD247">
        <v>52.68732142857142</v>
      </c>
      <c r="FE247">
        <v>1955.096785714286</v>
      </c>
      <c r="FF247">
        <v>39.9</v>
      </c>
      <c r="FG247">
        <v>0</v>
      </c>
      <c r="FH247">
        <v>1688145957.6</v>
      </c>
      <c r="FI247">
        <v>0</v>
      </c>
      <c r="FJ247">
        <v>144.7579230769231</v>
      </c>
      <c r="FK247">
        <v>1.983521371954394</v>
      </c>
      <c r="FL247">
        <v>129.0827350630119</v>
      </c>
      <c r="FM247">
        <v>4200.911923076923</v>
      </c>
      <c r="FN247">
        <v>15</v>
      </c>
      <c r="FO247">
        <v>1688143836.6</v>
      </c>
      <c r="FP247" t="s">
        <v>825</v>
      </c>
      <c r="FQ247">
        <v>1688143836.6</v>
      </c>
      <c r="FR247">
        <v>1688143836.6</v>
      </c>
      <c r="FS247">
        <v>8</v>
      </c>
      <c r="FT247">
        <v>0.776</v>
      </c>
      <c r="FU247">
        <v>0.099</v>
      </c>
      <c r="FV247">
        <v>-22.351</v>
      </c>
      <c r="FW247">
        <v>-3.623</v>
      </c>
      <c r="FX247">
        <v>421</v>
      </c>
      <c r="FY247">
        <v>20</v>
      </c>
      <c r="FZ247">
        <v>0.31</v>
      </c>
      <c r="GA247">
        <v>0.05</v>
      </c>
      <c r="GB247">
        <v>-31.4449525</v>
      </c>
      <c r="GC247">
        <v>2.719365478424075</v>
      </c>
      <c r="GD247">
        <v>0.3341157695975305</v>
      </c>
      <c r="GE247">
        <v>0</v>
      </c>
      <c r="GF247">
        <v>0.63097735</v>
      </c>
      <c r="GG247">
        <v>-0.01513389118199003</v>
      </c>
      <c r="GH247">
        <v>0.01309196975544551</v>
      </c>
      <c r="GI247">
        <v>1</v>
      </c>
      <c r="GJ247">
        <v>1</v>
      </c>
      <c r="GK247">
        <v>2</v>
      </c>
      <c r="GL247" t="s">
        <v>432</v>
      </c>
      <c r="GM247">
        <v>3.10083</v>
      </c>
      <c r="GN247">
        <v>2.75807</v>
      </c>
      <c r="GO247">
        <v>0.12172</v>
      </c>
      <c r="GP247">
        <v>0.122752</v>
      </c>
      <c r="GQ247">
        <v>0.132542</v>
      </c>
      <c r="GR247">
        <v>0.118149</v>
      </c>
      <c r="GS247">
        <v>21873.8</v>
      </c>
      <c r="GT247">
        <v>20808.5</v>
      </c>
      <c r="GU247">
        <v>25494.7</v>
      </c>
      <c r="GV247">
        <v>24107.8</v>
      </c>
      <c r="GW247">
        <v>35574.5</v>
      </c>
      <c r="GX247">
        <v>30951.4</v>
      </c>
      <c r="GY247">
        <v>44588.8</v>
      </c>
      <c r="GZ247">
        <v>37939.3</v>
      </c>
      <c r="HA247">
        <v>1.71165</v>
      </c>
      <c r="HB247">
        <v>1.6303</v>
      </c>
      <c r="HC247">
        <v>-0.0857227</v>
      </c>
      <c r="HD247">
        <v>0</v>
      </c>
      <c r="HE247">
        <v>35.5459</v>
      </c>
      <c r="HF247">
        <v>999.9</v>
      </c>
      <c r="HG247">
        <v>37</v>
      </c>
      <c r="HH247">
        <v>48.9</v>
      </c>
      <c r="HI247">
        <v>42.8152</v>
      </c>
      <c r="HJ247">
        <v>62.7063</v>
      </c>
      <c r="HK247">
        <v>23.0048</v>
      </c>
      <c r="HL247">
        <v>1</v>
      </c>
      <c r="HM247">
        <v>1.83506</v>
      </c>
      <c r="HN247">
        <v>9.28105</v>
      </c>
      <c r="HO247">
        <v>20.049</v>
      </c>
      <c r="HP247">
        <v>5.20202</v>
      </c>
      <c r="HQ247">
        <v>11.9921</v>
      </c>
      <c r="HR247">
        <v>4.9584</v>
      </c>
      <c r="HS247">
        <v>3.27435</v>
      </c>
      <c r="HT247">
        <v>9999</v>
      </c>
      <c r="HU247">
        <v>9999</v>
      </c>
      <c r="HV247">
        <v>9999</v>
      </c>
      <c r="HW247">
        <v>113.4</v>
      </c>
      <c r="HX247">
        <v>1.86386</v>
      </c>
      <c r="HY247">
        <v>1.86029</v>
      </c>
      <c r="HZ247">
        <v>1.85869</v>
      </c>
      <c r="IA247">
        <v>1.8599</v>
      </c>
      <c r="IB247">
        <v>1.85987</v>
      </c>
      <c r="IC247">
        <v>1.85855</v>
      </c>
      <c r="ID247">
        <v>1.8577</v>
      </c>
      <c r="IE247">
        <v>1.85242</v>
      </c>
      <c r="IF247">
        <v>0</v>
      </c>
      <c r="IG247">
        <v>0</v>
      </c>
      <c r="IH247">
        <v>0</v>
      </c>
      <c r="II247">
        <v>0</v>
      </c>
      <c r="IJ247" t="s">
        <v>433</v>
      </c>
      <c r="IK247" t="s">
        <v>434</v>
      </c>
      <c r="IL247" t="s">
        <v>435</v>
      </c>
      <c r="IM247" t="s">
        <v>435</v>
      </c>
      <c r="IN247" t="s">
        <v>435</v>
      </c>
      <c r="IO247" t="s">
        <v>435</v>
      </c>
      <c r="IP247">
        <v>0</v>
      </c>
      <c r="IQ247">
        <v>100</v>
      </c>
      <c r="IR247">
        <v>100</v>
      </c>
      <c r="IS247">
        <v>-24.596</v>
      </c>
      <c r="IT247">
        <v>-3.8959</v>
      </c>
      <c r="IU247">
        <v>-14.31289574393101</v>
      </c>
      <c r="IV247">
        <v>-0.02083019699242301</v>
      </c>
      <c r="IW247">
        <v>6.53372239223948E-06</v>
      </c>
      <c r="IX247">
        <v>-1.0545266758139E-09</v>
      </c>
      <c r="IY247">
        <v>-1.673814827731834</v>
      </c>
      <c r="IZ247">
        <v>-0.1107929009182527</v>
      </c>
      <c r="JA247">
        <v>0.00147621998962423</v>
      </c>
      <c r="JB247">
        <v>-1.085810860981848E-05</v>
      </c>
      <c r="JC247">
        <v>3</v>
      </c>
      <c r="JD247">
        <v>1949</v>
      </c>
      <c r="JE247">
        <v>2</v>
      </c>
      <c r="JF247">
        <v>64</v>
      </c>
      <c r="JG247">
        <v>35.4</v>
      </c>
      <c r="JH247">
        <v>35.4</v>
      </c>
      <c r="JI247">
        <v>1.60156</v>
      </c>
      <c r="JJ247">
        <v>2.73071</v>
      </c>
      <c r="JK247">
        <v>1.49658</v>
      </c>
      <c r="JL247">
        <v>2.31812</v>
      </c>
      <c r="JM247">
        <v>1.54785</v>
      </c>
      <c r="JN247">
        <v>2.44751</v>
      </c>
      <c r="JO247">
        <v>51.9346</v>
      </c>
      <c r="JP247">
        <v>14.2634</v>
      </c>
      <c r="JQ247">
        <v>18</v>
      </c>
      <c r="JR247">
        <v>502.885</v>
      </c>
      <c r="JS247">
        <v>458.488</v>
      </c>
      <c r="JT247">
        <v>27.255</v>
      </c>
      <c r="JU247">
        <v>47.3771</v>
      </c>
      <c r="JV247">
        <v>30.0009</v>
      </c>
      <c r="JW247">
        <v>46.9665</v>
      </c>
      <c r="JX247">
        <v>46.7707</v>
      </c>
      <c r="JY247">
        <v>32.1652</v>
      </c>
      <c r="JZ247">
        <v>33.55</v>
      </c>
      <c r="KA247">
        <v>0</v>
      </c>
      <c r="KB247">
        <v>21.6743</v>
      </c>
      <c r="KC247">
        <v>627.404</v>
      </c>
      <c r="KD247">
        <v>24.2956</v>
      </c>
      <c r="KE247">
        <v>97.4345</v>
      </c>
      <c r="KF247">
        <v>91.68389999999999</v>
      </c>
    </row>
    <row r="248" spans="1:292">
      <c r="A248">
        <v>230</v>
      </c>
      <c r="B248">
        <v>1688145968</v>
      </c>
      <c r="C248">
        <v>11552</v>
      </c>
      <c r="D248" t="s">
        <v>898</v>
      </c>
      <c r="E248" t="s">
        <v>899</v>
      </c>
      <c r="F248">
        <v>5</v>
      </c>
      <c r="G248" t="s">
        <v>824</v>
      </c>
      <c r="H248">
        <v>1688145960.5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K248*DK248*100.0/(AV248*EE248),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K248*DK248*100.0/(AV248*EE248),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621.2840303419176</v>
      </c>
      <c r="AJ248">
        <v>598.702218181818</v>
      </c>
      <c r="AK248">
        <v>3.381837336523315</v>
      </c>
      <c r="AL248">
        <v>66.45543334571914</v>
      </c>
      <c r="AM248">
        <f>(AO248 - AN248 + DX248*1E3/(8.314*(DZ248+273.15)) * AQ248/DW248 * AP248) * DW248/(100*DK248) * 1000/(1000 - AO248)</f>
        <v>0</v>
      </c>
      <c r="AN248">
        <v>24.20067781563408</v>
      </c>
      <c r="AO248">
        <v>24.83248242424241</v>
      </c>
      <c r="AP248">
        <v>-4.752790729797009E-05</v>
      </c>
      <c r="AQ248">
        <v>108.1000291971216</v>
      </c>
      <c r="AR248">
        <v>0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429</v>
      </c>
      <c r="AX248" t="s">
        <v>429</v>
      </c>
      <c r="AY248">
        <v>0</v>
      </c>
      <c r="AZ248">
        <v>0</v>
      </c>
      <c r="BA248">
        <f>1-AY248/AZ248</f>
        <v>0</v>
      </c>
      <c r="BB248">
        <v>0</v>
      </c>
      <c r="BC248" t="s">
        <v>429</v>
      </c>
      <c r="BD248" t="s">
        <v>429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429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1.65</v>
      </c>
      <c r="DL248">
        <v>0.5</v>
      </c>
      <c r="DM248" t="s">
        <v>430</v>
      </c>
      <c r="DN248">
        <v>2</v>
      </c>
      <c r="DO248" t="b">
        <v>1</v>
      </c>
      <c r="DP248">
        <v>1688145960.5</v>
      </c>
      <c r="DQ248">
        <v>560.9417037037038</v>
      </c>
      <c r="DR248">
        <v>592.1937037037036</v>
      </c>
      <c r="DS248">
        <v>24.83345555555555</v>
      </c>
      <c r="DT248">
        <v>24.20051481481482</v>
      </c>
      <c r="DU248">
        <v>585.4204814814815</v>
      </c>
      <c r="DV248">
        <v>28.72932592592592</v>
      </c>
      <c r="DW248">
        <v>500.0411481481482</v>
      </c>
      <c r="DX248">
        <v>101.575</v>
      </c>
      <c r="DY248">
        <v>0.1000133703703704</v>
      </c>
      <c r="DZ248">
        <v>33.0084</v>
      </c>
      <c r="EA248">
        <v>34.16206296296296</v>
      </c>
      <c r="EB248">
        <v>999.9000000000001</v>
      </c>
      <c r="EC248">
        <v>0</v>
      </c>
      <c r="ED248">
        <v>0</v>
      </c>
      <c r="EE248">
        <v>10000.96888888889</v>
      </c>
      <c r="EF248">
        <v>0</v>
      </c>
      <c r="EG248">
        <v>668.271888888889</v>
      </c>
      <c r="EH248">
        <v>-31.25202962962963</v>
      </c>
      <c r="EI248">
        <v>575.2265925925926</v>
      </c>
      <c r="EJ248">
        <v>606.8804444444444</v>
      </c>
      <c r="EK248">
        <v>0.6329427777777779</v>
      </c>
      <c r="EL248">
        <v>592.1937037037036</v>
      </c>
      <c r="EM248">
        <v>24.20051481481482</v>
      </c>
      <c r="EN248">
        <v>2.522459259259259</v>
      </c>
      <c r="EO248">
        <v>2.458168518518518</v>
      </c>
      <c r="EP248">
        <v>21.17214074074074</v>
      </c>
      <c r="EQ248">
        <v>20.75215185185185</v>
      </c>
      <c r="ER248">
        <v>1999.986666666667</v>
      </c>
      <c r="ES248">
        <v>0.9800008518518519</v>
      </c>
      <c r="ET248">
        <v>0.01999872222222222</v>
      </c>
      <c r="EU248">
        <v>0</v>
      </c>
      <c r="EV248">
        <v>144.9105185185185</v>
      </c>
      <c r="EW248">
        <v>5.00078</v>
      </c>
      <c r="EX248">
        <v>4211.705925925926</v>
      </c>
      <c r="EY248">
        <v>16379.53703703703</v>
      </c>
      <c r="EZ248">
        <v>52.52525925925925</v>
      </c>
      <c r="FA248">
        <v>54.79592592592592</v>
      </c>
      <c r="FB248">
        <v>53.11092592592592</v>
      </c>
      <c r="FC248">
        <v>53.84918518518517</v>
      </c>
      <c r="FD248">
        <v>52.67107407407407</v>
      </c>
      <c r="FE248">
        <v>1955.086666666667</v>
      </c>
      <c r="FF248">
        <v>39.9</v>
      </c>
      <c r="FG248">
        <v>0</v>
      </c>
      <c r="FH248">
        <v>1688145962.4</v>
      </c>
      <c r="FI248">
        <v>0</v>
      </c>
      <c r="FJ248">
        <v>144.9247307692308</v>
      </c>
      <c r="FK248">
        <v>2.409059830453912</v>
      </c>
      <c r="FL248">
        <v>140.0242735100584</v>
      </c>
      <c r="FM248">
        <v>4211.823461538462</v>
      </c>
      <c r="FN248">
        <v>15</v>
      </c>
      <c r="FO248">
        <v>1688143836.6</v>
      </c>
      <c r="FP248" t="s">
        <v>825</v>
      </c>
      <c r="FQ248">
        <v>1688143836.6</v>
      </c>
      <c r="FR248">
        <v>1688143836.6</v>
      </c>
      <c r="FS248">
        <v>8</v>
      </c>
      <c r="FT248">
        <v>0.776</v>
      </c>
      <c r="FU248">
        <v>0.099</v>
      </c>
      <c r="FV248">
        <v>-22.351</v>
      </c>
      <c r="FW248">
        <v>-3.623</v>
      </c>
      <c r="FX248">
        <v>421</v>
      </c>
      <c r="FY248">
        <v>20</v>
      </c>
      <c r="FZ248">
        <v>0.31</v>
      </c>
      <c r="GA248">
        <v>0.05</v>
      </c>
      <c r="GB248">
        <v>-31.36673</v>
      </c>
      <c r="GC248">
        <v>1.113811632270207</v>
      </c>
      <c r="GD248">
        <v>0.2774157549599519</v>
      </c>
      <c r="GE248">
        <v>0</v>
      </c>
      <c r="GF248">
        <v>0.627792275</v>
      </c>
      <c r="GG248">
        <v>0.07651099812382609</v>
      </c>
      <c r="GH248">
        <v>0.008664392575326614</v>
      </c>
      <c r="GI248">
        <v>1</v>
      </c>
      <c r="GJ248">
        <v>1</v>
      </c>
      <c r="GK248">
        <v>2</v>
      </c>
      <c r="GL248" t="s">
        <v>432</v>
      </c>
      <c r="GM248">
        <v>3.10103</v>
      </c>
      <c r="GN248">
        <v>2.75816</v>
      </c>
      <c r="GO248">
        <v>0.124138</v>
      </c>
      <c r="GP248">
        <v>0.125166</v>
      </c>
      <c r="GQ248">
        <v>0.132525</v>
      </c>
      <c r="GR248">
        <v>0.11815</v>
      </c>
      <c r="GS248">
        <v>21813.4</v>
      </c>
      <c r="GT248">
        <v>20751.2</v>
      </c>
      <c r="GU248">
        <v>25494.6</v>
      </c>
      <c r="GV248">
        <v>24107.8</v>
      </c>
      <c r="GW248">
        <v>35575.1</v>
      </c>
      <c r="GX248">
        <v>30951.8</v>
      </c>
      <c r="GY248">
        <v>44588.3</v>
      </c>
      <c r="GZ248">
        <v>37939.6</v>
      </c>
      <c r="HA248">
        <v>1.7119</v>
      </c>
      <c r="HB248">
        <v>1.62965</v>
      </c>
      <c r="HC248">
        <v>-0.0855625</v>
      </c>
      <c r="HD248">
        <v>0</v>
      </c>
      <c r="HE248">
        <v>35.5205</v>
      </c>
      <c r="HF248">
        <v>999.9</v>
      </c>
      <c r="HG248">
        <v>37</v>
      </c>
      <c r="HH248">
        <v>48.9</v>
      </c>
      <c r="HI248">
        <v>42.8173</v>
      </c>
      <c r="HJ248">
        <v>62.8663</v>
      </c>
      <c r="HK248">
        <v>22.9768</v>
      </c>
      <c r="HL248">
        <v>1</v>
      </c>
      <c r="HM248">
        <v>1.8359</v>
      </c>
      <c r="HN248">
        <v>9.28105</v>
      </c>
      <c r="HO248">
        <v>20.0486</v>
      </c>
      <c r="HP248">
        <v>5.20306</v>
      </c>
      <c r="HQ248">
        <v>11.9923</v>
      </c>
      <c r="HR248">
        <v>4.95865</v>
      </c>
      <c r="HS248">
        <v>3.27438</v>
      </c>
      <c r="HT248">
        <v>9999</v>
      </c>
      <c r="HU248">
        <v>9999</v>
      </c>
      <c r="HV248">
        <v>9999</v>
      </c>
      <c r="HW248">
        <v>113.4</v>
      </c>
      <c r="HX248">
        <v>1.86386</v>
      </c>
      <c r="HY248">
        <v>1.86029</v>
      </c>
      <c r="HZ248">
        <v>1.85868</v>
      </c>
      <c r="IA248">
        <v>1.8599</v>
      </c>
      <c r="IB248">
        <v>1.85988</v>
      </c>
      <c r="IC248">
        <v>1.85854</v>
      </c>
      <c r="ID248">
        <v>1.85766</v>
      </c>
      <c r="IE248">
        <v>1.85242</v>
      </c>
      <c r="IF248">
        <v>0</v>
      </c>
      <c r="IG248">
        <v>0</v>
      </c>
      <c r="IH248">
        <v>0</v>
      </c>
      <c r="II248">
        <v>0</v>
      </c>
      <c r="IJ248" t="s">
        <v>433</v>
      </c>
      <c r="IK248" t="s">
        <v>434</v>
      </c>
      <c r="IL248" t="s">
        <v>435</v>
      </c>
      <c r="IM248" t="s">
        <v>435</v>
      </c>
      <c r="IN248" t="s">
        <v>435</v>
      </c>
      <c r="IO248" t="s">
        <v>435</v>
      </c>
      <c r="IP248">
        <v>0</v>
      </c>
      <c r="IQ248">
        <v>100</v>
      </c>
      <c r="IR248">
        <v>100</v>
      </c>
      <c r="IS248">
        <v>-24.832</v>
      </c>
      <c r="IT248">
        <v>-3.8958</v>
      </c>
      <c r="IU248">
        <v>-14.31289574393101</v>
      </c>
      <c r="IV248">
        <v>-0.02083019699242301</v>
      </c>
      <c r="IW248">
        <v>6.53372239223948E-06</v>
      </c>
      <c r="IX248">
        <v>-1.0545266758139E-09</v>
      </c>
      <c r="IY248">
        <v>-1.673814827731834</v>
      </c>
      <c r="IZ248">
        <v>-0.1107929009182527</v>
      </c>
      <c r="JA248">
        <v>0.00147621998962423</v>
      </c>
      <c r="JB248">
        <v>-1.085810860981848E-05</v>
      </c>
      <c r="JC248">
        <v>3</v>
      </c>
      <c r="JD248">
        <v>1949</v>
      </c>
      <c r="JE248">
        <v>2</v>
      </c>
      <c r="JF248">
        <v>64</v>
      </c>
      <c r="JG248">
        <v>35.5</v>
      </c>
      <c r="JH248">
        <v>35.5</v>
      </c>
      <c r="JI248">
        <v>1.63574</v>
      </c>
      <c r="JJ248">
        <v>2.72217</v>
      </c>
      <c r="JK248">
        <v>1.49658</v>
      </c>
      <c r="JL248">
        <v>2.31934</v>
      </c>
      <c r="JM248">
        <v>1.54785</v>
      </c>
      <c r="JN248">
        <v>2.44263</v>
      </c>
      <c r="JO248">
        <v>51.9684</v>
      </c>
      <c r="JP248">
        <v>14.2634</v>
      </c>
      <c r="JQ248">
        <v>18</v>
      </c>
      <c r="JR248">
        <v>503.1</v>
      </c>
      <c r="JS248">
        <v>458.078</v>
      </c>
      <c r="JT248">
        <v>27.2461</v>
      </c>
      <c r="JU248">
        <v>47.3839</v>
      </c>
      <c r="JV248">
        <v>30.0008</v>
      </c>
      <c r="JW248">
        <v>46.9744</v>
      </c>
      <c r="JX248">
        <v>46.7772</v>
      </c>
      <c r="JY248">
        <v>32.9095</v>
      </c>
      <c r="JZ248">
        <v>33.2769</v>
      </c>
      <c r="KA248">
        <v>0</v>
      </c>
      <c r="KB248">
        <v>21.6748</v>
      </c>
      <c r="KC248">
        <v>640.8200000000001</v>
      </c>
      <c r="KD248">
        <v>24.3204</v>
      </c>
      <c r="KE248">
        <v>97.4337</v>
      </c>
      <c r="KF248">
        <v>91.68429999999999</v>
      </c>
    </row>
    <row r="249" spans="1:292">
      <c r="A249">
        <v>231</v>
      </c>
      <c r="B249">
        <v>1688145973</v>
      </c>
      <c r="C249">
        <v>11557</v>
      </c>
      <c r="D249" t="s">
        <v>900</v>
      </c>
      <c r="E249" t="s">
        <v>901</v>
      </c>
      <c r="F249">
        <v>5</v>
      </c>
      <c r="G249" t="s">
        <v>824</v>
      </c>
      <c r="H249">
        <v>1688145965.214286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K249*DK249*100.0/(AV249*EE249),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K249*DK249*100.0/(AV249*EE249),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638.5204047277655</v>
      </c>
      <c r="AJ249">
        <v>615.6743696969696</v>
      </c>
      <c r="AK249">
        <v>3.405899695095962</v>
      </c>
      <c r="AL249">
        <v>66.45543334571914</v>
      </c>
      <c r="AM249">
        <f>(AO249 - AN249 + DX249*1E3/(8.314*(DZ249+273.15)) * AQ249/DW249 * AP249) * DW249/(100*DK249) * 1000/(1000 - AO249)</f>
        <v>0</v>
      </c>
      <c r="AN249">
        <v>24.29433382156009</v>
      </c>
      <c r="AO249">
        <v>24.83636242424243</v>
      </c>
      <c r="AP249">
        <v>0.0002953448763018573</v>
      </c>
      <c r="AQ249">
        <v>108.1000291971216</v>
      </c>
      <c r="AR249">
        <v>0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429</v>
      </c>
      <c r="AX249" t="s">
        <v>429</v>
      </c>
      <c r="AY249">
        <v>0</v>
      </c>
      <c r="AZ249">
        <v>0</v>
      </c>
      <c r="BA249">
        <f>1-AY249/AZ249</f>
        <v>0</v>
      </c>
      <c r="BB249">
        <v>0</v>
      </c>
      <c r="BC249" t="s">
        <v>429</v>
      </c>
      <c r="BD249" t="s">
        <v>429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429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1.65</v>
      </c>
      <c r="DL249">
        <v>0.5</v>
      </c>
      <c r="DM249" t="s">
        <v>430</v>
      </c>
      <c r="DN249">
        <v>2</v>
      </c>
      <c r="DO249" t="b">
        <v>1</v>
      </c>
      <c r="DP249">
        <v>1688145965.214286</v>
      </c>
      <c r="DQ249">
        <v>576.3514285714286</v>
      </c>
      <c r="DR249">
        <v>607.8275714285716</v>
      </c>
      <c r="DS249">
        <v>24.83390714285714</v>
      </c>
      <c r="DT249">
        <v>24.22074285714286</v>
      </c>
      <c r="DU249">
        <v>601.0519642857142</v>
      </c>
      <c r="DV249">
        <v>28.72980357142857</v>
      </c>
      <c r="DW249">
        <v>500.0362142857143</v>
      </c>
      <c r="DX249">
        <v>101.5749285714286</v>
      </c>
      <c r="DY249">
        <v>0.100016125</v>
      </c>
      <c r="DZ249">
        <v>32.99583928571429</v>
      </c>
      <c r="EA249">
        <v>34.15022142857142</v>
      </c>
      <c r="EB249">
        <v>999.9000000000002</v>
      </c>
      <c r="EC249">
        <v>0</v>
      </c>
      <c r="ED249">
        <v>0</v>
      </c>
      <c r="EE249">
        <v>9996.559999999999</v>
      </c>
      <c r="EF249">
        <v>0</v>
      </c>
      <c r="EG249">
        <v>670.8520714285715</v>
      </c>
      <c r="EH249">
        <v>-31.47616071428572</v>
      </c>
      <c r="EI249">
        <v>591.0289642857143</v>
      </c>
      <c r="EJ249">
        <v>622.9154642857144</v>
      </c>
      <c r="EK249">
        <v>0.6131701785714284</v>
      </c>
      <c r="EL249">
        <v>607.8275714285716</v>
      </c>
      <c r="EM249">
        <v>24.22074285714286</v>
      </c>
      <c r="EN249">
        <v>2.522502857142857</v>
      </c>
      <c r="EO249">
        <v>2.460219642857143</v>
      </c>
      <c r="EP249">
        <v>21.17242142857143</v>
      </c>
      <c r="EQ249">
        <v>20.76568214285714</v>
      </c>
      <c r="ER249">
        <v>2000.005714285715</v>
      </c>
      <c r="ES249">
        <v>0.9800010000000002</v>
      </c>
      <c r="ET249">
        <v>0.0199985</v>
      </c>
      <c r="EU249">
        <v>0</v>
      </c>
      <c r="EV249">
        <v>145.0932142857143</v>
      </c>
      <c r="EW249">
        <v>5.00078</v>
      </c>
      <c r="EX249">
        <v>4222.195357142858</v>
      </c>
      <c r="EY249">
        <v>16379.68928571428</v>
      </c>
      <c r="EZ249">
        <v>52.52435714285713</v>
      </c>
      <c r="FA249">
        <v>54.78542857142857</v>
      </c>
      <c r="FB249">
        <v>53.09357142857142</v>
      </c>
      <c r="FC249">
        <v>53.84339285714285</v>
      </c>
      <c r="FD249">
        <v>52.67835714285714</v>
      </c>
      <c r="FE249">
        <v>1955.105714285714</v>
      </c>
      <c r="FF249">
        <v>39.9</v>
      </c>
      <c r="FG249">
        <v>0</v>
      </c>
      <c r="FH249">
        <v>1688145967.8</v>
      </c>
      <c r="FI249">
        <v>0</v>
      </c>
      <c r="FJ249">
        <v>145.10696</v>
      </c>
      <c r="FK249">
        <v>2.257692316133704</v>
      </c>
      <c r="FL249">
        <v>136.4823078987059</v>
      </c>
      <c r="FM249">
        <v>4224.6328</v>
      </c>
      <c r="FN249">
        <v>15</v>
      </c>
      <c r="FO249">
        <v>1688143836.6</v>
      </c>
      <c r="FP249" t="s">
        <v>825</v>
      </c>
      <c r="FQ249">
        <v>1688143836.6</v>
      </c>
      <c r="FR249">
        <v>1688143836.6</v>
      </c>
      <c r="FS249">
        <v>8</v>
      </c>
      <c r="FT249">
        <v>0.776</v>
      </c>
      <c r="FU249">
        <v>0.099</v>
      </c>
      <c r="FV249">
        <v>-22.351</v>
      </c>
      <c r="FW249">
        <v>-3.623</v>
      </c>
      <c r="FX249">
        <v>421</v>
      </c>
      <c r="FY249">
        <v>20</v>
      </c>
      <c r="FZ249">
        <v>0.31</v>
      </c>
      <c r="GA249">
        <v>0.05</v>
      </c>
      <c r="GB249">
        <v>-31.3677875</v>
      </c>
      <c r="GC249">
        <v>-2.658086679174431</v>
      </c>
      <c r="GD249">
        <v>0.2636865745421069</v>
      </c>
      <c r="GE249">
        <v>0</v>
      </c>
      <c r="GF249">
        <v>0.618184</v>
      </c>
      <c r="GG249">
        <v>-0.2134623264540349</v>
      </c>
      <c r="GH249">
        <v>0.0329480191513845</v>
      </c>
      <c r="GI249">
        <v>1</v>
      </c>
      <c r="GJ249">
        <v>1</v>
      </c>
      <c r="GK249">
        <v>2</v>
      </c>
      <c r="GL249" t="s">
        <v>432</v>
      </c>
      <c r="GM249">
        <v>3.10095</v>
      </c>
      <c r="GN249">
        <v>2.75808</v>
      </c>
      <c r="GO249">
        <v>0.126543</v>
      </c>
      <c r="GP249">
        <v>0.127551</v>
      </c>
      <c r="GQ249">
        <v>0.132551</v>
      </c>
      <c r="GR249">
        <v>0.11861</v>
      </c>
      <c r="GS249">
        <v>21753.3</v>
      </c>
      <c r="GT249">
        <v>20694.3</v>
      </c>
      <c r="GU249">
        <v>25494.4</v>
      </c>
      <c r="GV249">
        <v>24107.5</v>
      </c>
      <c r="GW249">
        <v>35574.3</v>
      </c>
      <c r="GX249">
        <v>30935.9</v>
      </c>
      <c r="GY249">
        <v>44588.2</v>
      </c>
      <c r="GZ249">
        <v>37939.2</v>
      </c>
      <c r="HA249">
        <v>1.71163</v>
      </c>
      <c r="HB249">
        <v>1.63025</v>
      </c>
      <c r="HC249">
        <v>-0.0841059</v>
      </c>
      <c r="HD249">
        <v>0</v>
      </c>
      <c r="HE249">
        <v>35.4927</v>
      </c>
      <c r="HF249">
        <v>999.9</v>
      </c>
      <c r="HG249">
        <v>36.9</v>
      </c>
      <c r="HH249">
        <v>48.9</v>
      </c>
      <c r="HI249">
        <v>42.7008</v>
      </c>
      <c r="HJ249">
        <v>62.9663</v>
      </c>
      <c r="HK249">
        <v>23.0128</v>
      </c>
      <c r="HL249">
        <v>1</v>
      </c>
      <c r="HM249">
        <v>1.83622</v>
      </c>
      <c r="HN249">
        <v>9.28105</v>
      </c>
      <c r="HO249">
        <v>20.0485</v>
      </c>
      <c r="HP249">
        <v>5.20366</v>
      </c>
      <c r="HQ249">
        <v>11.992</v>
      </c>
      <c r="HR249">
        <v>4.95865</v>
      </c>
      <c r="HS249">
        <v>3.2745</v>
      </c>
      <c r="HT249">
        <v>9999</v>
      </c>
      <c r="HU249">
        <v>9999</v>
      </c>
      <c r="HV249">
        <v>9999</v>
      </c>
      <c r="HW249">
        <v>113.4</v>
      </c>
      <c r="HX249">
        <v>1.86386</v>
      </c>
      <c r="HY249">
        <v>1.86032</v>
      </c>
      <c r="HZ249">
        <v>1.85867</v>
      </c>
      <c r="IA249">
        <v>1.85991</v>
      </c>
      <c r="IB249">
        <v>1.85988</v>
      </c>
      <c r="IC249">
        <v>1.85853</v>
      </c>
      <c r="ID249">
        <v>1.8577</v>
      </c>
      <c r="IE249">
        <v>1.85242</v>
      </c>
      <c r="IF249">
        <v>0</v>
      </c>
      <c r="IG249">
        <v>0</v>
      </c>
      <c r="IH249">
        <v>0</v>
      </c>
      <c r="II249">
        <v>0</v>
      </c>
      <c r="IJ249" t="s">
        <v>433</v>
      </c>
      <c r="IK249" t="s">
        <v>434</v>
      </c>
      <c r="IL249" t="s">
        <v>435</v>
      </c>
      <c r="IM249" t="s">
        <v>435</v>
      </c>
      <c r="IN249" t="s">
        <v>435</v>
      </c>
      <c r="IO249" t="s">
        <v>435</v>
      </c>
      <c r="IP249">
        <v>0</v>
      </c>
      <c r="IQ249">
        <v>100</v>
      </c>
      <c r="IR249">
        <v>100</v>
      </c>
      <c r="IS249">
        <v>-25.067</v>
      </c>
      <c r="IT249">
        <v>-3.8963</v>
      </c>
      <c r="IU249">
        <v>-14.31289574393101</v>
      </c>
      <c r="IV249">
        <v>-0.02083019699242301</v>
      </c>
      <c r="IW249">
        <v>6.53372239223948E-06</v>
      </c>
      <c r="IX249">
        <v>-1.0545266758139E-09</v>
      </c>
      <c r="IY249">
        <v>-1.673814827731834</v>
      </c>
      <c r="IZ249">
        <v>-0.1107929009182527</v>
      </c>
      <c r="JA249">
        <v>0.00147621998962423</v>
      </c>
      <c r="JB249">
        <v>-1.085810860981848E-05</v>
      </c>
      <c r="JC249">
        <v>3</v>
      </c>
      <c r="JD249">
        <v>1949</v>
      </c>
      <c r="JE249">
        <v>2</v>
      </c>
      <c r="JF249">
        <v>64</v>
      </c>
      <c r="JG249">
        <v>35.6</v>
      </c>
      <c r="JH249">
        <v>35.6</v>
      </c>
      <c r="JI249">
        <v>1.67236</v>
      </c>
      <c r="JJ249">
        <v>2.72095</v>
      </c>
      <c r="JK249">
        <v>1.49658</v>
      </c>
      <c r="JL249">
        <v>2.31812</v>
      </c>
      <c r="JM249">
        <v>1.54785</v>
      </c>
      <c r="JN249">
        <v>2.53906</v>
      </c>
      <c r="JO249">
        <v>51.9684</v>
      </c>
      <c r="JP249">
        <v>14.2809</v>
      </c>
      <c r="JQ249">
        <v>18</v>
      </c>
      <c r="JR249">
        <v>502.954</v>
      </c>
      <c r="JS249">
        <v>458.528</v>
      </c>
      <c r="JT249">
        <v>27.2363</v>
      </c>
      <c r="JU249">
        <v>47.3905</v>
      </c>
      <c r="JV249">
        <v>30.0006</v>
      </c>
      <c r="JW249">
        <v>46.9809</v>
      </c>
      <c r="JX249">
        <v>46.7836</v>
      </c>
      <c r="JY249">
        <v>33.5761</v>
      </c>
      <c r="JZ249">
        <v>33.2769</v>
      </c>
      <c r="KA249">
        <v>0</v>
      </c>
      <c r="KB249">
        <v>21.6748</v>
      </c>
      <c r="KC249">
        <v>660.857</v>
      </c>
      <c r="KD249">
        <v>24.3239</v>
      </c>
      <c r="KE249">
        <v>97.4333</v>
      </c>
      <c r="KF249">
        <v>91.6833</v>
      </c>
    </row>
    <row r="250" spans="1:292">
      <c r="A250">
        <v>232</v>
      </c>
      <c r="B250">
        <v>1688145978</v>
      </c>
      <c r="C250">
        <v>11562</v>
      </c>
      <c r="D250" t="s">
        <v>902</v>
      </c>
      <c r="E250" t="s">
        <v>903</v>
      </c>
      <c r="F250">
        <v>5</v>
      </c>
      <c r="G250" t="s">
        <v>824</v>
      </c>
      <c r="H250">
        <v>1688145970.5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K250*DK250*100.0/(AV250*EE250),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K250*DK250*100.0/(AV250*EE250),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655.8725139075808</v>
      </c>
      <c r="AJ250">
        <v>632.786915151515</v>
      </c>
      <c r="AK250">
        <v>3.429394687240222</v>
      </c>
      <c r="AL250">
        <v>66.45543334571914</v>
      </c>
      <c r="AM250">
        <f>(AO250 - AN250 + DX250*1E3/(8.314*(DZ250+273.15)) * AQ250/DW250 * AP250) * DW250/(100*DK250) * 1000/(1000 - AO250)</f>
        <v>0</v>
      </c>
      <c r="AN250">
        <v>24.35166640011173</v>
      </c>
      <c r="AO250">
        <v>24.87552181818181</v>
      </c>
      <c r="AP250">
        <v>0.007135190604165793</v>
      </c>
      <c r="AQ250">
        <v>108.1000291971216</v>
      </c>
      <c r="AR250">
        <v>0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429</v>
      </c>
      <c r="AX250" t="s">
        <v>429</v>
      </c>
      <c r="AY250">
        <v>0</v>
      </c>
      <c r="AZ250">
        <v>0</v>
      </c>
      <c r="BA250">
        <f>1-AY250/AZ250</f>
        <v>0</v>
      </c>
      <c r="BB250">
        <v>0</v>
      </c>
      <c r="BC250" t="s">
        <v>429</v>
      </c>
      <c r="BD250" t="s">
        <v>429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429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1.65</v>
      </c>
      <c r="DL250">
        <v>0.5</v>
      </c>
      <c r="DM250" t="s">
        <v>430</v>
      </c>
      <c r="DN250">
        <v>2</v>
      </c>
      <c r="DO250" t="b">
        <v>1</v>
      </c>
      <c r="DP250">
        <v>1688145970.5</v>
      </c>
      <c r="DQ250">
        <v>593.7625925925926</v>
      </c>
      <c r="DR250">
        <v>625.4934074074074</v>
      </c>
      <c r="DS250">
        <v>24.8419</v>
      </c>
      <c r="DT250">
        <v>24.27088518518519</v>
      </c>
      <c r="DU250">
        <v>618.711</v>
      </c>
      <c r="DV250">
        <v>28.73823333333334</v>
      </c>
      <c r="DW250">
        <v>500.0121481481481</v>
      </c>
      <c r="DX250">
        <v>101.5748148148148</v>
      </c>
      <c r="DY250">
        <v>0.1000184777777778</v>
      </c>
      <c r="DZ250">
        <v>32.98290740740741</v>
      </c>
      <c r="EA250">
        <v>34.13872592592593</v>
      </c>
      <c r="EB250">
        <v>999.9000000000001</v>
      </c>
      <c r="EC250">
        <v>0</v>
      </c>
      <c r="ED250">
        <v>0</v>
      </c>
      <c r="EE250">
        <v>9999.630740740742</v>
      </c>
      <c r="EF250">
        <v>0</v>
      </c>
      <c r="EG250">
        <v>674.3016296296295</v>
      </c>
      <c r="EH250">
        <v>-31.73091111111111</v>
      </c>
      <c r="EI250">
        <v>608.8886666666667</v>
      </c>
      <c r="EJ250">
        <v>641.0534074074073</v>
      </c>
      <c r="EK250">
        <v>0.5710080740740742</v>
      </c>
      <c r="EL250">
        <v>625.4934074074074</v>
      </c>
      <c r="EM250">
        <v>24.27088518518519</v>
      </c>
      <c r="EN250">
        <v>2.523311851851852</v>
      </c>
      <c r="EO250">
        <v>2.465312222222222</v>
      </c>
      <c r="EP250">
        <v>21.17764444444444</v>
      </c>
      <c r="EQ250">
        <v>20.79924444444444</v>
      </c>
      <c r="ER250">
        <v>1999.994444444444</v>
      </c>
      <c r="ES250">
        <v>0.9800009629629629</v>
      </c>
      <c r="ET250">
        <v>0.01999861111111111</v>
      </c>
      <c r="EU250">
        <v>0</v>
      </c>
      <c r="EV250">
        <v>145.246962962963</v>
      </c>
      <c r="EW250">
        <v>5.00078</v>
      </c>
      <c r="EX250">
        <v>4234.006296296297</v>
      </c>
      <c r="EY250">
        <v>16379.60740740741</v>
      </c>
      <c r="EZ250">
        <v>52.49518518518519</v>
      </c>
      <c r="FA250">
        <v>54.76377777777778</v>
      </c>
      <c r="FB250">
        <v>53.07388888888889</v>
      </c>
      <c r="FC250">
        <v>53.80759259259258</v>
      </c>
      <c r="FD250">
        <v>52.66885185185186</v>
      </c>
      <c r="FE250">
        <v>1955.094444444444</v>
      </c>
      <c r="FF250">
        <v>39.9</v>
      </c>
      <c r="FG250">
        <v>0</v>
      </c>
      <c r="FH250">
        <v>1688145972.6</v>
      </c>
      <c r="FI250">
        <v>0</v>
      </c>
      <c r="FJ250">
        <v>145.28104</v>
      </c>
      <c r="FK250">
        <v>2.262692312603425</v>
      </c>
      <c r="FL250">
        <v>122.4630771012946</v>
      </c>
      <c r="FM250">
        <v>4235.1812</v>
      </c>
      <c r="FN250">
        <v>15</v>
      </c>
      <c r="FO250">
        <v>1688143836.6</v>
      </c>
      <c r="FP250" t="s">
        <v>825</v>
      </c>
      <c r="FQ250">
        <v>1688143836.6</v>
      </c>
      <c r="FR250">
        <v>1688143836.6</v>
      </c>
      <c r="FS250">
        <v>8</v>
      </c>
      <c r="FT250">
        <v>0.776</v>
      </c>
      <c r="FU250">
        <v>0.099</v>
      </c>
      <c r="FV250">
        <v>-22.351</v>
      </c>
      <c r="FW250">
        <v>-3.623</v>
      </c>
      <c r="FX250">
        <v>421</v>
      </c>
      <c r="FY250">
        <v>20</v>
      </c>
      <c r="FZ250">
        <v>0.31</v>
      </c>
      <c r="GA250">
        <v>0.05</v>
      </c>
      <c r="GB250">
        <v>-31.55386499999999</v>
      </c>
      <c r="GC250">
        <v>-2.99730956848021</v>
      </c>
      <c r="GD250">
        <v>0.2904094071737346</v>
      </c>
      <c r="GE250">
        <v>0</v>
      </c>
      <c r="GF250">
        <v>0.594116125</v>
      </c>
      <c r="GG250">
        <v>-0.4859177223264537</v>
      </c>
      <c r="GH250">
        <v>0.05401642191740744</v>
      </c>
      <c r="GI250">
        <v>1</v>
      </c>
      <c r="GJ250">
        <v>1</v>
      </c>
      <c r="GK250">
        <v>2</v>
      </c>
      <c r="GL250" t="s">
        <v>432</v>
      </c>
      <c r="GM250">
        <v>3.10087</v>
      </c>
      <c r="GN250">
        <v>2.75809</v>
      </c>
      <c r="GO250">
        <v>0.128939</v>
      </c>
      <c r="GP250">
        <v>0.129919</v>
      </c>
      <c r="GQ250">
        <v>0.13268</v>
      </c>
      <c r="GR250">
        <v>0.118668</v>
      </c>
      <c r="GS250">
        <v>21693.5</v>
      </c>
      <c r="GT250">
        <v>20637.9</v>
      </c>
      <c r="GU250">
        <v>25494.4</v>
      </c>
      <c r="GV250">
        <v>24107.4</v>
      </c>
      <c r="GW250">
        <v>35569.4</v>
      </c>
      <c r="GX250">
        <v>30934.2</v>
      </c>
      <c r="GY250">
        <v>44588</v>
      </c>
      <c r="GZ250">
        <v>37939.2</v>
      </c>
      <c r="HA250">
        <v>1.71143</v>
      </c>
      <c r="HB250">
        <v>1.63032</v>
      </c>
      <c r="HC250">
        <v>-0.0837967</v>
      </c>
      <c r="HD250">
        <v>0</v>
      </c>
      <c r="HE250">
        <v>35.4614</v>
      </c>
      <c r="HF250">
        <v>999.9</v>
      </c>
      <c r="HG250">
        <v>36.9</v>
      </c>
      <c r="HH250">
        <v>48.9</v>
      </c>
      <c r="HI250">
        <v>42.6979</v>
      </c>
      <c r="HJ250">
        <v>62.8863</v>
      </c>
      <c r="HK250">
        <v>22.9207</v>
      </c>
      <c r="HL250">
        <v>1</v>
      </c>
      <c r="HM250">
        <v>1.83664</v>
      </c>
      <c r="HN250">
        <v>9.28105</v>
      </c>
      <c r="HO250">
        <v>20.0482</v>
      </c>
      <c r="HP250">
        <v>5.20306</v>
      </c>
      <c r="HQ250">
        <v>11.992</v>
      </c>
      <c r="HR250">
        <v>4.95845</v>
      </c>
      <c r="HS250">
        <v>3.27445</v>
      </c>
      <c r="HT250">
        <v>9999</v>
      </c>
      <c r="HU250">
        <v>9999</v>
      </c>
      <c r="HV250">
        <v>9999</v>
      </c>
      <c r="HW250">
        <v>113.4</v>
      </c>
      <c r="HX250">
        <v>1.86386</v>
      </c>
      <c r="HY250">
        <v>1.86027</v>
      </c>
      <c r="HZ250">
        <v>1.85868</v>
      </c>
      <c r="IA250">
        <v>1.85989</v>
      </c>
      <c r="IB250">
        <v>1.85984</v>
      </c>
      <c r="IC250">
        <v>1.85852</v>
      </c>
      <c r="ID250">
        <v>1.85766</v>
      </c>
      <c r="IE250">
        <v>1.85242</v>
      </c>
      <c r="IF250">
        <v>0</v>
      </c>
      <c r="IG250">
        <v>0</v>
      </c>
      <c r="IH250">
        <v>0</v>
      </c>
      <c r="II250">
        <v>0</v>
      </c>
      <c r="IJ250" t="s">
        <v>433</v>
      </c>
      <c r="IK250" t="s">
        <v>434</v>
      </c>
      <c r="IL250" t="s">
        <v>435</v>
      </c>
      <c r="IM250" t="s">
        <v>435</v>
      </c>
      <c r="IN250" t="s">
        <v>435</v>
      </c>
      <c r="IO250" t="s">
        <v>435</v>
      </c>
      <c r="IP250">
        <v>0</v>
      </c>
      <c r="IQ250">
        <v>100</v>
      </c>
      <c r="IR250">
        <v>100</v>
      </c>
      <c r="IS250">
        <v>-25.3</v>
      </c>
      <c r="IT250">
        <v>-3.8984</v>
      </c>
      <c r="IU250">
        <v>-14.31289574393101</v>
      </c>
      <c r="IV250">
        <v>-0.02083019699242301</v>
      </c>
      <c r="IW250">
        <v>6.53372239223948E-06</v>
      </c>
      <c r="IX250">
        <v>-1.0545266758139E-09</v>
      </c>
      <c r="IY250">
        <v>-1.673814827731834</v>
      </c>
      <c r="IZ250">
        <v>-0.1107929009182527</v>
      </c>
      <c r="JA250">
        <v>0.00147621998962423</v>
      </c>
      <c r="JB250">
        <v>-1.085810860981848E-05</v>
      </c>
      <c r="JC250">
        <v>3</v>
      </c>
      <c r="JD250">
        <v>1949</v>
      </c>
      <c r="JE250">
        <v>2</v>
      </c>
      <c r="JF250">
        <v>64</v>
      </c>
      <c r="JG250">
        <v>35.7</v>
      </c>
      <c r="JH250">
        <v>35.7</v>
      </c>
      <c r="JI250">
        <v>1.70532</v>
      </c>
      <c r="JJ250">
        <v>2.73071</v>
      </c>
      <c r="JK250">
        <v>1.49658</v>
      </c>
      <c r="JL250">
        <v>2.31934</v>
      </c>
      <c r="JM250">
        <v>1.54785</v>
      </c>
      <c r="JN250">
        <v>2.41211</v>
      </c>
      <c r="JO250">
        <v>51.9684</v>
      </c>
      <c r="JP250">
        <v>14.2546</v>
      </c>
      <c r="JQ250">
        <v>18</v>
      </c>
      <c r="JR250">
        <v>502.86</v>
      </c>
      <c r="JS250">
        <v>458.602</v>
      </c>
      <c r="JT250">
        <v>27.2251</v>
      </c>
      <c r="JU250">
        <v>47.3946</v>
      </c>
      <c r="JV250">
        <v>30.0005</v>
      </c>
      <c r="JW250">
        <v>46.9875</v>
      </c>
      <c r="JX250">
        <v>46.7876</v>
      </c>
      <c r="JY250">
        <v>34.3148</v>
      </c>
      <c r="JZ250">
        <v>33.2769</v>
      </c>
      <c r="KA250">
        <v>0</v>
      </c>
      <c r="KB250">
        <v>21.6878</v>
      </c>
      <c r="KC250">
        <v>674.227</v>
      </c>
      <c r="KD250">
        <v>24.2586</v>
      </c>
      <c r="KE250">
        <v>97.43300000000001</v>
      </c>
      <c r="KF250">
        <v>91.6832</v>
      </c>
    </row>
    <row r="251" spans="1:292">
      <c r="A251">
        <v>233</v>
      </c>
      <c r="B251">
        <v>1688145982.5</v>
      </c>
      <c r="C251">
        <v>11566.5</v>
      </c>
      <c r="D251" t="s">
        <v>904</v>
      </c>
      <c r="E251" t="s">
        <v>905</v>
      </c>
      <c r="F251">
        <v>5</v>
      </c>
      <c r="G251" t="s">
        <v>824</v>
      </c>
      <c r="H251">
        <v>1688145974.944444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K251*DK251*100.0/(AV251*EE251),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K251*DK251*100.0/(AV251*EE251),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671.3379232112458</v>
      </c>
      <c r="AJ251">
        <v>648.3263818181817</v>
      </c>
      <c r="AK251">
        <v>3.448916819118644</v>
      </c>
      <c r="AL251">
        <v>66.45543334571914</v>
      </c>
      <c r="AM251">
        <f>(AO251 - AN251 + DX251*1E3/(8.314*(DZ251+273.15)) * AQ251/DW251 * AP251) * DW251/(100*DK251) * 1000/(1000 - AO251)</f>
        <v>0</v>
      </c>
      <c r="AN251">
        <v>24.35540643158259</v>
      </c>
      <c r="AO251">
        <v>24.89538606060605</v>
      </c>
      <c r="AP251">
        <v>0.001470119845378147</v>
      </c>
      <c r="AQ251">
        <v>108.1000291971216</v>
      </c>
      <c r="AR251">
        <v>0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429</v>
      </c>
      <c r="AX251" t="s">
        <v>429</v>
      </c>
      <c r="AY251">
        <v>0</v>
      </c>
      <c r="AZ251">
        <v>0</v>
      </c>
      <c r="BA251">
        <f>1-AY251/AZ251</f>
        <v>0</v>
      </c>
      <c r="BB251">
        <v>0</v>
      </c>
      <c r="BC251" t="s">
        <v>429</v>
      </c>
      <c r="BD251" t="s">
        <v>429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429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1.65</v>
      </c>
      <c r="DL251">
        <v>0.5</v>
      </c>
      <c r="DM251" t="s">
        <v>430</v>
      </c>
      <c r="DN251">
        <v>2</v>
      </c>
      <c r="DO251" t="b">
        <v>1</v>
      </c>
      <c r="DP251">
        <v>1688145974.944444</v>
      </c>
      <c r="DQ251">
        <v>608.5535925925926</v>
      </c>
      <c r="DR251">
        <v>640.4370740740741</v>
      </c>
      <c r="DS251">
        <v>24.85818148148148</v>
      </c>
      <c r="DT251">
        <v>24.31674074074074</v>
      </c>
      <c r="DU251">
        <v>633.7103333333333</v>
      </c>
      <c r="DV251">
        <v>28.75542592592593</v>
      </c>
      <c r="DW251">
        <v>499.9872222222221</v>
      </c>
      <c r="DX251">
        <v>101.5747037037037</v>
      </c>
      <c r="DY251">
        <v>0.09992761851851852</v>
      </c>
      <c r="DZ251">
        <v>32.97349259259259</v>
      </c>
      <c r="EA251">
        <v>34.12767777777778</v>
      </c>
      <c r="EB251">
        <v>999.9000000000001</v>
      </c>
      <c r="EC251">
        <v>0</v>
      </c>
      <c r="ED251">
        <v>0</v>
      </c>
      <c r="EE251">
        <v>9999.308148148148</v>
      </c>
      <c r="EF251">
        <v>0</v>
      </c>
      <c r="EG251">
        <v>677.3529629629629</v>
      </c>
      <c r="EH251">
        <v>-31.88347777777778</v>
      </c>
      <c r="EI251">
        <v>624.067111111111</v>
      </c>
      <c r="EJ251">
        <v>656.3994074074074</v>
      </c>
      <c r="EK251">
        <v>0.5414375555555556</v>
      </c>
      <c r="EL251">
        <v>640.4370740740741</v>
      </c>
      <c r="EM251">
        <v>24.31674074074074</v>
      </c>
      <c r="EN251">
        <v>2.524962962962963</v>
      </c>
      <c r="EO251">
        <v>2.469965925925926</v>
      </c>
      <c r="EP251">
        <v>21.1883</v>
      </c>
      <c r="EQ251">
        <v>20.82991111111111</v>
      </c>
      <c r="ER251">
        <v>2000.01</v>
      </c>
      <c r="ES251">
        <v>0.9800009629629632</v>
      </c>
      <c r="ET251">
        <v>0.01999861111111111</v>
      </c>
      <c r="EU251">
        <v>0</v>
      </c>
      <c r="EV251">
        <v>145.418</v>
      </c>
      <c r="EW251">
        <v>5.00078</v>
      </c>
      <c r="EX251">
        <v>4243.049259259259</v>
      </c>
      <c r="EY251">
        <v>16379.73703703703</v>
      </c>
      <c r="EZ251">
        <v>52.48125925925927</v>
      </c>
      <c r="FA251">
        <v>54.75451851851852</v>
      </c>
      <c r="FB251">
        <v>53.0784074074074</v>
      </c>
      <c r="FC251">
        <v>53.79833333333332</v>
      </c>
      <c r="FD251">
        <v>52.65492592592592</v>
      </c>
      <c r="FE251">
        <v>1955.11</v>
      </c>
      <c r="FF251">
        <v>39.9</v>
      </c>
      <c r="FG251">
        <v>0</v>
      </c>
      <c r="FH251">
        <v>1688145976.8</v>
      </c>
      <c r="FI251">
        <v>0</v>
      </c>
      <c r="FJ251">
        <v>145.4228846153846</v>
      </c>
      <c r="FK251">
        <v>2.26307692209113</v>
      </c>
      <c r="FL251">
        <v>122.642735126715</v>
      </c>
      <c r="FM251">
        <v>4243.046153846154</v>
      </c>
      <c r="FN251">
        <v>15</v>
      </c>
      <c r="FO251">
        <v>1688143836.6</v>
      </c>
      <c r="FP251" t="s">
        <v>825</v>
      </c>
      <c r="FQ251">
        <v>1688143836.6</v>
      </c>
      <c r="FR251">
        <v>1688143836.6</v>
      </c>
      <c r="FS251">
        <v>8</v>
      </c>
      <c r="FT251">
        <v>0.776</v>
      </c>
      <c r="FU251">
        <v>0.099</v>
      </c>
      <c r="FV251">
        <v>-22.351</v>
      </c>
      <c r="FW251">
        <v>-3.623</v>
      </c>
      <c r="FX251">
        <v>421</v>
      </c>
      <c r="FY251">
        <v>20</v>
      </c>
      <c r="FZ251">
        <v>0.31</v>
      </c>
      <c r="GA251">
        <v>0.05</v>
      </c>
      <c r="GB251">
        <v>-31.71958536585366</v>
      </c>
      <c r="GC251">
        <v>-2.348280836236873</v>
      </c>
      <c r="GD251">
        <v>0.2426266805759522</v>
      </c>
      <c r="GE251">
        <v>0</v>
      </c>
      <c r="GF251">
        <v>0.5717571707317073</v>
      </c>
      <c r="GG251">
        <v>-0.4796135121951219</v>
      </c>
      <c r="GH251">
        <v>0.05453470750967656</v>
      </c>
      <c r="GI251">
        <v>1</v>
      </c>
      <c r="GJ251">
        <v>1</v>
      </c>
      <c r="GK251">
        <v>2</v>
      </c>
      <c r="GL251" t="s">
        <v>432</v>
      </c>
      <c r="GM251">
        <v>3.10099</v>
      </c>
      <c r="GN251">
        <v>2.75831</v>
      </c>
      <c r="GO251">
        <v>0.131073</v>
      </c>
      <c r="GP251">
        <v>0.132029</v>
      </c>
      <c r="GQ251">
        <v>0.13274</v>
      </c>
      <c r="GR251">
        <v>0.118671</v>
      </c>
      <c r="GS251">
        <v>21640.1</v>
      </c>
      <c r="GT251">
        <v>20587.7</v>
      </c>
      <c r="GU251">
        <v>25494.2</v>
      </c>
      <c r="GV251">
        <v>24107.3</v>
      </c>
      <c r="GW251">
        <v>35567.2</v>
      </c>
      <c r="GX251">
        <v>30934.1</v>
      </c>
      <c r="GY251">
        <v>44587.9</v>
      </c>
      <c r="GZ251">
        <v>37939</v>
      </c>
      <c r="HA251">
        <v>1.7117</v>
      </c>
      <c r="HB251">
        <v>1.62997</v>
      </c>
      <c r="HC251">
        <v>-0.081744</v>
      </c>
      <c r="HD251">
        <v>0</v>
      </c>
      <c r="HE251">
        <v>35.4353</v>
      </c>
      <c r="HF251">
        <v>999.9</v>
      </c>
      <c r="HG251">
        <v>36.9</v>
      </c>
      <c r="HH251">
        <v>48.9</v>
      </c>
      <c r="HI251">
        <v>42.7011</v>
      </c>
      <c r="HJ251">
        <v>62.7863</v>
      </c>
      <c r="HK251">
        <v>23.133</v>
      </c>
      <c r="HL251">
        <v>1</v>
      </c>
      <c r="HM251">
        <v>1.83705</v>
      </c>
      <c r="HN251">
        <v>9.28105</v>
      </c>
      <c r="HO251">
        <v>20.048</v>
      </c>
      <c r="HP251">
        <v>5.20261</v>
      </c>
      <c r="HQ251">
        <v>11.9921</v>
      </c>
      <c r="HR251">
        <v>4.9586</v>
      </c>
      <c r="HS251">
        <v>3.27438</v>
      </c>
      <c r="HT251">
        <v>9999</v>
      </c>
      <c r="HU251">
        <v>9999</v>
      </c>
      <c r="HV251">
        <v>9999</v>
      </c>
      <c r="HW251">
        <v>113.4</v>
      </c>
      <c r="HX251">
        <v>1.86386</v>
      </c>
      <c r="HY251">
        <v>1.86028</v>
      </c>
      <c r="HZ251">
        <v>1.85868</v>
      </c>
      <c r="IA251">
        <v>1.8599</v>
      </c>
      <c r="IB251">
        <v>1.85985</v>
      </c>
      <c r="IC251">
        <v>1.85852</v>
      </c>
      <c r="ID251">
        <v>1.85767</v>
      </c>
      <c r="IE251">
        <v>1.85242</v>
      </c>
      <c r="IF251">
        <v>0</v>
      </c>
      <c r="IG251">
        <v>0</v>
      </c>
      <c r="IH251">
        <v>0</v>
      </c>
      <c r="II251">
        <v>0</v>
      </c>
      <c r="IJ251" t="s">
        <v>433</v>
      </c>
      <c r="IK251" t="s">
        <v>434</v>
      </c>
      <c r="IL251" t="s">
        <v>435</v>
      </c>
      <c r="IM251" t="s">
        <v>435</v>
      </c>
      <c r="IN251" t="s">
        <v>435</v>
      </c>
      <c r="IO251" t="s">
        <v>435</v>
      </c>
      <c r="IP251">
        <v>0</v>
      </c>
      <c r="IQ251">
        <v>100</v>
      </c>
      <c r="IR251">
        <v>100</v>
      </c>
      <c r="IS251">
        <v>-25.509</v>
      </c>
      <c r="IT251">
        <v>-3.8994</v>
      </c>
      <c r="IU251">
        <v>-14.31289574393101</v>
      </c>
      <c r="IV251">
        <v>-0.02083019699242301</v>
      </c>
      <c r="IW251">
        <v>6.53372239223948E-06</v>
      </c>
      <c r="IX251">
        <v>-1.0545266758139E-09</v>
      </c>
      <c r="IY251">
        <v>-1.673814827731834</v>
      </c>
      <c r="IZ251">
        <v>-0.1107929009182527</v>
      </c>
      <c r="JA251">
        <v>0.00147621998962423</v>
      </c>
      <c r="JB251">
        <v>-1.085810860981848E-05</v>
      </c>
      <c r="JC251">
        <v>3</v>
      </c>
      <c r="JD251">
        <v>1949</v>
      </c>
      <c r="JE251">
        <v>2</v>
      </c>
      <c r="JF251">
        <v>64</v>
      </c>
      <c r="JG251">
        <v>35.8</v>
      </c>
      <c r="JH251">
        <v>35.8</v>
      </c>
      <c r="JI251">
        <v>1.73706</v>
      </c>
      <c r="JJ251">
        <v>2.71729</v>
      </c>
      <c r="JK251">
        <v>1.49658</v>
      </c>
      <c r="JL251">
        <v>2.31934</v>
      </c>
      <c r="JM251">
        <v>1.54785</v>
      </c>
      <c r="JN251">
        <v>2.51709</v>
      </c>
      <c r="JO251">
        <v>51.9684</v>
      </c>
      <c r="JP251">
        <v>14.2721</v>
      </c>
      <c r="JQ251">
        <v>18</v>
      </c>
      <c r="JR251">
        <v>503.077</v>
      </c>
      <c r="JS251">
        <v>458.387</v>
      </c>
      <c r="JT251">
        <v>27.2106</v>
      </c>
      <c r="JU251">
        <v>47.3976</v>
      </c>
      <c r="JV251">
        <v>30.0005</v>
      </c>
      <c r="JW251">
        <v>46.9931</v>
      </c>
      <c r="JX251">
        <v>46.792</v>
      </c>
      <c r="JY251">
        <v>34.9229</v>
      </c>
      <c r="JZ251">
        <v>33.2769</v>
      </c>
      <c r="KA251">
        <v>0</v>
      </c>
      <c r="KB251">
        <v>21.7079</v>
      </c>
      <c r="KC251">
        <v>687.5839999999999</v>
      </c>
      <c r="KD251">
        <v>24.2276</v>
      </c>
      <c r="KE251">
        <v>97.43259999999999</v>
      </c>
      <c r="KF251">
        <v>91.6827</v>
      </c>
    </row>
    <row r="252" spans="1:292">
      <c r="A252">
        <v>234</v>
      </c>
      <c r="B252">
        <v>1688145987.5</v>
      </c>
      <c r="C252">
        <v>11571.5</v>
      </c>
      <c r="D252" t="s">
        <v>906</v>
      </c>
      <c r="E252" t="s">
        <v>907</v>
      </c>
      <c r="F252">
        <v>5</v>
      </c>
      <c r="G252" t="s">
        <v>824</v>
      </c>
      <c r="H252">
        <v>1688145979.962963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K252*DK252*100.0/(AV252*EE252),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K252*DK252*100.0/(AV252*EE252),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688.5805894194636</v>
      </c>
      <c r="AJ252">
        <v>665.473793939394</v>
      </c>
      <c r="AK252">
        <v>3.429601831181749</v>
      </c>
      <c r="AL252">
        <v>66.45543334571914</v>
      </c>
      <c r="AM252">
        <f>(AO252 - AN252 + DX252*1E3/(8.314*(DZ252+273.15)) * AQ252/DW252 * AP252) * DW252/(100*DK252) * 1000/(1000 - AO252)</f>
        <v>0</v>
      </c>
      <c r="AN252">
        <v>24.34940458493487</v>
      </c>
      <c r="AO252">
        <v>24.90445636363636</v>
      </c>
      <c r="AP252">
        <v>0.0003527472657339387</v>
      </c>
      <c r="AQ252">
        <v>108.1000291971216</v>
      </c>
      <c r="AR252">
        <v>0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429</v>
      </c>
      <c r="AX252" t="s">
        <v>429</v>
      </c>
      <c r="AY252">
        <v>0</v>
      </c>
      <c r="AZ252">
        <v>0</v>
      </c>
      <c r="BA252">
        <f>1-AY252/AZ252</f>
        <v>0</v>
      </c>
      <c r="BB252">
        <v>0</v>
      </c>
      <c r="BC252" t="s">
        <v>429</v>
      </c>
      <c r="BD252" t="s">
        <v>429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429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1.65</v>
      </c>
      <c r="DL252">
        <v>0.5</v>
      </c>
      <c r="DM252" t="s">
        <v>430</v>
      </c>
      <c r="DN252">
        <v>2</v>
      </c>
      <c r="DO252" t="b">
        <v>1</v>
      </c>
      <c r="DP252">
        <v>1688145979.962963</v>
      </c>
      <c r="DQ252">
        <v>625.3228888888889</v>
      </c>
      <c r="DR252">
        <v>657.3267037037037</v>
      </c>
      <c r="DS252">
        <v>24.88151111111111</v>
      </c>
      <c r="DT252">
        <v>24.35085555555556</v>
      </c>
      <c r="DU252">
        <v>650.7132962962963</v>
      </c>
      <c r="DV252">
        <v>28.78005925925926</v>
      </c>
      <c r="DW252">
        <v>499.9908888888888</v>
      </c>
      <c r="DX252">
        <v>101.5752222222222</v>
      </c>
      <c r="DY252">
        <v>0.09994769629629631</v>
      </c>
      <c r="DZ252">
        <v>32.96124814814814</v>
      </c>
      <c r="EA252">
        <v>34.11757407407407</v>
      </c>
      <c r="EB252">
        <v>999.9000000000001</v>
      </c>
      <c r="EC252">
        <v>0</v>
      </c>
      <c r="ED252">
        <v>0</v>
      </c>
      <c r="EE252">
        <v>10000.65259259259</v>
      </c>
      <c r="EF252">
        <v>0</v>
      </c>
      <c r="EG252">
        <v>681.6777407407407</v>
      </c>
      <c r="EH252">
        <v>-32.00384814814815</v>
      </c>
      <c r="EI252">
        <v>641.2790740740741</v>
      </c>
      <c r="EJ252">
        <v>673.7328888888887</v>
      </c>
      <c r="EK252">
        <v>0.530646111111111</v>
      </c>
      <c r="EL252">
        <v>657.3267037037037</v>
      </c>
      <c r="EM252">
        <v>24.35085555555556</v>
      </c>
      <c r="EN252">
        <v>2.527344814814815</v>
      </c>
      <c r="EO252">
        <v>2.473444074074073</v>
      </c>
      <c r="EP252">
        <v>21.20366666666667</v>
      </c>
      <c r="EQ252">
        <v>20.85281111111111</v>
      </c>
      <c r="ER252">
        <v>1999.999629629629</v>
      </c>
      <c r="ES252">
        <v>0.9800008148148147</v>
      </c>
      <c r="ET252">
        <v>0.01999894444444444</v>
      </c>
      <c r="EU252">
        <v>0</v>
      </c>
      <c r="EV252">
        <v>145.5747037037037</v>
      </c>
      <c r="EW252">
        <v>5.00078</v>
      </c>
      <c r="EX252">
        <v>4253.524814814814</v>
      </c>
      <c r="EY252">
        <v>16379.65185185185</v>
      </c>
      <c r="EZ252">
        <v>52.48592592592592</v>
      </c>
      <c r="FA252">
        <v>54.736</v>
      </c>
      <c r="FB252">
        <v>53.07833333333333</v>
      </c>
      <c r="FC252">
        <v>53.79374074074074</v>
      </c>
      <c r="FD252">
        <v>52.64099999999999</v>
      </c>
      <c r="FE252">
        <v>1955.09962962963</v>
      </c>
      <c r="FF252">
        <v>39.9</v>
      </c>
      <c r="FG252">
        <v>0</v>
      </c>
      <c r="FH252">
        <v>1688145981.6</v>
      </c>
      <c r="FI252">
        <v>0</v>
      </c>
      <c r="FJ252">
        <v>145.5437692307692</v>
      </c>
      <c r="FK252">
        <v>1.782905972045925</v>
      </c>
      <c r="FL252">
        <v>120.4020513032016</v>
      </c>
      <c r="FM252">
        <v>4253.036923076923</v>
      </c>
      <c r="FN252">
        <v>15</v>
      </c>
      <c r="FO252">
        <v>1688143836.6</v>
      </c>
      <c r="FP252" t="s">
        <v>825</v>
      </c>
      <c r="FQ252">
        <v>1688143836.6</v>
      </c>
      <c r="FR252">
        <v>1688143836.6</v>
      </c>
      <c r="FS252">
        <v>8</v>
      </c>
      <c r="FT252">
        <v>0.776</v>
      </c>
      <c r="FU252">
        <v>0.099</v>
      </c>
      <c r="FV252">
        <v>-22.351</v>
      </c>
      <c r="FW252">
        <v>-3.623</v>
      </c>
      <c r="FX252">
        <v>421</v>
      </c>
      <c r="FY252">
        <v>20</v>
      </c>
      <c r="FZ252">
        <v>0.31</v>
      </c>
      <c r="GA252">
        <v>0.05</v>
      </c>
      <c r="GB252">
        <v>-31.90779250000001</v>
      </c>
      <c r="GC252">
        <v>-1.441644652908054</v>
      </c>
      <c r="GD252">
        <v>0.1544690590174937</v>
      </c>
      <c r="GE252">
        <v>0</v>
      </c>
      <c r="GF252">
        <v>0.54571485</v>
      </c>
      <c r="GG252">
        <v>-0.1649557148217636</v>
      </c>
      <c r="GH252">
        <v>0.03722598547087102</v>
      </c>
      <c r="GI252">
        <v>1</v>
      </c>
      <c r="GJ252">
        <v>1</v>
      </c>
      <c r="GK252">
        <v>2</v>
      </c>
      <c r="GL252" t="s">
        <v>432</v>
      </c>
      <c r="GM252">
        <v>3.10084</v>
      </c>
      <c r="GN252">
        <v>2.75802</v>
      </c>
      <c r="GO252">
        <v>0.133413</v>
      </c>
      <c r="GP252">
        <v>0.134343</v>
      </c>
      <c r="GQ252">
        <v>0.132766</v>
      </c>
      <c r="GR252">
        <v>0.118583</v>
      </c>
      <c r="GS252">
        <v>21581.6</v>
      </c>
      <c r="GT252">
        <v>20532.7</v>
      </c>
      <c r="GU252">
        <v>25494</v>
      </c>
      <c r="GV252">
        <v>24107.2</v>
      </c>
      <c r="GW252">
        <v>35566.3</v>
      </c>
      <c r="GX252">
        <v>30937.2</v>
      </c>
      <c r="GY252">
        <v>44587.7</v>
      </c>
      <c r="GZ252">
        <v>37938.8</v>
      </c>
      <c r="HA252">
        <v>1.71137</v>
      </c>
      <c r="HB252">
        <v>1.63005</v>
      </c>
      <c r="HC252">
        <v>-0.08033220000000001</v>
      </c>
      <c r="HD252">
        <v>0</v>
      </c>
      <c r="HE252">
        <v>35.4009</v>
      </c>
      <c r="HF252">
        <v>999.9</v>
      </c>
      <c r="HG252">
        <v>36.9</v>
      </c>
      <c r="HH252">
        <v>48.9</v>
      </c>
      <c r="HI252">
        <v>42.7001</v>
      </c>
      <c r="HJ252">
        <v>62.7063</v>
      </c>
      <c r="HK252">
        <v>22.9527</v>
      </c>
      <c r="HL252">
        <v>1</v>
      </c>
      <c r="HM252">
        <v>1.83717</v>
      </c>
      <c r="HN252">
        <v>9.28105</v>
      </c>
      <c r="HO252">
        <v>20.048</v>
      </c>
      <c r="HP252">
        <v>5.20261</v>
      </c>
      <c r="HQ252">
        <v>11.9924</v>
      </c>
      <c r="HR252">
        <v>4.95855</v>
      </c>
      <c r="HS252">
        <v>3.27438</v>
      </c>
      <c r="HT252">
        <v>9999</v>
      </c>
      <c r="HU252">
        <v>9999</v>
      </c>
      <c r="HV252">
        <v>9999</v>
      </c>
      <c r="HW252">
        <v>113.4</v>
      </c>
      <c r="HX252">
        <v>1.86386</v>
      </c>
      <c r="HY252">
        <v>1.86029</v>
      </c>
      <c r="HZ252">
        <v>1.85867</v>
      </c>
      <c r="IA252">
        <v>1.85989</v>
      </c>
      <c r="IB252">
        <v>1.85986</v>
      </c>
      <c r="IC252">
        <v>1.85852</v>
      </c>
      <c r="ID252">
        <v>1.85772</v>
      </c>
      <c r="IE252">
        <v>1.85242</v>
      </c>
      <c r="IF252">
        <v>0</v>
      </c>
      <c r="IG252">
        <v>0</v>
      </c>
      <c r="IH252">
        <v>0</v>
      </c>
      <c r="II252">
        <v>0</v>
      </c>
      <c r="IJ252" t="s">
        <v>433</v>
      </c>
      <c r="IK252" t="s">
        <v>434</v>
      </c>
      <c r="IL252" t="s">
        <v>435</v>
      </c>
      <c r="IM252" t="s">
        <v>435</v>
      </c>
      <c r="IN252" t="s">
        <v>435</v>
      </c>
      <c r="IO252" t="s">
        <v>435</v>
      </c>
      <c r="IP252">
        <v>0</v>
      </c>
      <c r="IQ252">
        <v>100</v>
      </c>
      <c r="IR252">
        <v>100</v>
      </c>
      <c r="IS252">
        <v>-25.739</v>
      </c>
      <c r="IT252">
        <v>-3.8999</v>
      </c>
      <c r="IU252">
        <v>-14.31289574393101</v>
      </c>
      <c r="IV252">
        <v>-0.02083019699242301</v>
      </c>
      <c r="IW252">
        <v>6.53372239223948E-06</v>
      </c>
      <c r="IX252">
        <v>-1.0545266758139E-09</v>
      </c>
      <c r="IY252">
        <v>-1.673814827731834</v>
      </c>
      <c r="IZ252">
        <v>-0.1107929009182527</v>
      </c>
      <c r="JA252">
        <v>0.00147621998962423</v>
      </c>
      <c r="JB252">
        <v>-1.085810860981848E-05</v>
      </c>
      <c r="JC252">
        <v>3</v>
      </c>
      <c r="JD252">
        <v>1949</v>
      </c>
      <c r="JE252">
        <v>2</v>
      </c>
      <c r="JF252">
        <v>64</v>
      </c>
      <c r="JG252">
        <v>35.8</v>
      </c>
      <c r="JH252">
        <v>35.8</v>
      </c>
      <c r="JI252">
        <v>1.7688</v>
      </c>
      <c r="JJ252">
        <v>2.72339</v>
      </c>
      <c r="JK252">
        <v>1.49658</v>
      </c>
      <c r="JL252">
        <v>2.31934</v>
      </c>
      <c r="JM252">
        <v>1.54785</v>
      </c>
      <c r="JN252">
        <v>2.41455</v>
      </c>
      <c r="JO252">
        <v>51.9684</v>
      </c>
      <c r="JP252">
        <v>14.2634</v>
      </c>
      <c r="JQ252">
        <v>18</v>
      </c>
      <c r="JR252">
        <v>502.891</v>
      </c>
      <c r="JS252">
        <v>458.469</v>
      </c>
      <c r="JT252">
        <v>27.1922</v>
      </c>
      <c r="JU252">
        <v>47.402</v>
      </c>
      <c r="JV252">
        <v>30.0004</v>
      </c>
      <c r="JW252">
        <v>46.9983</v>
      </c>
      <c r="JX252">
        <v>46.7972</v>
      </c>
      <c r="JY252">
        <v>35.6401</v>
      </c>
      <c r="JZ252">
        <v>33.5534</v>
      </c>
      <c r="KA252">
        <v>0</v>
      </c>
      <c r="KB252">
        <v>21.7163</v>
      </c>
      <c r="KC252">
        <v>707.62</v>
      </c>
      <c r="KD252">
        <v>24.1957</v>
      </c>
      <c r="KE252">
        <v>97.43210000000001</v>
      </c>
      <c r="KF252">
        <v>91.6824</v>
      </c>
    </row>
    <row r="253" spans="1:292">
      <c r="A253">
        <v>235</v>
      </c>
      <c r="B253">
        <v>1688145992.5</v>
      </c>
      <c r="C253">
        <v>11576.5</v>
      </c>
      <c r="D253" t="s">
        <v>908</v>
      </c>
      <c r="E253" t="s">
        <v>909</v>
      </c>
      <c r="F253">
        <v>5</v>
      </c>
      <c r="G253" t="s">
        <v>824</v>
      </c>
      <c r="H253">
        <v>1688145984.981482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K253*DK253*100.0/(AV253*EE253),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K253*DK253*100.0/(AV253*EE253),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705.8545308879179</v>
      </c>
      <c r="AJ253">
        <v>682.664496969697</v>
      </c>
      <c r="AK253">
        <v>3.438674456631768</v>
      </c>
      <c r="AL253">
        <v>66.45543334571914</v>
      </c>
      <c r="AM253">
        <f>(AO253 - AN253 + DX253*1E3/(8.314*(DZ253+273.15)) * AQ253/DW253 * AP253) * DW253/(100*DK253) * 1000/(1000 - AO253)</f>
        <v>0</v>
      </c>
      <c r="AN253">
        <v>24.28247610937766</v>
      </c>
      <c r="AO253">
        <v>24.8938206060606</v>
      </c>
      <c r="AP253">
        <v>-0.00505749206373488</v>
      </c>
      <c r="AQ253">
        <v>108.1000291971216</v>
      </c>
      <c r="AR253">
        <v>0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429</v>
      </c>
      <c r="AX253" t="s">
        <v>429</v>
      </c>
      <c r="AY253">
        <v>0</v>
      </c>
      <c r="AZ253">
        <v>0</v>
      </c>
      <c r="BA253">
        <f>1-AY253/AZ253</f>
        <v>0</v>
      </c>
      <c r="BB253">
        <v>0</v>
      </c>
      <c r="BC253" t="s">
        <v>429</v>
      </c>
      <c r="BD253" t="s">
        <v>429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429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1.65</v>
      </c>
      <c r="DL253">
        <v>0.5</v>
      </c>
      <c r="DM253" t="s">
        <v>430</v>
      </c>
      <c r="DN253">
        <v>2</v>
      </c>
      <c r="DO253" t="b">
        <v>1</v>
      </c>
      <c r="DP253">
        <v>1688145984.981482</v>
      </c>
      <c r="DQ253">
        <v>642.1545555555555</v>
      </c>
      <c r="DR253">
        <v>674.2171481481481</v>
      </c>
      <c r="DS253">
        <v>24.89680740740741</v>
      </c>
      <c r="DT253">
        <v>24.33378518518518</v>
      </c>
      <c r="DU253">
        <v>667.7768888888889</v>
      </c>
      <c r="DV253">
        <v>28.79620740740741</v>
      </c>
      <c r="DW253">
        <v>500.0245925925926</v>
      </c>
      <c r="DX253">
        <v>101.5752222222222</v>
      </c>
      <c r="DY253">
        <v>0.09995682962962962</v>
      </c>
      <c r="DZ253">
        <v>32.94765925925925</v>
      </c>
      <c r="EA253">
        <v>34.10537407407408</v>
      </c>
      <c r="EB253">
        <v>999.9000000000001</v>
      </c>
      <c r="EC253">
        <v>0</v>
      </c>
      <c r="ED253">
        <v>0</v>
      </c>
      <c r="EE253">
        <v>9999.117407407406</v>
      </c>
      <c r="EF253">
        <v>0</v>
      </c>
      <c r="EG253">
        <v>686.9804814814814</v>
      </c>
      <c r="EH253">
        <v>-32.06259259259259</v>
      </c>
      <c r="EI253">
        <v>658.5503703703703</v>
      </c>
      <c r="EJ253">
        <v>691.0322592592593</v>
      </c>
      <c r="EK253">
        <v>0.5630111481481481</v>
      </c>
      <c r="EL253">
        <v>674.2171481481481</v>
      </c>
      <c r="EM253">
        <v>24.33378518518518</v>
      </c>
      <c r="EN253">
        <v>2.528896296296296</v>
      </c>
      <c r="EO253">
        <v>2.471707777777778</v>
      </c>
      <c r="EP253">
        <v>21.21367407407407</v>
      </c>
      <c r="EQ253">
        <v>20.84138518518519</v>
      </c>
      <c r="ER253">
        <v>2000.008888888888</v>
      </c>
      <c r="ES253">
        <v>0.980000703703704</v>
      </c>
      <c r="ET253">
        <v>0.01999905555555555</v>
      </c>
      <c r="EU253">
        <v>0</v>
      </c>
      <c r="EV253">
        <v>145.7535555555556</v>
      </c>
      <c r="EW253">
        <v>5.00078</v>
      </c>
      <c r="EX253">
        <v>4264.73037037037</v>
      </c>
      <c r="EY253">
        <v>16379.72592592593</v>
      </c>
      <c r="EZ253">
        <v>52.49285185185185</v>
      </c>
      <c r="FA253">
        <v>54.71966666666666</v>
      </c>
      <c r="FB253">
        <v>53.07377777777777</v>
      </c>
      <c r="FC253">
        <v>53.80296296296297</v>
      </c>
      <c r="FD253">
        <v>52.63862962962963</v>
      </c>
      <c r="FE253">
        <v>1955.108888888889</v>
      </c>
      <c r="FF253">
        <v>39.9</v>
      </c>
      <c r="FG253">
        <v>0</v>
      </c>
      <c r="FH253">
        <v>1688145987</v>
      </c>
      <c r="FI253">
        <v>0</v>
      </c>
      <c r="FJ253">
        <v>145.732</v>
      </c>
      <c r="FK253">
        <v>1.474692289202921</v>
      </c>
      <c r="FL253">
        <v>141.86153829896</v>
      </c>
      <c r="FM253">
        <v>4265.6904</v>
      </c>
      <c r="FN253">
        <v>15</v>
      </c>
      <c r="FO253">
        <v>1688143836.6</v>
      </c>
      <c r="FP253" t="s">
        <v>825</v>
      </c>
      <c r="FQ253">
        <v>1688143836.6</v>
      </c>
      <c r="FR253">
        <v>1688143836.6</v>
      </c>
      <c r="FS253">
        <v>8</v>
      </c>
      <c r="FT253">
        <v>0.776</v>
      </c>
      <c r="FU253">
        <v>0.099</v>
      </c>
      <c r="FV253">
        <v>-22.351</v>
      </c>
      <c r="FW253">
        <v>-3.623</v>
      </c>
      <c r="FX253">
        <v>421</v>
      </c>
      <c r="FY253">
        <v>20</v>
      </c>
      <c r="FZ253">
        <v>0.31</v>
      </c>
      <c r="GA253">
        <v>0.05</v>
      </c>
      <c r="GB253">
        <v>-32.02506585365854</v>
      </c>
      <c r="GC253">
        <v>-0.940827177700407</v>
      </c>
      <c r="GD253">
        <v>0.1092973849011147</v>
      </c>
      <c r="GE253">
        <v>0</v>
      </c>
      <c r="GF253">
        <v>0.5476305365853658</v>
      </c>
      <c r="GG253">
        <v>0.3450433797909404</v>
      </c>
      <c r="GH253">
        <v>0.03598267668028506</v>
      </c>
      <c r="GI253">
        <v>1</v>
      </c>
      <c r="GJ253">
        <v>1</v>
      </c>
      <c r="GK253">
        <v>2</v>
      </c>
      <c r="GL253" t="s">
        <v>432</v>
      </c>
      <c r="GM253">
        <v>3.10093</v>
      </c>
      <c r="GN253">
        <v>2.75816</v>
      </c>
      <c r="GO253">
        <v>0.135724</v>
      </c>
      <c r="GP253">
        <v>0.136601</v>
      </c>
      <c r="GQ253">
        <v>0.132718</v>
      </c>
      <c r="GR253">
        <v>0.118412</v>
      </c>
      <c r="GS253">
        <v>21524</v>
      </c>
      <c r="GT253">
        <v>20479</v>
      </c>
      <c r="GU253">
        <v>25494</v>
      </c>
      <c r="GV253">
        <v>24107.2</v>
      </c>
      <c r="GW253">
        <v>35568.5</v>
      </c>
      <c r="GX253">
        <v>30943.4</v>
      </c>
      <c r="GY253">
        <v>44587.8</v>
      </c>
      <c r="GZ253">
        <v>37938.9</v>
      </c>
      <c r="HA253">
        <v>1.7116</v>
      </c>
      <c r="HB253">
        <v>1.63028</v>
      </c>
      <c r="HC253">
        <v>-0.0789538</v>
      </c>
      <c r="HD253">
        <v>0</v>
      </c>
      <c r="HE253">
        <v>35.3668</v>
      </c>
      <c r="HF253">
        <v>999.9</v>
      </c>
      <c r="HG253">
        <v>36.9</v>
      </c>
      <c r="HH253">
        <v>48.9</v>
      </c>
      <c r="HI253">
        <v>42.6943</v>
      </c>
      <c r="HJ253">
        <v>62.9263</v>
      </c>
      <c r="HK253">
        <v>22.8766</v>
      </c>
      <c r="HL253">
        <v>1</v>
      </c>
      <c r="HM253">
        <v>1.83743</v>
      </c>
      <c r="HN253">
        <v>9.28105</v>
      </c>
      <c r="HO253">
        <v>20.048</v>
      </c>
      <c r="HP253">
        <v>5.20336</v>
      </c>
      <c r="HQ253">
        <v>11.992</v>
      </c>
      <c r="HR253">
        <v>4.95895</v>
      </c>
      <c r="HS253">
        <v>3.2743</v>
      </c>
      <c r="HT253">
        <v>9999</v>
      </c>
      <c r="HU253">
        <v>9999</v>
      </c>
      <c r="HV253">
        <v>9999</v>
      </c>
      <c r="HW253">
        <v>113.4</v>
      </c>
      <c r="HX253">
        <v>1.86386</v>
      </c>
      <c r="HY253">
        <v>1.86031</v>
      </c>
      <c r="HZ253">
        <v>1.85868</v>
      </c>
      <c r="IA253">
        <v>1.85989</v>
      </c>
      <c r="IB253">
        <v>1.85986</v>
      </c>
      <c r="IC253">
        <v>1.85853</v>
      </c>
      <c r="ID253">
        <v>1.85766</v>
      </c>
      <c r="IE253">
        <v>1.85242</v>
      </c>
      <c r="IF253">
        <v>0</v>
      </c>
      <c r="IG253">
        <v>0</v>
      </c>
      <c r="IH253">
        <v>0</v>
      </c>
      <c r="II253">
        <v>0</v>
      </c>
      <c r="IJ253" t="s">
        <v>433</v>
      </c>
      <c r="IK253" t="s">
        <v>434</v>
      </c>
      <c r="IL253" t="s">
        <v>435</v>
      </c>
      <c r="IM253" t="s">
        <v>435</v>
      </c>
      <c r="IN253" t="s">
        <v>435</v>
      </c>
      <c r="IO253" t="s">
        <v>435</v>
      </c>
      <c r="IP253">
        <v>0</v>
      </c>
      <c r="IQ253">
        <v>100</v>
      </c>
      <c r="IR253">
        <v>100</v>
      </c>
      <c r="IS253">
        <v>-25.966</v>
      </c>
      <c r="IT253">
        <v>-3.8991</v>
      </c>
      <c r="IU253">
        <v>-14.31289574393101</v>
      </c>
      <c r="IV253">
        <v>-0.02083019699242301</v>
      </c>
      <c r="IW253">
        <v>6.53372239223948E-06</v>
      </c>
      <c r="IX253">
        <v>-1.0545266758139E-09</v>
      </c>
      <c r="IY253">
        <v>-1.673814827731834</v>
      </c>
      <c r="IZ253">
        <v>-0.1107929009182527</v>
      </c>
      <c r="JA253">
        <v>0.00147621998962423</v>
      </c>
      <c r="JB253">
        <v>-1.085810860981848E-05</v>
      </c>
      <c r="JC253">
        <v>3</v>
      </c>
      <c r="JD253">
        <v>1949</v>
      </c>
      <c r="JE253">
        <v>2</v>
      </c>
      <c r="JF253">
        <v>64</v>
      </c>
      <c r="JG253">
        <v>35.9</v>
      </c>
      <c r="JH253">
        <v>35.9</v>
      </c>
      <c r="JI253">
        <v>1.80542</v>
      </c>
      <c r="JJ253">
        <v>2.73315</v>
      </c>
      <c r="JK253">
        <v>1.49658</v>
      </c>
      <c r="JL253">
        <v>2.31812</v>
      </c>
      <c r="JM253">
        <v>1.54785</v>
      </c>
      <c r="JN253">
        <v>2.40112</v>
      </c>
      <c r="JO253">
        <v>51.9346</v>
      </c>
      <c r="JP253">
        <v>14.2546</v>
      </c>
      <c r="JQ253">
        <v>18</v>
      </c>
      <c r="JR253">
        <v>503.059</v>
      </c>
      <c r="JS253">
        <v>458.624</v>
      </c>
      <c r="JT253">
        <v>27.1724</v>
      </c>
      <c r="JU253">
        <v>47.4029</v>
      </c>
      <c r="JV253">
        <v>30.0002</v>
      </c>
      <c r="JW253">
        <v>47.0013</v>
      </c>
      <c r="JX253">
        <v>46.7972</v>
      </c>
      <c r="JY253">
        <v>36.299</v>
      </c>
      <c r="JZ253">
        <v>33.5534</v>
      </c>
      <c r="KA253">
        <v>0</v>
      </c>
      <c r="KB253">
        <v>21.72</v>
      </c>
      <c r="KC253">
        <v>720.977</v>
      </c>
      <c r="KD253">
        <v>24.1923</v>
      </c>
      <c r="KE253">
        <v>97.4323</v>
      </c>
      <c r="KF253">
        <v>91.6824</v>
      </c>
    </row>
    <row r="254" spans="1:292">
      <c r="A254">
        <v>236</v>
      </c>
      <c r="B254">
        <v>1688145997.5</v>
      </c>
      <c r="C254">
        <v>11581.5</v>
      </c>
      <c r="D254" t="s">
        <v>910</v>
      </c>
      <c r="E254" t="s">
        <v>911</v>
      </c>
      <c r="F254">
        <v>5</v>
      </c>
      <c r="G254" t="s">
        <v>824</v>
      </c>
      <c r="H254">
        <v>1688145990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K254*DK254*100.0/(AV254*EE254),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K254*DK254*100.0/(AV254*EE254),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722.7622654762333</v>
      </c>
      <c r="AJ254">
        <v>699.8015333333332</v>
      </c>
      <c r="AK254">
        <v>3.429117968060853</v>
      </c>
      <c r="AL254">
        <v>66.45543334571914</v>
      </c>
      <c r="AM254">
        <f>(AO254 - AN254 + DX254*1E3/(8.314*(DZ254+273.15)) * AQ254/DW254 * AP254) * DW254/(100*DK254) * 1000/(1000 - AO254)</f>
        <v>0</v>
      </c>
      <c r="AN254">
        <v>24.27710501124765</v>
      </c>
      <c r="AO254">
        <v>24.87175575757576</v>
      </c>
      <c r="AP254">
        <v>-0.001942293307996558</v>
      </c>
      <c r="AQ254">
        <v>108.1000291971216</v>
      </c>
      <c r="AR254">
        <v>0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429</v>
      </c>
      <c r="AX254" t="s">
        <v>429</v>
      </c>
      <c r="AY254">
        <v>0</v>
      </c>
      <c r="AZ254">
        <v>0</v>
      </c>
      <c r="BA254">
        <f>1-AY254/AZ254</f>
        <v>0</v>
      </c>
      <c r="BB254">
        <v>0</v>
      </c>
      <c r="BC254" t="s">
        <v>429</v>
      </c>
      <c r="BD254" t="s">
        <v>429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429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1.65</v>
      </c>
      <c r="DL254">
        <v>0.5</v>
      </c>
      <c r="DM254" t="s">
        <v>430</v>
      </c>
      <c r="DN254">
        <v>2</v>
      </c>
      <c r="DO254" t="b">
        <v>1</v>
      </c>
      <c r="DP254">
        <v>1688145990</v>
      </c>
      <c r="DQ254">
        <v>658.9605555555556</v>
      </c>
      <c r="DR254">
        <v>691.0321481481483</v>
      </c>
      <c r="DS254">
        <v>24.89442222222222</v>
      </c>
      <c r="DT254">
        <v>24.30823333333333</v>
      </c>
      <c r="DU254">
        <v>684.8118148148149</v>
      </c>
      <c r="DV254">
        <v>28.79369259259258</v>
      </c>
      <c r="DW254">
        <v>500.0165185185185</v>
      </c>
      <c r="DX254">
        <v>101.574925925926</v>
      </c>
      <c r="DY254">
        <v>0.100041537037037</v>
      </c>
      <c r="DZ254">
        <v>32.93248518518519</v>
      </c>
      <c r="EA254">
        <v>34.09845555555556</v>
      </c>
      <c r="EB254">
        <v>999.9000000000001</v>
      </c>
      <c r="EC254">
        <v>0</v>
      </c>
      <c r="ED254">
        <v>0</v>
      </c>
      <c r="EE254">
        <v>9998.401851851853</v>
      </c>
      <c r="EF254">
        <v>0</v>
      </c>
      <c r="EG254">
        <v>693.8684074074074</v>
      </c>
      <c r="EH254">
        <v>-32.07165555555556</v>
      </c>
      <c r="EI254">
        <v>675.7835925925928</v>
      </c>
      <c r="EJ254">
        <v>708.2479259259258</v>
      </c>
      <c r="EK254">
        <v>0.5861857777777778</v>
      </c>
      <c r="EL254">
        <v>691.0321481481483</v>
      </c>
      <c r="EM254">
        <v>24.30823333333333</v>
      </c>
      <c r="EN254">
        <v>2.528645185185185</v>
      </c>
      <c r="EO254">
        <v>2.469103703703704</v>
      </c>
      <c r="EP254">
        <v>21.21206666666667</v>
      </c>
      <c r="EQ254">
        <v>20.82425185185186</v>
      </c>
      <c r="ER254">
        <v>2000.008888888889</v>
      </c>
      <c r="ES254">
        <v>0.9800005555555557</v>
      </c>
      <c r="ET254">
        <v>0.01999927777777778</v>
      </c>
      <c r="EU254">
        <v>0</v>
      </c>
      <c r="EV254">
        <v>145.895962962963</v>
      </c>
      <c r="EW254">
        <v>5.00078</v>
      </c>
      <c r="EX254">
        <v>4277.293703703704</v>
      </c>
      <c r="EY254">
        <v>16379.71111111111</v>
      </c>
      <c r="EZ254">
        <v>52.50440740740741</v>
      </c>
      <c r="FA254">
        <v>54.69874074074073</v>
      </c>
      <c r="FB254">
        <v>53.06222222222222</v>
      </c>
      <c r="FC254">
        <v>53.80529629629629</v>
      </c>
      <c r="FD254">
        <v>52.66414814814815</v>
      </c>
      <c r="FE254">
        <v>1955.108888888889</v>
      </c>
      <c r="FF254">
        <v>39.9</v>
      </c>
      <c r="FG254">
        <v>0</v>
      </c>
      <c r="FH254">
        <v>1688145991.8</v>
      </c>
      <c r="FI254">
        <v>0</v>
      </c>
      <c r="FJ254">
        <v>145.86876</v>
      </c>
      <c r="FK254">
        <v>2.108769230117808</v>
      </c>
      <c r="FL254">
        <v>159.6038464101184</v>
      </c>
      <c r="FM254">
        <v>4277.6736</v>
      </c>
      <c r="FN254">
        <v>15</v>
      </c>
      <c r="FO254">
        <v>1688143836.6</v>
      </c>
      <c r="FP254" t="s">
        <v>825</v>
      </c>
      <c r="FQ254">
        <v>1688143836.6</v>
      </c>
      <c r="FR254">
        <v>1688143836.6</v>
      </c>
      <c r="FS254">
        <v>8</v>
      </c>
      <c r="FT254">
        <v>0.776</v>
      </c>
      <c r="FU254">
        <v>0.099</v>
      </c>
      <c r="FV254">
        <v>-22.351</v>
      </c>
      <c r="FW254">
        <v>-3.623</v>
      </c>
      <c r="FX254">
        <v>421</v>
      </c>
      <c r="FY254">
        <v>20</v>
      </c>
      <c r="FZ254">
        <v>0.31</v>
      </c>
      <c r="GA254">
        <v>0.05</v>
      </c>
      <c r="GB254">
        <v>-32.04560731707317</v>
      </c>
      <c r="GC254">
        <v>-0.2583554006969273</v>
      </c>
      <c r="GD254">
        <v>0.08178467084658837</v>
      </c>
      <c r="GE254">
        <v>0</v>
      </c>
      <c r="GF254">
        <v>0.570447756097561</v>
      </c>
      <c r="GG254">
        <v>0.3145014982578402</v>
      </c>
      <c r="GH254">
        <v>0.03391777542447898</v>
      </c>
      <c r="GI254">
        <v>1</v>
      </c>
      <c r="GJ254">
        <v>1</v>
      </c>
      <c r="GK254">
        <v>2</v>
      </c>
      <c r="GL254" t="s">
        <v>432</v>
      </c>
      <c r="GM254">
        <v>3.10082</v>
      </c>
      <c r="GN254">
        <v>2.7581</v>
      </c>
      <c r="GO254">
        <v>0.138</v>
      </c>
      <c r="GP254">
        <v>0.138856</v>
      </c>
      <c r="GQ254">
        <v>0.132643</v>
      </c>
      <c r="GR254">
        <v>0.118397</v>
      </c>
      <c r="GS254">
        <v>21467.4</v>
      </c>
      <c r="GT254">
        <v>20425.6</v>
      </c>
      <c r="GU254">
        <v>25494.3</v>
      </c>
      <c r="GV254">
        <v>24107.4</v>
      </c>
      <c r="GW254">
        <v>35571.8</v>
      </c>
      <c r="GX254">
        <v>30944.2</v>
      </c>
      <c r="GY254">
        <v>44587.8</v>
      </c>
      <c r="GZ254">
        <v>37938.9</v>
      </c>
      <c r="HA254">
        <v>1.71152</v>
      </c>
      <c r="HB254">
        <v>1.63015</v>
      </c>
      <c r="HC254">
        <v>-0.076741</v>
      </c>
      <c r="HD254">
        <v>0</v>
      </c>
      <c r="HE254">
        <v>35.3311</v>
      </c>
      <c r="HF254">
        <v>999.9</v>
      </c>
      <c r="HG254">
        <v>36.9</v>
      </c>
      <c r="HH254">
        <v>49</v>
      </c>
      <c r="HI254">
        <v>42.9163</v>
      </c>
      <c r="HJ254">
        <v>62.9063</v>
      </c>
      <c r="HK254">
        <v>23.0529</v>
      </c>
      <c r="HL254">
        <v>1</v>
      </c>
      <c r="HM254">
        <v>1.83733</v>
      </c>
      <c r="HN254">
        <v>9.28105</v>
      </c>
      <c r="HO254">
        <v>20.0481</v>
      </c>
      <c r="HP254">
        <v>5.20351</v>
      </c>
      <c r="HQ254">
        <v>11.992</v>
      </c>
      <c r="HR254">
        <v>4.9587</v>
      </c>
      <c r="HS254">
        <v>3.27438</v>
      </c>
      <c r="HT254">
        <v>9999</v>
      </c>
      <c r="HU254">
        <v>9999</v>
      </c>
      <c r="HV254">
        <v>9999</v>
      </c>
      <c r="HW254">
        <v>113.4</v>
      </c>
      <c r="HX254">
        <v>1.86386</v>
      </c>
      <c r="HY254">
        <v>1.86026</v>
      </c>
      <c r="HZ254">
        <v>1.85867</v>
      </c>
      <c r="IA254">
        <v>1.8599</v>
      </c>
      <c r="IB254">
        <v>1.85988</v>
      </c>
      <c r="IC254">
        <v>1.85853</v>
      </c>
      <c r="ID254">
        <v>1.85768</v>
      </c>
      <c r="IE254">
        <v>1.85242</v>
      </c>
      <c r="IF254">
        <v>0</v>
      </c>
      <c r="IG254">
        <v>0</v>
      </c>
      <c r="IH254">
        <v>0</v>
      </c>
      <c r="II254">
        <v>0</v>
      </c>
      <c r="IJ254" t="s">
        <v>433</v>
      </c>
      <c r="IK254" t="s">
        <v>434</v>
      </c>
      <c r="IL254" t="s">
        <v>435</v>
      </c>
      <c r="IM254" t="s">
        <v>435</v>
      </c>
      <c r="IN254" t="s">
        <v>435</v>
      </c>
      <c r="IO254" t="s">
        <v>435</v>
      </c>
      <c r="IP254">
        <v>0</v>
      </c>
      <c r="IQ254">
        <v>100</v>
      </c>
      <c r="IR254">
        <v>100</v>
      </c>
      <c r="IS254">
        <v>-26.189</v>
      </c>
      <c r="IT254">
        <v>-3.8979</v>
      </c>
      <c r="IU254">
        <v>-14.31289574393101</v>
      </c>
      <c r="IV254">
        <v>-0.02083019699242301</v>
      </c>
      <c r="IW254">
        <v>6.53372239223948E-06</v>
      </c>
      <c r="IX254">
        <v>-1.0545266758139E-09</v>
      </c>
      <c r="IY254">
        <v>-1.673814827731834</v>
      </c>
      <c r="IZ254">
        <v>-0.1107929009182527</v>
      </c>
      <c r="JA254">
        <v>0.00147621998962423</v>
      </c>
      <c r="JB254">
        <v>-1.085810860981848E-05</v>
      </c>
      <c r="JC254">
        <v>3</v>
      </c>
      <c r="JD254">
        <v>1949</v>
      </c>
      <c r="JE254">
        <v>2</v>
      </c>
      <c r="JF254">
        <v>64</v>
      </c>
      <c r="JG254">
        <v>36</v>
      </c>
      <c r="JH254">
        <v>36</v>
      </c>
      <c r="JI254">
        <v>1.83716</v>
      </c>
      <c r="JJ254">
        <v>2.72461</v>
      </c>
      <c r="JK254">
        <v>1.49658</v>
      </c>
      <c r="JL254">
        <v>2.31812</v>
      </c>
      <c r="JM254">
        <v>1.54785</v>
      </c>
      <c r="JN254">
        <v>2.47437</v>
      </c>
      <c r="JO254">
        <v>51.9684</v>
      </c>
      <c r="JP254">
        <v>14.2634</v>
      </c>
      <c r="JQ254">
        <v>18</v>
      </c>
      <c r="JR254">
        <v>503.023</v>
      </c>
      <c r="JS254">
        <v>458.553</v>
      </c>
      <c r="JT254">
        <v>27.1504</v>
      </c>
      <c r="JU254">
        <v>47.4029</v>
      </c>
      <c r="JV254">
        <v>30.0001</v>
      </c>
      <c r="JW254">
        <v>47.0036</v>
      </c>
      <c r="JX254">
        <v>46.7999</v>
      </c>
      <c r="JY254">
        <v>37.0104</v>
      </c>
      <c r="JZ254">
        <v>33.5534</v>
      </c>
      <c r="KA254">
        <v>0</v>
      </c>
      <c r="KB254">
        <v>21.72</v>
      </c>
      <c r="KC254">
        <v>741.015</v>
      </c>
      <c r="KD254">
        <v>24.1924</v>
      </c>
      <c r="KE254">
        <v>97.43259999999999</v>
      </c>
      <c r="KF254">
        <v>91.6828</v>
      </c>
    </row>
    <row r="255" spans="1:292">
      <c r="A255">
        <v>237</v>
      </c>
      <c r="B255">
        <v>1688146002.5</v>
      </c>
      <c r="C255">
        <v>11586.5</v>
      </c>
      <c r="D255" t="s">
        <v>912</v>
      </c>
      <c r="E255" t="s">
        <v>913</v>
      </c>
      <c r="F255">
        <v>5</v>
      </c>
      <c r="G255" t="s">
        <v>824</v>
      </c>
      <c r="H255">
        <v>1688145994.714286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K255*DK255*100.0/(AV255*EE255),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K255*DK255*100.0/(AV255*EE255),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740.3151813975016</v>
      </c>
      <c r="AJ255">
        <v>716.9215030303029</v>
      </c>
      <c r="AK255">
        <v>3.426104433677362</v>
      </c>
      <c r="AL255">
        <v>66.45543334571914</v>
      </c>
      <c r="AM255">
        <f>(AO255 - AN255 + DX255*1E3/(8.314*(DZ255+273.15)) * AQ255/DW255 * AP255) * DW255/(100*DK255) * 1000/(1000 - AO255)</f>
        <v>0</v>
      </c>
      <c r="AN255">
        <v>24.27453540551593</v>
      </c>
      <c r="AO255">
        <v>24.85477999999999</v>
      </c>
      <c r="AP255">
        <v>-0.0005778534807373274</v>
      </c>
      <c r="AQ255">
        <v>108.1000291971216</v>
      </c>
      <c r="AR255">
        <v>0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429</v>
      </c>
      <c r="AX255" t="s">
        <v>429</v>
      </c>
      <c r="AY255">
        <v>0</v>
      </c>
      <c r="AZ255">
        <v>0</v>
      </c>
      <c r="BA255">
        <f>1-AY255/AZ255</f>
        <v>0</v>
      </c>
      <c r="BB255">
        <v>0</v>
      </c>
      <c r="BC255" t="s">
        <v>429</v>
      </c>
      <c r="BD255" t="s">
        <v>429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429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1.65</v>
      </c>
      <c r="DL255">
        <v>0.5</v>
      </c>
      <c r="DM255" t="s">
        <v>430</v>
      </c>
      <c r="DN255">
        <v>2</v>
      </c>
      <c r="DO255" t="b">
        <v>1</v>
      </c>
      <c r="DP255">
        <v>1688145994.714286</v>
      </c>
      <c r="DQ255">
        <v>674.7426428571431</v>
      </c>
      <c r="DR255">
        <v>706.8861071428572</v>
      </c>
      <c r="DS255">
        <v>24.88174285714285</v>
      </c>
      <c r="DT255">
        <v>24.28480357142857</v>
      </c>
      <c r="DU255">
        <v>700.8064642857144</v>
      </c>
      <c r="DV255">
        <v>28.7803</v>
      </c>
      <c r="DW255">
        <v>500.0243928571429</v>
      </c>
      <c r="DX255">
        <v>101.5745357142857</v>
      </c>
      <c r="DY255">
        <v>0.1000292142857143</v>
      </c>
      <c r="DZ255">
        <v>32.92009642857143</v>
      </c>
      <c r="EA255">
        <v>34.08656428571429</v>
      </c>
      <c r="EB255">
        <v>999.9000000000002</v>
      </c>
      <c r="EC255">
        <v>0</v>
      </c>
      <c r="ED255">
        <v>0</v>
      </c>
      <c r="EE255">
        <v>10000.64107142857</v>
      </c>
      <c r="EF255">
        <v>0</v>
      </c>
      <c r="EG255">
        <v>701.2541071428572</v>
      </c>
      <c r="EH255">
        <v>-32.14346071428572</v>
      </c>
      <c r="EI255">
        <v>691.9595357142858</v>
      </c>
      <c r="EJ255">
        <v>724.4796785714286</v>
      </c>
      <c r="EK255">
        <v>0.5969381428571429</v>
      </c>
      <c r="EL255">
        <v>706.8861071428572</v>
      </c>
      <c r="EM255">
        <v>24.28480357142857</v>
      </c>
      <c r="EN255">
        <v>2.527346428571428</v>
      </c>
      <c r="EO255">
        <v>2.466713571428571</v>
      </c>
      <c r="EP255">
        <v>21.20369642857143</v>
      </c>
      <c r="EQ255">
        <v>20.80851428571428</v>
      </c>
      <c r="ER255">
        <v>2000.023928571429</v>
      </c>
      <c r="ES255">
        <v>0.9800005357142858</v>
      </c>
      <c r="ET255">
        <v>0.01999925</v>
      </c>
      <c r="EU255">
        <v>0</v>
      </c>
      <c r="EV255">
        <v>146.0371785714286</v>
      </c>
      <c r="EW255">
        <v>5.00078</v>
      </c>
      <c r="EX255">
        <v>4289.169642857143</v>
      </c>
      <c r="EY255">
        <v>16379.83928571428</v>
      </c>
      <c r="EZ255">
        <v>52.51089285714285</v>
      </c>
      <c r="FA255">
        <v>54.68496428571427</v>
      </c>
      <c r="FB255">
        <v>53.04439285714285</v>
      </c>
      <c r="FC255">
        <v>53.80782142857144</v>
      </c>
      <c r="FD255">
        <v>52.68728571428571</v>
      </c>
      <c r="FE255">
        <v>1955.123928571429</v>
      </c>
      <c r="FF255">
        <v>39.9</v>
      </c>
      <c r="FG255">
        <v>0</v>
      </c>
      <c r="FH255">
        <v>1688145996.6</v>
      </c>
      <c r="FI255">
        <v>0</v>
      </c>
      <c r="FJ255">
        <v>146.04932</v>
      </c>
      <c r="FK255">
        <v>1.700461547596814</v>
      </c>
      <c r="FL255">
        <v>153.5553847636203</v>
      </c>
      <c r="FM255">
        <v>4289.947200000001</v>
      </c>
      <c r="FN255">
        <v>15</v>
      </c>
      <c r="FO255">
        <v>1688143836.6</v>
      </c>
      <c r="FP255" t="s">
        <v>825</v>
      </c>
      <c r="FQ255">
        <v>1688143836.6</v>
      </c>
      <c r="FR255">
        <v>1688143836.6</v>
      </c>
      <c r="FS255">
        <v>8</v>
      </c>
      <c r="FT255">
        <v>0.776</v>
      </c>
      <c r="FU255">
        <v>0.099</v>
      </c>
      <c r="FV255">
        <v>-22.351</v>
      </c>
      <c r="FW255">
        <v>-3.623</v>
      </c>
      <c r="FX255">
        <v>421</v>
      </c>
      <c r="FY255">
        <v>20</v>
      </c>
      <c r="FZ255">
        <v>0.31</v>
      </c>
      <c r="GA255">
        <v>0.05</v>
      </c>
      <c r="GB255">
        <v>-32.11501463414634</v>
      </c>
      <c r="GC255">
        <v>-0.6167142857142903</v>
      </c>
      <c r="GD255">
        <v>0.118650950601016</v>
      </c>
      <c r="GE255">
        <v>0</v>
      </c>
      <c r="GF255">
        <v>0.582074756097561</v>
      </c>
      <c r="GG255">
        <v>0.1811435540069696</v>
      </c>
      <c r="GH255">
        <v>0.02659713258869293</v>
      </c>
      <c r="GI255">
        <v>1</v>
      </c>
      <c r="GJ255">
        <v>1</v>
      </c>
      <c r="GK255">
        <v>2</v>
      </c>
      <c r="GL255" t="s">
        <v>432</v>
      </c>
      <c r="GM255">
        <v>3.10081</v>
      </c>
      <c r="GN255">
        <v>2.75813</v>
      </c>
      <c r="GO255">
        <v>0.140251</v>
      </c>
      <c r="GP255">
        <v>0.141057</v>
      </c>
      <c r="GQ255">
        <v>0.132589</v>
      </c>
      <c r="GR255">
        <v>0.118345</v>
      </c>
      <c r="GS255">
        <v>21411.4</v>
      </c>
      <c r="GT255">
        <v>20373.4</v>
      </c>
      <c r="GU255">
        <v>25494.4</v>
      </c>
      <c r="GV255">
        <v>24107.5</v>
      </c>
      <c r="GW255">
        <v>35574.6</v>
      </c>
      <c r="GX255">
        <v>30946.5</v>
      </c>
      <c r="GY255">
        <v>44588.3</v>
      </c>
      <c r="GZ255">
        <v>37939.3</v>
      </c>
      <c r="HA255">
        <v>1.7113</v>
      </c>
      <c r="HB255">
        <v>1.6301</v>
      </c>
      <c r="HC255">
        <v>-0.0770241</v>
      </c>
      <c r="HD255">
        <v>0</v>
      </c>
      <c r="HE255">
        <v>35.2986</v>
      </c>
      <c r="HF255">
        <v>999.9</v>
      </c>
      <c r="HG255">
        <v>36.9</v>
      </c>
      <c r="HH255">
        <v>48.9</v>
      </c>
      <c r="HI255">
        <v>42.6983</v>
      </c>
      <c r="HJ255">
        <v>62.7963</v>
      </c>
      <c r="HK255">
        <v>23.2772</v>
      </c>
      <c r="HL255">
        <v>1</v>
      </c>
      <c r="HM255">
        <v>1.83722</v>
      </c>
      <c r="HN255">
        <v>9.28105</v>
      </c>
      <c r="HO255">
        <v>20.048</v>
      </c>
      <c r="HP255">
        <v>5.20306</v>
      </c>
      <c r="HQ255">
        <v>11.9921</v>
      </c>
      <c r="HR255">
        <v>4.9588</v>
      </c>
      <c r="HS255">
        <v>3.27438</v>
      </c>
      <c r="HT255">
        <v>9999</v>
      </c>
      <c r="HU255">
        <v>9999</v>
      </c>
      <c r="HV255">
        <v>9999</v>
      </c>
      <c r="HW255">
        <v>113.4</v>
      </c>
      <c r="HX255">
        <v>1.86386</v>
      </c>
      <c r="HY255">
        <v>1.86032</v>
      </c>
      <c r="HZ255">
        <v>1.85867</v>
      </c>
      <c r="IA255">
        <v>1.85989</v>
      </c>
      <c r="IB255">
        <v>1.85988</v>
      </c>
      <c r="IC255">
        <v>1.85853</v>
      </c>
      <c r="ID255">
        <v>1.85768</v>
      </c>
      <c r="IE255">
        <v>1.85242</v>
      </c>
      <c r="IF255">
        <v>0</v>
      </c>
      <c r="IG255">
        <v>0</v>
      </c>
      <c r="IH255">
        <v>0</v>
      </c>
      <c r="II255">
        <v>0</v>
      </c>
      <c r="IJ255" t="s">
        <v>433</v>
      </c>
      <c r="IK255" t="s">
        <v>434</v>
      </c>
      <c r="IL255" t="s">
        <v>435</v>
      </c>
      <c r="IM255" t="s">
        <v>435</v>
      </c>
      <c r="IN255" t="s">
        <v>435</v>
      </c>
      <c r="IO255" t="s">
        <v>435</v>
      </c>
      <c r="IP255">
        <v>0</v>
      </c>
      <c r="IQ255">
        <v>100</v>
      </c>
      <c r="IR255">
        <v>100</v>
      </c>
      <c r="IS255">
        <v>-26.41</v>
      </c>
      <c r="IT255">
        <v>-3.897</v>
      </c>
      <c r="IU255">
        <v>-14.31289574393101</v>
      </c>
      <c r="IV255">
        <v>-0.02083019699242301</v>
      </c>
      <c r="IW255">
        <v>6.53372239223948E-06</v>
      </c>
      <c r="IX255">
        <v>-1.0545266758139E-09</v>
      </c>
      <c r="IY255">
        <v>-1.673814827731834</v>
      </c>
      <c r="IZ255">
        <v>-0.1107929009182527</v>
      </c>
      <c r="JA255">
        <v>0.00147621998962423</v>
      </c>
      <c r="JB255">
        <v>-1.085810860981848E-05</v>
      </c>
      <c r="JC255">
        <v>3</v>
      </c>
      <c r="JD255">
        <v>1949</v>
      </c>
      <c r="JE255">
        <v>2</v>
      </c>
      <c r="JF255">
        <v>64</v>
      </c>
      <c r="JG255">
        <v>36.1</v>
      </c>
      <c r="JH255">
        <v>36.1</v>
      </c>
      <c r="JI255">
        <v>1.87378</v>
      </c>
      <c r="JJ255">
        <v>2.71851</v>
      </c>
      <c r="JK255">
        <v>1.49658</v>
      </c>
      <c r="JL255">
        <v>2.31812</v>
      </c>
      <c r="JM255">
        <v>1.54785</v>
      </c>
      <c r="JN255">
        <v>2.54272</v>
      </c>
      <c r="JO255">
        <v>51.9684</v>
      </c>
      <c r="JP255">
        <v>14.2634</v>
      </c>
      <c r="JQ255">
        <v>18</v>
      </c>
      <c r="JR255">
        <v>502.897</v>
      </c>
      <c r="JS255">
        <v>458.533</v>
      </c>
      <c r="JT255">
        <v>27.1273</v>
      </c>
      <c r="JU255">
        <v>47.4029</v>
      </c>
      <c r="JV255">
        <v>30</v>
      </c>
      <c r="JW255">
        <v>47.0079</v>
      </c>
      <c r="JX255">
        <v>46.8024</v>
      </c>
      <c r="JY255">
        <v>37.6686</v>
      </c>
      <c r="JZ255">
        <v>33.8311</v>
      </c>
      <c r="KA255">
        <v>0</v>
      </c>
      <c r="KB255">
        <v>21.72</v>
      </c>
      <c r="KC255">
        <v>754.371</v>
      </c>
      <c r="KD255">
        <v>24.1927</v>
      </c>
      <c r="KE255">
        <v>97.4335</v>
      </c>
      <c r="KF255">
        <v>91.68340000000001</v>
      </c>
    </row>
    <row r="256" spans="1:292">
      <c r="A256">
        <v>238</v>
      </c>
      <c r="B256">
        <v>1688146007.5</v>
      </c>
      <c r="C256">
        <v>11591.5</v>
      </c>
      <c r="D256" t="s">
        <v>914</v>
      </c>
      <c r="E256" t="s">
        <v>915</v>
      </c>
      <c r="F256">
        <v>5</v>
      </c>
      <c r="G256" t="s">
        <v>824</v>
      </c>
      <c r="H256">
        <v>1688146000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K256*DK256*100.0/(AV256*EE256),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K256*DK256*100.0/(AV256*EE256),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757.208540669482</v>
      </c>
      <c r="AJ256">
        <v>733.9606121212123</v>
      </c>
      <c r="AK256">
        <v>3.401053634908729</v>
      </c>
      <c r="AL256">
        <v>66.45543334571914</v>
      </c>
      <c r="AM256">
        <f>(AO256 - AN256 + DX256*1E3/(8.314*(DZ256+273.15)) * AQ256/DW256 * AP256) * DW256/(100*DK256) * 1000/(1000 - AO256)</f>
        <v>0</v>
      </c>
      <c r="AN256">
        <v>24.15396437000363</v>
      </c>
      <c r="AO256">
        <v>24.82174484848484</v>
      </c>
      <c r="AP256">
        <v>-0.01062654741224132</v>
      </c>
      <c r="AQ256">
        <v>108.1000291971216</v>
      </c>
      <c r="AR256">
        <v>0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429</v>
      </c>
      <c r="AX256" t="s">
        <v>429</v>
      </c>
      <c r="AY256">
        <v>0</v>
      </c>
      <c r="AZ256">
        <v>0</v>
      </c>
      <c r="BA256">
        <f>1-AY256/AZ256</f>
        <v>0</v>
      </c>
      <c r="BB256">
        <v>0</v>
      </c>
      <c r="BC256" t="s">
        <v>429</v>
      </c>
      <c r="BD256" t="s">
        <v>429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429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1.65</v>
      </c>
      <c r="DL256">
        <v>0.5</v>
      </c>
      <c r="DM256" t="s">
        <v>430</v>
      </c>
      <c r="DN256">
        <v>2</v>
      </c>
      <c r="DO256" t="b">
        <v>1</v>
      </c>
      <c r="DP256">
        <v>1688146000</v>
      </c>
      <c r="DQ256">
        <v>692.4044814814813</v>
      </c>
      <c r="DR256">
        <v>724.5784074074077</v>
      </c>
      <c r="DS256">
        <v>24.86027037037037</v>
      </c>
      <c r="DT256">
        <v>24.24635925925926</v>
      </c>
      <c r="DU256">
        <v>718.7037777777778</v>
      </c>
      <c r="DV256">
        <v>28.75763703703704</v>
      </c>
      <c r="DW256">
        <v>500.0197407407407</v>
      </c>
      <c r="DX256">
        <v>101.5744444444444</v>
      </c>
      <c r="DY256">
        <v>0.1000494666666667</v>
      </c>
      <c r="DZ256">
        <v>32.9068037037037</v>
      </c>
      <c r="EA256">
        <v>34.06996296296297</v>
      </c>
      <c r="EB256">
        <v>999.9000000000001</v>
      </c>
      <c r="EC256">
        <v>0</v>
      </c>
      <c r="ED256">
        <v>0</v>
      </c>
      <c r="EE256">
        <v>10001.96851851852</v>
      </c>
      <c r="EF256">
        <v>0</v>
      </c>
      <c r="EG256">
        <v>709.5991481481482</v>
      </c>
      <c r="EH256">
        <v>-32.17392592592593</v>
      </c>
      <c r="EI256">
        <v>710.0564444444442</v>
      </c>
      <c r="EJ256">
        <v>742.5826666666668</v>
      </c>
      <c r="EK256">
        <v>0.6139154444444445</v>
      </c>
      <c r="EL256">
        <v>724.5784074074077</v>
      </c>
      <c r="EM256">
        <v>24.24635925925926</v>
      </c>
      <c r="EN256">
        <v>2.525167037037037</v>
      </c>
      <c r="EO256">
        <v>2.462809629629629</v>
      </c>
      <c r="EP256">
        <v>21.18962962962963</v>
      </c>
      <c r="EQ256">
        <v>20.78275925925927</v>
      </c>
      <c r="ER256">
        <v>2000.016296296296</v>
      </c>
      <c r="ES256">
        <v>0.9800003703703705</v>
      </c>
      <c r="ET256">
        <v>0.0199995037037037</v>
      </c>
      <c r="EU256">
        <v>0</v>
      </c>
      <c r="EV256">
        <v>146.216</v>
      </c>
      <c r="EW256">
        <v>5.00078</v>
      </c>
      <c r="EX256">
        <v>4301.728148148148</v>
      </c>
      <c r="EY256">
        <v>16379.77407407408</v>
      </c>
      <c r="EZ256">
        <v>52.52748148148147</v>
      </c>
      <c r="FA256">
        <v>54.65255555555555</v>
      </c>
      <c r="FB256">
        <v>53.01833333333333</v>
      </c>
      <c r="FC256">
        <v>53.79848148148149</v>
      </c>
      <c r="FD256">
        <v>52.70577777777777</v>
      </c>
      <c r="FE256">
        <v>1955.116296296296</v>
      </c>
      <c r="FF256">
        <v>39.9</v>
      </c>
      <c r="FG256">
        <v>0</v>
      </c>
      <c r="FH256">
        <v>1688146002</v>
      </c>
      <c r="FI256">
        <v>0</v>
      </c>
      <c r="FJ256">
        <v>146.2379230769231</v>
      </c>
      <c r="FK256">
        <v>2.036581207703469</v>
      </c>
      <c r="FL256">
        <v>118.10495699206</v>
      </c>
      <c r="FM256">
        <v>4301.478076923077</v>
      </c>
      <c r="FN256">
        <v>15</v>
      </c>
      <c r="FO256">
        <v>1688143836.6</v>
      </c>
      <c r="FP256" t="s">
        <v>825</v>
      </c>
      <c r="FQ256">
        <v>1688143836.6</v>
      </c>
      <c r="FR256">
        <v>1688143836.6</v>
      </c>
      <c r="FS256">
        <v>8</v>
      </c>
      <c r="FT256">
        <v>0.776</v>
      </c>
      <c r="FU256">
        <v>0.099</v>
      </c>
      <c r="FV256">
        <v>-22.351</v>
      </c>
      <c r="FW256">
        <v>-3.623</v>
      </c>
      <c r="FX256">
        <v>421</v>
      </c>
      <c r="FY256">
        <v>20</v>
      </c>
      <c r="FZ256">
        <v>0.31</v>
      </c>
      <c r="GA256">
        <v>0.05</v>
      </c>
      <c r="GB256">
        <v>-32.16038999999999</v>
      </c>
      <c r="GC256">
        <v>-0.5399549718573637</v>
      </c>
      <c r="GD256">
        <v>0.1228170810595988</v>
      </c>
      <c r="GE256">
        <v>0</v>
      </c>
      <c r="GF256">
        <v>0.607263225</v>
      </c>
      <c r="GG256">
        <v>0.1401900225140708</v>
      </c>
      <c r="GH256">
        <v>0.02779958864847419</v>
      </c>
      <c r="GI256">
        <v>1</v>
      </c>
      <c r="GJ256">
        <v>1</v>
      </c>
      <c r="GK256">
        <v>2</v>
      </c>
      <c r="GL256" t="s">
        <v>432</v>
      </c>
      <c r="GM256">
        <v>3.10092</v>
      </c>
      <c r="GN256">
        <v>2.7581</v>
      </c>
      <c r="GO256">
        <v>0.142466</v>
      </c>
      <c r="GP256">
        <v>0.143255</v>
      </c>
      <c r="GQ256">
        <v>0.132459</v>
      </c>
      <c r="GR256">
        <v>0.117905</v>
      </c>
      <c r="GS256">
        <v>21356</v>
      </c>
      <c r="GT256">
        <v>20321.1</v>
      </c>
      <c r="GU256">
        <v>25494.4</v>
      </c>
      <c r="GV256">
        <v>24107.5</v>
      </c>
      <c r="GW256">
        <v>35580.1</v>
      </c>
      <c r="GX256">
        <v>30962.2</v>
      </c>
      <c r="GY256">
        <v>44588.5</v>
      </c>
      <c r="GZ256">
        <v>37939.7</v>
      </c>
      <c r="HA256">
        <v>1.71133</v>
      </c>
      <c r="HB256">
        <v>1.63</v>
      </c>
      <c r="HC256">
        <v>-0.07551910000000001</v>
      </c>
      <c r="HD256">
        <v>0</v>
      </c>
      <c r="HE256">
        <v>35.2662</v>
      </c>
      <c r="HF256">
        <v>999.9</v>
      </c>
      <c r="HG256">
        <v>36.9</v>
      </c>
      <c r="HH256">
        <v>48.9</v>
      </c>
      <c r="HI256">
        <v>42.7001</v>
      </c>
      <c r="HJ256">
        <v>62.7763</v>
      </c>
      <c r="HK256">
        <v>23.2252</v>
      </c>
      <c r="HL256">
        <v>1</v>
      </c>
      <c r="HM256">
        <v>1.83665</v>
      </c>
      <c r="HN256">
        <v>9.28105</v>
      </c>
      <c r="HO256">
        <v>20.0481</v>
      </c>
      <c r="HP256">
        <v>5.20261</v>
      </c>
      <c r="HQ256">
        <v>11.9921</v>
      </c>
      <c r="HR256">
        <v>4.9586</v>
      </c>
      <c r="HS256">
        <v>3.27428</v>
      </c>
      <c r="HT256">
        <v>9999</v>
      </c>
      <c r="HU256">
        <v>9999</v>
      </c>
      <c r="HV256">
        <v>9999</v>
      </c>
      <c r="HW256">
        <v>113.4</v>
      </c>
      <c r="HX256">
        <v>1.86386</v>
      </c>
      <c r="HY256">
        <v>1.86031</v>
      </c>
      <c r="HZ256">
        <v>1.85868</v>
      </c>
      <c r="IA256">
        <v>1.85989</v>
      </c>
      <c r="IB256">
        <v>1.85987</v>
      </c>
      <c r="IC256">
        <v>1.85853</v>
      </c>
      <c r="ID256">
        <v>1.85767</v>
      </c>
      <c r="IE256">
        <v>1.85242</v>
      </c>
      <c r="IF256">
        <v>0</v>
      </c>
      <c r="IG256">
        <v>0</v>
      </c>
      <c r="IH256">
        <v>0</v>
      </c>
      <c r="II256">
        <v>0</v>
      </c>
      <c r="IJ256" t="s">
        <v>433</v>
      </c>
      <c r="IK256" t="s">
        <v>434</v>
      </c>
      <c r="IL256" t="s">
        <v>435</v>
      </c>
      <c r="IM256" t="s">
        <v>435</v>
      </c>
      <c r="IN256" t="s">
        <v>435</v>
      </c>
      <c r="IO256" t="s">
        <v>435</v>
      </c>
      <c r="IP256">
        <v>0</v>
      </c>
      <c r="IQ256">
        <v>100</v>
      </c>
      <c r="IR256">
        <v>100</v>
      </c>
      <c r="IS256">
        <v>-26.628</v>
      </c>
      <c r="IT256">
        <v>-3.8949</v>
      </c>
      <c r="IU256">
        <v>-14.31289574393101</v>
      </c>
      <c r="IV256">
        <v>-0.02083019699242301</v>
      </c>
      <c r="IW256">
        <v>6.53372239223948E-06</v>
      </c>
      <c r="IX256">
        <v>-1.0545266758139E-09</v>
      </c>
      <c r="IY256">
        <v>-1.673814827731834</v>
      </c>
      <c r="IZ256">
        <v>-0.1107929009182527</v>
      </c>
      <c r="JA256">
        <v>0.00147621998962423</v>
      </c>
      <c r="JB256">
        <v>-1.085810860981848E-05</v>
      </c>
      <c r="JC256">
        <v>3</v>
      </c>
      <c r="JD256">
        <v>1949</v>
      </c>
      <c r="JE256">
        <v>2</v>
      </c>
      <c r="JF256">
        <v>64</v>
      </c>
      <c r="JG256">
        <v>36.2</v>
      </c>
      <c r="JH256">
        <v>36.2</v>
      </c>
      <c r="JI256">
        <v>1.90552</v>
      </c>
      <c r="JJ256">
        <v>2.71851</v>
      </c>
      <c r="JK256">
        <v>1.49658</v>
      </c>
      <c r="JL256">
        <v>2.31934</v>
      </c>
      <c r="JM256">
        <v>1.54785</v>
      </c>
      <c r="JN256">
        <v>2.51221</v>
      </c>
      <c r="JO256">
        <v>51.9684</v>
      </c>
      <c r="JP256">
        <v>14.2634</v>
      </c>
      <c r="JQ256">
        <v>18</v>
      </c>
      <c r="JR256">
        <v>502.92</v>
      </c>
      <c r="JS256">
        <v>458.464</v>
      </c>
      <c r="JT256">
        <v>27.1038</v>
      </c>
      <c r="JU256">
        <v>47.4029</v>
      </c>
      <c r="JV256">
        <v>30</v>
      </c>
      <c r="JW256">
        <v>47.0088</v>
      </c>
      <c r="JX256">
        <v>46.8024</v>
      </c>
      <c r="JY256">
        <v>38.3793</v>
      </c>
      <c r="JZ256">
        <v>33.8311</v>
      </c>
      <c r="KA256">
        <v>0</v>
      </c>
      <c r="KB256">
        <v>21.7168</v>
      </c>
      <c r="KC256">
        <v>774.408</v>
      </c>
      <c r="KD256">
        <v>24.2061</v>
      </c>
      <c r="KE256">
        <v>97.4337</v>
      </c>
      <c r="KF256">
        <v>91.6841</v>
      </c>
    </row>
    <row r="257" spans="1:292">
      <c r="A257">
        <v>239</v>
      </c>
      <c r="B257">
        <v>1688146012.5</v>
      </c>
      <c r="C257">
        <v>11596.5</v>
      </c>
      <c r="D257" t="s">
        <v>916</v>
      </c>
      <c r="E257" t="s">
        <v>917</v>
      </c>
      <c r="F257">
        <v>5</v>
      </c>
      <c r="G257" t="s">
        <v>824</v>
      </c>
      <c r="H257">
        <v>1688146004.714286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K257*DK257*100.0/(AV257*EE257),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K257*DK257*100.0/(AV257*EE257),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774.2819182919831</v>
      </c>
      <c r="AJ257">
        <v>751.0150484848485</v>
      </c>
      <c r="AK257">
        <v>3.401470364073998</v>
      </c>
      <c r="AL257">
        <v>66.45543334571914</v>
      </c>
      <c r="AM257">
        <f>(AO257 - AN257 + DX257*1E3/(8.314*(DZ257+273.15)) * AQ257/DW257 * AP257) * DW257/(100*DK257) * 1000/(1000 - AO257)</f>
        <v>0</v>
      </c>
      <c r="AN257">
        <v>24.12549691259448</v>
      </c>
      <c r="AO257">
        <v>24.76203333333333</v>
      </c>
      <c r="AP257">
        <v>-0.01032782695610718</v>
      </c>
      <c r="AQ257">
        <v>108.1000291971216</v>
      </c>
      <c r="AR257">
        <v>0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429</v>
      </c>
      <c r="AX257" t="s">
        <v>429</v>
      </c>
      <c r="AY257">
        <v>0</v>
      </c>
      <c r="AZ257">
        <v>0</v>
      </c>
      <c r="BA257">
        <f>1-AY257/AZ257</f>
        <v>0</v>
      </c>
      <c r="BB257">
        <v>0</v>
      </c>
      <c r="BC257" t="s">
        <v>429</v>
      </c>
      <c r="BD257" t="s">
        <v>429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429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1.65</v>
      </c>
      <c r="DL257">
        <v>0.5</v>
      </c>
      <c r="DM257" t="s">
        <v>430</v>
      </c>
      <c r="DN257">
        <v>2</v>
      </c>
      <c r="DO257" t="b">
        <v>1</v>
      </c>
      <c r="DP257">
        <v>1688146004.714286</v>
      </c>
      <c r="DQ257">
        <v>708.1456785714284</v>
      </c>
      <c r="DR257">
        <v>740.3914642857143</v>
      </c>
      <c r="DS257">
        <v>24.82978214285714</v>
      </c>
      <c r="DT257">
        <v>24.19875357142857</v>
      </c>
      <c r="DU257">
        <v>734.6523571428571</v>
      </c>
      <c r="DV257">
        <v>28.72543571428571</v>
      </c>
      <c r="DW257">
        <v>500.0199642857143</v>
      </c>
      <c r="DX257">
        <v>101.5746071428571</v>
      </c>
      <c r="DY257">
        <v>0.09995344285714289</v>
      </c>
      <c r="DZ257">
        <v>32.89243571428572</v>
      </c>
      <c r="EA257">
        <v>34.05358928571428</v>
      </c>
      <c r="EB257">
        <v>999.9000000000002</v>
      </c>
      <c r="EC257">
        <v>0</v>
      </c>
      <c r="ED257">
        <v>0</v>
      </c>
      <c r="EE257">
        <v>10000.69035714286</v>
      </c>
      <c r="EF257">
        <v>0</v>
      </c>
      <c r="EG257">
        <v>712.4110000000001</v>
      </c>
      <c r="EH257">
        <v>-32.24572142857143</v>
      </c>
      <c r="EI257">
        <v>726.1760000000002</v>
      </c>
      <c r="EJ257">
        <v>758.7513214285715</v>
      </c>
      <c r="EK257">
        <v>0.6310234642857143</v>
      </c>
      <c r="EL257">
        <v>740.3914642857143</v>
      </c>
      <c r="EM257">
        <v>24.19875357142857</v>
      </c>
      <c r="EN257">
        <v>2.522073214285714</v>
      </c>
      <c r="EO257">
        <v>2.457977857142857</v>
      </c>
      <c r="EP257">
        <v>21.16963571428571</v>
      </c>
      <c r="EQ257">
        <v>20.75082857142857</v>
      </c>
      <c r="ER257">
        <v>1999.987142857143</v>
      </c>
      <c r="ES257">
        <v>0.9800001785714285</v>
      </c>
      <c r="ET257">
        <v>0.01999989642857143</v>
      </c>
      <c r="EU257">
        <v>0</v>
      </c>
      <c r="EV257">
        <v>146.4176785714286</v>
      </c>
      <c r="EW257">
        <v>5.00078</v>
      </c>
      <c r="EX257">
        <v>4302.345</v>
      </c>
      <c r="EY257">
        <v>16379.53571428572</v>
      </c>
      <c r="EZ257">
        <v>52.51974999999999</v>
      </c>
      <c r="FA257">
        <v>54.6247857142857</v>
      </c>
      <c r="FB257">
        <v>52.99542857142858</v>
      </c>
      <c r="FC257">
        <v>53.77889285714285</v>
      </c>
      <c r="FD257">
        <v>52.68049999999999</v>
      </c>
      <c r="FE257">
        <v>1955.087142857143</v>
      </c>
      <c r="FF257">
        <v>39.9</v>
      </c>
      <c r="FG257">
        <v>0</v>
      </c>
      <c r="FH257">
        <v>1688146006.8</v>
      </c>
      <c r="FI257">
        <v>0</v>
      </c>
      <c r="FJ257">
        <v>146.4490384615385</v>
      </c>
      <c r="FK257">
        <v>3.425401721369063</v>
      </c>
      <c r="FL257">
        <v>-32.27384610275055</v>
      </c>
      <c r="FM257">
        <v>4302.783461538462</v>
      </c>
      <c r="FN257">
        <v>15</v>
      </c>
      <c r="FO257">
        <v>1688143836.6</v>
      </c>
      <c r="FP257" t="s">
        <v>825</v>
      </c>
      <c r="FQ257">
        <v>1688143836.6</v>
      </c>
      <c r="FR257">
        <v>1688143836.6</v>
      </c>
      <c r="FS257">
        <v>8</v>
      </c>
      <c r="FT257">
        <v>0.776</v>
      </c>
      <c r="FU257">
        <v>0.099</v>
      </c>
      <c r="FV257">
        <v>-22.351</v>
      </c>
      <c r="FW257">
        <v>-3.623</v>
      </c>
      <c r="FX257">
        <v>421</v>
      </c>
      <c r="FY257">
        <v>20</v>
      </c>
      <c r="FZ257">
        <v>0.31</v>
      </c>
      <c r="GA257">
        <v>0.05</v>
      </c>
      <c r="GB257">
        <v>-32.18503902439024</v>
      </c>
      <c r="GC257">
        <v>-0.7190299651567887</v>
      </c>
      <c r="GD257">
        <v>0.1272570796881478</v>
      </c>
      <c r="GE257">
        <v>0</v>
      </c>
      <c r="GF257">
        <v>0.623948219512195</v>
      </c>
      <c r="GG257">
        <v>0.2540510174216053</v>
      </c>
      <c r="GH257">
        <v>0.0354652888985714</v>
      </c>
      <c r="GI257">
        <v>1</v>
      </c>
      <c r="GJ257">
        <v>1</v>
      </c>
      <c r="GK257">
        <v>2</v>
      </c>
      <c r="GL257" t="s">
        <v>432</v>
      </c>
      <c r="GM257">
        <v>3.10071</v>
      </c>
      <c r="GN257">
        <v>2.75766</v>
      </c>
      <c r="GO257">
        <v>0.144659</v>
      </c>
      <c r="GP257">
        <v>0.145401</v>
      </c>
      <c r="GQ257">
        <v>0.132265</v>
      </c>
      <c r="GR257">
        <v>0.117881</v>
      </c>
      <c r="GS257">
        <v>21301.6</v>
      </c>
      <c r="GT257">
        <v>20270.5</v>
      </c>
      <c r="GU257">
        <v>25494.7</v>
      </c>
      <c r="GV257">
        <v>24108</v>
      </c>
      <c r="GW257">
        <v>35588.4</v>
      </c>
      <c r="GX257">
        <v>30963.5</v>
      </c>
      <c r="GY257">
        <v>44588.9</v>
      </c>
      <c r="GZ257">
        <v>37940</v>
      </c>
      <c r="HA257">
        <v>1.7111</v>
      </c>
      <c r="HB257">
        <v>1.63013</v>
      </c>
      <c r="HC257">
        <v>-0.07412580000000001</v>
      </c>
      <c r="HD257">
        <v>0</v>
      </c>
      <c r="HE257">
        <v>35.2329</v>
      </c>
      <c r="HF257">
        <v>999.9</v>
      </c>
      <c r="HG257">
        <v>36.9</v>
      </c>
      <c r="HH257">
        <v>48.9</v>
      </c>
      <c r="HI257">
        <v>42.701</v>
      </c>
      <c r="HJ257">
        <v>62.8763</v>
      </c>
      <c r="HK257">
        <v>23.1811</v>
      </c>
      <c r="HL257">
        <v>1</v>
      </c>
      <c r="HM257">
        <v>1.83651</v>
      </c>
      <c r="HN257">
        <v>9.28105</v>
      </c>
      <c r="HO257">
        <v>20.0478</v>
      </c>
      <c r="HP257">
        <v>5.20127</v>
      </c>
      <c r="HQ257">
        <v>11.9921</v>
      </c>
      <c r="HR257">
        <v>4.9582</v>
      </c>
      <c r="HS257">
        <v>3.27398</v>
      </c>
      <c r="HT257">
        <v>9999</v>
      </c>
      <c r="HU257">
        <v>9999</v>
      </c>
      <c r="HV257">
        <v>9999</v>
      </c>
      <c r="HW257">
        <v>113.4</v>
      </c>
      <c r="HX257">
        <v>1.86386</v>
      </c>
      <c r="HY257">
        <v>1.86031</v>
      </c>
      <c r="HZ257">
        <v>1.85867</v>
      </c>
      <c r="IA257">
        <v>1.8599</v>
      </c>
      <c r="IB257">
        <v>1.85986</v>
      </c>
      <c r="IC257">
        <v>1.85853</v>
      </c>
      <c r="ID257">
        <v>1.85768</v>
      </c>
      <c r="IE257">
        <v>1.85242</v>
      </c>
      <c r="IF257">
        <v>0</v>
      </c>
      <c r="IG257">
        <v>0</v>
      </c>
      <c r="IH257">
        <v>0</v>
      </c>
      <c r="II257">
        <v>0</v>
      </c>
      <c r="IJ257" t="s">
        <v>433</v>
      </c>
      <c r="IK257" t="s">
        <v>434</v>
      </c>
      <c r="IL257" t="s">
        <v>435</v>
      </c>
      <c r="IM257" t="s">
        <v>435</v>
      </c>
      <c r="IN257" t="s">
        <v>435</v>
      </c>
      <c r="IO257" t="s">
        <v>435</v>
      </c>
      <c r="IP257">
        <v>0</v>
      </c>
      <c r="IQ257">
        <v>100</v>
      </c>
      <c r="IR257">
        <v>100</v>
      </c>
      <c r="IS257">
        <v>-26.845</v>
      </c>
      <c r="IT257">
        <v>-3.8916</v>
      </c>
      <c r="IU257">
        <v>-14.31289574393101</v>
      </c>
      <c r="IV257">
        <v>-0.02083019699242301</v>
      </c>
      <c r="IW257">
        <v>6.53372239223948E-06</v>
      </c>
      <c r="IX257">
        <v>-1.0545266758139E-09</v>
      </c>
      <c r="IY257">
        <v>-1.673814827731834</v>
      </c>
      <c r="IZ257">
        <v>-0.1107929009182527</v>
      </c>
      <c r="JA257">
        <v>0.00147621998962423</v>
      </c>
      <c r="JB257">
        <v>-1.085810860981848E-05</v>
      </c>
      <c r="JC257">
        <v>3</v>
      </c>
      <c r="JD257">
        <v>1949</v>
      </c>
      <c r="JE257">
        <v>2</v>
      </c>
      <c r="JF257">
        <v>64</v>
      </c>
      <c r="JG257">
        <v>36.3</v>
      </c>
      <c r="JH257">
        <v>36.3</v>
      </c>
      <c r="JI257">
        <v>1.94214</v>
      </c>
      <c r="JJ257">
        <v>2.7124</v>
      </c>
      <c r="JK257">
        <v>1.49658</v>
      </c>
      <c r="JL257">
        <v>2.31934</v>
      </c>
      <c r="JM257">
        <v>1.54785</v>
      </c>
      <c r="JN257">
        <v>2.51587</v>
      </c>
      <c r="JO257">
        <v>51.9684</v>
      </c>
      <c r="JP257">
        <v>14.2546</v>
      </c>
      <c r="JQ257">
        <v>18</v>
      </c>
      <c r="JR257">
        <v>502.769</v>
      </c>
      <c r="JS257">
        <v>458.55</v>
      </c>
      <c r="JT257">
        <v>27.0804</v>
      </c>
      <c r="JU257">
        <v>47.3985</v>
      </c>
      <c r="JV257">
        <v>29.9998</v>
      </c>
      <c r="JW257">
        <v>47.0088</v>
      </c>
      <c r="JX257">
        <v>46.8024</v>
      </c>
      <c r="JY257">
        <v>39.0312</v>
      </c>
      <c r="JZ257">
        <v>33.8311</v>
      </c>
      <c r="KA257">
        <v>0</v>
      </c>
      <c r="KB257">
        <v>21.7013</v>
      </c>
      <c r="KC257">
        <v>787.764</v>
      </c>
      <c r="KD257">
        <v>24.1651</v>
      </c>
      <c r="KE257">
        <v>97.43470000000001</v>
      </c>
      <c r="KF257">
        <v>91.68519999999999</v>
      </c>
    </row>
    <row r="258" spans="1:292">
      <c r="A258">
        <v>240</v>
      </c>
      <c r="B258">
        <v>1688146017.5</v>
      </c>
      <c r="C258">
        <v>11601.5</v>
      </c>
      <c r="D258" t="s">
        <v>918</v>
      </c>
      <c r="E258" t="s">
        <v>919</v>
      </c>
      <c r="F258">
        <v>5</v>
      </c>
      <c r="G258" t="s">
        <v>824</v>
      </c>
      <c r="H258">
        <v>1688146010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K258*DK258*100.0/(AV258*EE258),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K258*DK258*100.0/(AV258*EE258),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791.4909240496646</v>
      </c>
      <c r="AJ258">
        <v>768.1120848484848</v>
      </c>
      <c r="AK258">
        <v>3.421867671917968</v>
      </c>
      <c r="AL258">
        <v>66.45543334571914</v>
      </c>
      <c r="AM258">
        <f>(AO258 - AN258 + DX258*1E3/(8.314*(DZ258+273.15)) * AQ258/DW258 * AP258) * DW258/(100*DK258) * 1000/(1000 - AO258)</f>
        <v>0</v>
      </c>
      <c r="AN258">
        <v>24.12354397686698</v>
      </c>
      <c r="AO258">
        <v>24.72200909090908</v>
      </c>
      <c r="AP258">
        <v>-0.007056039520514448</v>
      </c>
      <c r="AQ258">
        <v>108.1000291971216</v>
      </c>
      <c r="AR258">
        <v>0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429</v>
      </c>
      <c r="AX258" t="s">
        <v>429</v>
      </c>
      <c r="AY258">
        <v>0</v>
      </c>
      <c r="AZ258">
        <v>0</v>
      </c>
      <c r="BA258">
        <f>1-AY258/AZ258</f>
        <v>0</v>
      </c>
      <c r="BB258">
        <v>0</v>
      </c>
      <c r="BC258" t="s">
        <v>429</v>
      </c>
      <c r="BD258" t="s">
        <v>429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429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1.65</v>
      </c>
      <c r="DL258">
        <v>0.5</v>
      </c>
      <c r="DM258" t="s">
        <v>430</v>
      </c>
      <c r="DN258">
        <v>2</v>
      </c>
      <c r="DO258" t="b">
        <v>1</v>
      </c>
      <c r="DP258">
        <v>1688146010</v>
      </c>
      <c r="DQ258">
        <v>725.7718888888887</v>
      </c>
      <c r="DR258">
        <v>758.0830000000002</v>
      </c>
      <c r="DS258">
        <v>24.78688518518519</v>
      </c>
      <c r="DT258">
        <v>24.14548888888889</v>
      </c>
      <c r="DU258">
        <v>752.5084444444444</v>
      </c>
      <c r="DV258">
        <v>28.68014074074074</v>
      </c>
      <c r="DW258">
        <v>499.9814074074075</v>
      </c>
      <c r="DX258">
        <v>101.5744444444445</v>
      </c>
      <c r="DY258">
        <v>0.09993300000000002</v>
      </c>
      <c r="DZ258">
        <v>32.87339629629629</v>
      </c>
      <c r="EA258">
        <v>34.03928518518519</v>
      </c>
      <c r="EB258">
        <v>999.9000000000001</v>
      </c>
      <c r="EC258">
        <v>0</v>
      </c>
      <c r="ED258">
        <v>0</v>
      </c>
      <c r="EE258">
        <v>10001.38814814815</v>
      </c>
      <c r="EF258">
        <v>0</v>
      </c>
      <c r="EG258">
        <v>710.5394074074075</v>
      </c>
      <c r="EH258">
        <v>-32.31107037037037</v>
      </c>
      <c r="EI258">
        <v>744.2181481481481</v>
      </c>
      <c r="EJ258">
        <v>776.8398148148149</v>
      </c>
      <c r="EK258">
        <v>0.641388</v>
      </c>
      <c r="EL258">
        <v>758.0830000000002</v>
      </c>
      <c r="EM258">
        <v>24.14548888888889</v>
      </c>
      <c r="EN258">
        <v>2.517712962962963</v>
      </c>
      <c r="EO258">
        <v>2.452564814814815</v>
      </c>
      <c r="EP258">
        <v>21.14142962962963</v>
      </c>
      <c r="EQ258">
        <v>20.71507777777778</v>
      </c>
      <c r="ER258">
        <v>2000.008518518519</v>
      </c>
      <c r="ES258">
        <v>0.9800003703703704</v>
      </c>
      <c r="ET258">
        <v>0.01999972592592592</v>
      </c>
      <c r="EU258">
        <v>0</v>
      </c>
      <c r="EV258">
        <v>146.6652592592593</v>
      </c>
      <c r="EW258">
        <v>5.00078</v>
      </c>
      <c r="EX258">
        <v>4303.227037037037</v>
      </c>
      <c r="EY258">
        <v>16379.70740740741</v>
      </c>
      <c r="EZ258">
        <v>52.50655555555554</v>
      </c>
      <c r="FA258">
        <v>54.58766666666666</v>
      </c>
      <c r="FB258">
        <v>52.98137037037036</v>
      </c>
      <c r="FC258">
        <v>53.75899999999999</v>
      </c>
      <c r="FD258">
        <v>52.65714814814815</v>
      </c>
      <c r="FE258">
        <v>1955.108518518519</v>
      </c>
      <c r="FF258">
        <v>39.9</v>
      </c>
      <c r="FG258">
        <v>0</v>
      </c>
      <c r="FH258">
        <v>1688146011.6</v>
      </c>
      <c r="FI258">
        <v>0</v>
      </c>
      <c r="FJ258">
        <v>146.6733846153846</v>
      </c>
      <c r="FK258">
        <v>2.907965808150272</v>
      </c>
      <c r="FL258">
        <v>-39.32820507282189</v>
      </c>
      <c r="FM258">
        <v>4303.711153846154</v>
      </c>
      <c r="FN258">
        <v>15</v>
      </c>
      <c r="FO258">
        <v>1688143836.6</v>
      </c>
      <c r="FP258" t="s">
        <v>825</v>
      </c>
      <c r="FQ258">
        <v>1688143836.6</v>
      </c>
      <c r="FR258">
        <v>1688143836.6</v>
      </c>
      <c r="FS258">
        <v>8</v>
      </c>
      <c r="FT258">
        <v>0.776</v>
      </c>
      <c r="FU258">
        <v>0.099</v>
      </c>
      <c r="FV258">
        <v>-22.351</v>
      </c>
      <c r="FW258">
        <v>-3.623</v>
      </c>
      <c r="FX258">
        <v>421</v>
      </c>
      <c r="FY258">
        <v>20</v>
      </c>
      <c r="FZ258">
        <v>0.31</v>
      </c>
      <c r="GA258">
        <v>0.05</v>
      </c>
      <c r="GB258">
        <v>-32.29173414634147</v>
      </c>
      <c r="GC258">
        <v>-0.7206522648083302</v>
      </c>
      <c r="GD258">
        <v>0.1391748954264176</v>
      </c>
      <c r="GE258">
        <v>0</v>
      </c>
      <c r="GF258">
        <v>0.6263814634146342</v>
      </c>
      <c r="GG258">
        <v>0.1163422996515681</v>
      </c>
      <c r="GH258">
        <v>0.0346642537557609</v>
      </c>
      <c r="GI258">
        <v>1</v>
      </c>
      <c r="GJ258">
        <v>1</v>
      </c>
      <c r="GK258">
        <v>2</v>
      </c>
      <c r="GL258" t="s">
        <v>432</v>
      </c>
      <c r="GM258">
        <v>3.1011</v>
      </c>
      <c r="GN258">
        <v>2.75824</v>
      </c>
      <c r="GO258">
        <v>0.146832</v>
      </c>
      <c r="GP258">
        <v>0.147599</v>
      </c>
      <c r="GQ258">
        <v>0.132137</v>
      </c>
      <c r="GR258">
        <v>0.117871</v>
      </c>
      <c r="GS258">
        <v>21247.7</v>
      </c>
      <c r="GT258">
        <v>20218.5</v>
      </c>
      <c r="GU258">
        <v>25495.1</v>
      </c>
      <c r="GV258">
        <v>24108.3</v>
      </c>
      <c r="GW258">
        <v>35594.2</v>
      </c>
      <c r="GX258">
        <v>30964.6</v>
      </c>
      <c r="GY258">
        <v>44589.6</v>
      </c>
      <c r="GZ258">
        <v>37940.6</v>
      </c>
      <c r="HA258">
        <v>1.71148</v>
      </c>
      <c r="HB258">
        <v>1.62997</v>
      </c>
      <c r="HC258">
        <v>-0.0732392</v>
      </c>
      <c r="HD258">
        <v>0</v>
      </c>
      <c r="HE258">
        <v>35.1965</v>
      </c>
      <c r="HF258">
        <v>999.9</v>
      </c>
      <c r="HG258">
        <v>36.9</v>
      </c>
      <c r="HH258">
        <v>49</v>
      </c>
      <c r="HI258">
        <v>42.9174</v>
      </c>
      <c r="HJ258">
        <v>62.8563</v>
      </c>
      <c r="HK258">
        <v>22.8606</v>
      </c>
      <c r="HL258">
        <v>1</v>
      </c>
      <c r="HM258">
        <v>1.83572</v>
      </c>
      <c r="HN258">
        <v>9.28105</v>
      </c>
      <c r="HO258">
        <v>20.0481</v>
      </c>
      <c r="HP258">
        <v>5.20381</v>
      </c>
      <c r="HQ258">
        <v>11.9923</v>
      </c>
      <c r="HR258">
        <v>4.95895</v>
      </c>
      <c r="HS258">
        <v>3.27425</v>
      </c>
      <c r="HT258">
        <v>9999</v>
      </c>
      <c r="HU258">
        <v>9999</v>
      </c>
      <c r="HV258">
        <v>9999</v>
      </c>
      <c r="HW258">
        <v>113.4</v>
      </c>
      <c r="HX258">
        <v>1.86386</v>
      </c>
      <c r="HY258">
        <v>1.86026</v>
      </c>
      <c r="HZ258">
        <v>1.85867</v>
      </c>
      <c r="IA258">
        <v>1.85989</v>
      </c>
      <c r="IB258">
        <v>1.85984</v>
      </c>
      <c r="IC258">
        <v>1.85854</v>
      </c>
      <c r="ID258">
        <v>1.85772</v>
      </c>
      <c r="IE258">
        <v>1.85242</v>
      </c>
      <c r="IF258">
        <v>0</v>
      </c>
      <c r="IG258">
        <v>0</v>
      </c>
      <c r="IH258">
        <v>0</v>
      </c>
      <c r="II258">
        <v>0</v>
      </c>
      <c r="IJ258" t="s">
        <v>433</v>
      </c>
      <c r="IK258" t="s">
        <v>434</v>
      </c>
      <c r="IL258" t="s">
        <v>435</v>
      </c>
      <c r="IM258" t="s">
        <v>435</v>
      </c>
      <c r="IN258" t="s">
        <v>435</v>
      </c>
      <c r="IO258" t="s">
        <v>435</v>
      </c>
      <c r="IP258">
        <v>0</v>
      </c>
      <c r="IQ258">
        <v>100</v>
      </c>
      <c r="IR258">
        <v>100</v>
      </c>
      <c r="IS258">
        <v>-27.059</v>
      </c>
      <c r="IT258">
        <v>-3.8894</v>
      </c>
      <c r="IU258">
        <v>-14.31289574393101</v>
      </c>
      <c r="IV258">
        <v>-0.02083019699242301</v>
      </c>
      <c r="IW258">
        <v>6.53372239223948E-06</v>
      </c>
      <c r="IX258">
        <v>-1.0545266758139E-09</v>
      </c>
      <c r="IY258">
        <v>-1.673814827731834</v>
      </c>
      <c r="IZ258">
        <v>-0.1107929009182527</v>
      </c>
      <c r="JA258">
        <v>0.00147621998962423</v>
      </c>
      <c r="JB258">
        <v>-1.085810860981848E-05</v>
      </c>
      <c r="JC258">
        <v>3</v>
      </c>
      <c r="JD258">
        <v>1949</v>
      </c>
      <c r="JE258">
        <v>2</v>
      </c>
      <c r="JF258">
        <v>64</v>
      </c>
      <c r="JG258">
        <v>36.3</v>
      </c>
      <c r="JH258">
        <v>36.3</v>
      </c>
      <c r="JI258">
        <v>1.97266</v>
      </c>
      <c r="JJ258">
        <v>2.72339</v>
      </c>
      <c r="JK258">
        <v>1.49658</v>
      </c>
      <c r="JL258">
        <v>2.31812</v>
      </c>
      <c r="JM258">
        <v>1.54785</v>
      </c>
      <c r="JN258">
        <v>2.39502</v>
      </c>
      <c r="JO258">
        <v>51.9684</v>
      </c>
      <c r="JP258">
        <v>14.2459</v>
      </c>
      <c r="JQ258">
        <v>18</v>
      </c>
      <c r="JR258">
        <v>503.02</v>
      </c>
      <c r="JS258">
        <v>458.447</v>
      </c>
      <c r="JT258">
        <v>27.0562</v>
      </c>
      <c r="JU258">
        <v>47.3976</v>
      </c>
      <c r="JV258">
        <v>29.9995</v>
      </c>
      <c r="JW258">
        <v>47.0088</v>
      </c>
      <c r="JX258">
        <v>46.8024</v>
      </c>
      <c r="JY258">
        <v>39.7275</v>
      </c>
      <c r="JZ258">
        <v>33.8311</v>
      </c>
      <c r="KA258">
        <v>0</v>
      </c>
      <c r="KB258">
        <v>21.6887</v>
      </c>
      <c r="KC258">
        <v>807.812</v>
      </c>
      <c r="KD258">
        <v>24.1799</v>
      </c>
      <c r="KE258">
        <v>97.4362</v>
      </c>
      <c r="KF258">
        <v>91.6865</v>
      </c>
    </row>
    <row r="259" spans="1:292">
      <c r="A259">
        <v>241</v>
      </c>
      <c r="B259">
        <v>1688146022.5</v>
      </c>
      <c r="C259">
        <v>11606.5</v>
      </c>
      <c r="D259" t="s">
        <v>920</v>
      </c>
      <c r="E259" t="s">
        <v>921</v>
      </c>
      <c r="F259">
        <v>5</v>
      </c>
      <c r="G259" t="s">
        <v>824</v>
      </c>
      <c r="H259">
        <v>1688146014.714286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K259*DK259*100.0/(AV259*EE259),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K259*DK259*100.0/(AV259*EE259),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808.9371785374591</v>
      </c>
      <c r="AJ259">
        <v>785.3734363636358</v>
      </c>
      <c r="AK259">
        <v>3.44736079695767</v>
      </c>
      <c r="AL259">
        <v>66.45543334571914</v>
      </c>
      <c r="AM259">
        <f>(AO259 - AN259 + DX259*1E3/(8.314*(DZ259+273.15)) * AQ259/DW259 * AP259) * DW259/(100*DK259) * 1000/(1000 - AO259)</f>
        <v>0</v>
      </c>
      <c r="AN259">
        <v>24.11753852946739</v>
      </c>
      <c r="AO259">
        <v>24.69253757575756</v>
      </c>
      <c r="AP259">
        <v>-0.005488984503613417</v>
      </c>
      <c r="AQ259">
        <v>108.1000291971216</v>
      </c>
      <c r="AR259">
        <v>0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429</v>
      </c>
      <c r="AX259" t="s">
        <v>429</v>
      </c>
      <c r="AY259">
        <v>0</v>
      </c>
      <c r="AZ259">
        <v>0</v>
      </c>
      <c r="BA259">
        <f>1-AY259/AZ259</f>
        <v>0</v>
      </c>
      <c r="BB259">
        <v>0</v>
      </c>
      <c r="BC259" t="s">
        <v>429</v>
      </c>
      <c r="BD259" t="s">
        <v>429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429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1.65</v>
      </c>
      <c r="DL259">
        <v>0.5</v>
      </c>
      <c r="DM259" t="s">
        <v>430</v>
      </c>
      <c r="DN259">
        <v>2</v>
      </c>
      <c r="DO259" t="b">
        <v>1</v>
      </c>
      <c r="DP259">
        <v>1688146014.714286</v>
      </c>
      <c r="DQ259">
        <v>741.5345714285716</v>
      </c>
      <c r="DR259">
        <v>773.9431785714285</v>
      </c>
      <c r="DS259">
        <v>24.74433214285714</v>
      </c>
      <c r="DT259">
        <v>24.12363571428571</v>
      </c>
      <c r="DU259">
        <v>768.4741785714286</v>
      </c>
      <c r="DV259">
        <v>28.63520357142857</v>
      </c>
      <c r="DW259">
        <v>499.9975357142857</v>
      </c>
      <c r="DX259">
        <v>101.5745357142857</v>
      </c>
      <c r="DY259">
        <v>0.09998456785714287</v>
      </c>
      <c r="DZ259">
        <v>32.85482857142858</v>
      </c>
      <c r="EA259">
        <v>34.02658571428571</v>
      </c>
      <c r="EB259">
        <v>999.9000000000002</v>
      </c>
      <c r="EC259">
        <v>0</v>
      </c>
      <c r="ED259">
        <v>0</v>
      </c>
      <c r="EE259">
        <v>9998.541785714286</v>
      </c>
      <c r="EF259">
        <v>0</v>
      </c>
      <c r="EG259">
        <v>711.1362142857141</v>
      </c>
      <c r="EH259">
        <v>-32.40853928571429</v>
      </c>
      <c r="EI259">
        <v>760.3483571428571</v>
      </c>
      <c r="EJ259">
        <v>793.0749285714285</v>
      </c>
      <c r="EK259">
        <v>0.6206925357142857</v>
      </c>
      <c r="EL259">
        <v>773.9431785714285</v>
      </c>
      <c r="EM259">
        <v>24.12363571428571</v>
      </c>
      <c r="EN259">
        <v>2.513391071428572</v>
      </c>
      <c r="EO259">
        <v>2.450345</v>
      </c>
      <c r="EP259">
        <v>21.11345714285715</v>
      </c>
      <c r="EQ259">
        <v>20.70038571428572</v>
      </c>
      <c r="ER259">
        <v>2000.033928571429</v>
      </c>
      <c r="ES259">
        <v>0.9800004642857143</v>
      </c>
      <c r="ET259">
        <v>0.01999957142857143</v>
      </c>
      <c r="EU259">
        <v>0</v>
      </c>
      <c r="EV259">
        <v>146.9152142857143</v>
      </c>
      <c r="EW259">
        <v>5.00078</v>
      </c>
      <c r="EX259">
        <v>4310.98</v>
      </c>
      <c r="EY259">
        <v>16379.91428571429</v>
      </c>
      <c r="EZ259">
        <v>52.49299999999999</v>
      </c>
      <c r="FA259">
        <v>54.57549999999998</v>
      </c>
      <c r="FB259">
        <v>52.95510714285713</v>
      </c>
      <c r="FC259">
        <v>53.74735714285713</v>
      </c>
      <c r="FD259">
        <v>52.64260714285714</v>
      </c>
      <c r="FE259">
        <v>1955.133928571429</v>
      </c>
      <c r="FF259">
        <v>39.9</v>
      </c>
      <c r="FG259">
        <v>0</v>
      </c>
      <c r="FH259">
        <v>1688146017</v>
      </c>
      <c r="FI259">
        <v>0</v>
      </c>
      <c r="FJ259">
        <v>146.96128</v>
      </c>
      <c r="FK259">
        <v>2.624307678758915</v>
      </c>
      <c r="FL259">
        <v>258.9538457132049</v>
      </c>
      <c r="FM259">
        <v>4312.538</v>
      </c>
      <c r="FN259">
        <v>15</v>
      </c>
      <c r="FO259">
        <v>1688143836.6</v>
      </c>
      <c r="FP259" t="s">
        <v>825</v>
      </c>
      <c r="FQ259">
        <v>1688143836.6</v>
      </c>
      <c r="FR259">
        <v>1688143836.6</v>
      </c>
      <c r="FS259">
        <v>8</v>
      </c>
      <c r="FT259">
        <v>0.776</v>
      </c>
      <c r="FU259">
        <v>0.099</v>
      </c>
      <c r="FV259">
        <v>-22.351</v>
      </c>
      <c r="FW259">
        <v>-3.623</v>
      </c>
      <c r="FX259">
        <v>421</v>
      </c>
      <c r="FY259">
        <v>20</v>
      </c>
      <c r="FZ259">
        <v>0.31</v>
      </c>
      <c r="GA259">
        <v>0.05</v>
      </c>
      <c r="GB259">
        <v>-32.35226341463414</v>
      </c>
      <c r="GC259">
        <v>-1.505747038327509</v>
      </c>
      <c r="GD259">
        <v>0.1841133846780528</v>
      </c>
      <c r="GE259">
        <v>0</v>
      </c>
      <c r="GF259">
        <v>0.6263939512195122</v>
      </c>
      <c r="GG259">
        <v>-0.1424618466898946</v>
      </c>
      <c r="GH259">
        <v>0.03469256661012011</v>
      </c>
      <c r="GI259">
        <v>1</v>
      </c>
      <c r="GJ259">
        <v>1</v>
      </c>
      <c r="GK259">
        <v>2</v>
      </c>
      <c r="GL259" t="s">
        <v>432</v>
      </c>
      <c r="GM259">
        <v>3.10078</v>
      </c>
      <c r="GN259">
        <v>2.75843</v>
      </c>
      <c r="GO259">
        <v>0.148996</v>
      </c>
      <c r="GP259">
        <v>0.149677</v>
      </c>
      <c r="GQ259">
        <v>0.132039</v>
      </c>
      <c r="GR259">
        <v>0.117855</v>
      </c>
      <c r="GS259">
        <v>21194</v>
      </c>
      <c r="GT259">
        <v>20169.4</v>
      </c>
      <c r="GU259">
        <v>25495.5</v>
      </c>
      <c r="GV259">
        <v>24108.6</v>
      </c>
      <c r="GW259">
        <v>35598.8</v>
      </c>
      <c r="GX259">
        <v>30965.9</v>
      </c>
      <c r="GY259">
        <v>44590.2</v>
      </c>
      <c r="GZ259">
        <v>37941.3</v>
      </c>
      <c r="HA259">
        <v>1.71122</v>
      </c>
      <c r="HB259">
        <v>1.6301</v>
      </c>
      <c r="HC259">
        <v>-0.07158150000000001</v>
      </c>
      <c r="HD259">
        <v>0</v>
      </c>
      <c r="HE259">
        <v>35.1586</v>
      </c>
      <c r="HF259">
        <v>999.9</v>
      </c>
      <c r="HG259">
        <v>36.9</v>
      </c>
      <c r="HH259">
        <v>49</v>
      </c>
      <c r="HI259">
        <v>42.9131</v>
      </c>
      <c r="HJ259">
        <v>62.9263</v>
      </c>
      <c r="HK259">
        <v>22.9247</v>
      </c>
      <c r="HL259">
        <v>1</v>
      </c>
      <c r="HM259">
        <v>1.83503</v>
      </c>
      <c r="HN259">
        <v>9.28105</v>
      </c>
      <c r="HO259">
        <v>20.048</v>
      </c>
      <c r="HP259">
        <v>5.20411</v>
      </c>
      <c r="HQ259">
        <v>11.992</v>
      </c>
      <c r="HR259">
        <v>4.9592</v>
      </c>
      <c r="HS259">
        <v>3.2745</v>
      </c>
      <c r="HT259">
        <v>9999</v>
      </c>
      <c r="HU259">
        <v>9999</v>
      </c>
      <c r="HV259">
        <v>9999</v>
      </c>
      <c r="HW259">
        <v>113.4</v>
      </c>
      <c r="HX259">
        <v>1.86386</v>
      </c>
      <c r="HY259">
        <v>1.86027</v>
      </c>
      <c r="HZ259">
        <v>1.85869</v>
      </c>
      <c r="IA259">
        <v>1.85991</v>
      </c>
      <c r="IB259">
        <v>1.85986</v>
      </c>
      <c r="IC259">
        <v>1.85854</v>
      </c>
      <c r="ID259">
        <v>1.85768</v>
      </c>
      <c r="IE259">
        <v>1.85242</v>
      </c>
      <c r="IF259">
        <v>0</v>
      </c>
      <c r="IG259">
        <v>0</v>
      </c>
      <c r="IH259">
        <v>0</v>
      </c>
      <c r="II259">
        <v>0</v>
      </c>
      <c r="IJ259" t="s">
        <v>433</v>
      </c>
      <c r="IK259" t="s">
        <v>434</v>
      </c>
      <c r="IL259" t="s">
        <v>435</v>
      </c>
      <c r="IM259" t="s">
        <v>435</v>
      </c>
      <c r="IN259" t="s">
        <v>435</v>
      </c>
      <c r="IO259" t="s">
        <v>435</v>
      </c>
      <c r="IP259">
        <v>0</v>
      </c>
      <c r="IQ259">
        <v>100</v>
      </c>
      <c r="IR259">
        <v>100</v>
      </c>
      <c r="IS259">
        <v>-27.272</v>
      </c>
      <c r="IT259">
        <v>-3.8879</v>
      </c>
      <c r="IU259">
        <v>-14.31289574393101</v>
      </c>
      <c r="IV259">
        <v>-0.02083019699242301</v>
      </c>
      <c r="IW259">
        <v>6.53372239223948E-06</v>
      </c>
      <c r="IX259">
        <v>-1.0545266758139E-09</v>
      </c>
      <c r="IY259">
        <v>-1.673814827731834</v>
      </c>
      <c r="IZ259">
        <v>-0.1107929009182527</v>
      </c>
      <c r="JA259">
        <v>0.00147621998962423</v>
      </c>
      <c r="JB259">
        <v>-1.085810860981848E-05</v>
      </c>
      <c r="JC259">
        <v>3</v>
      </c>
      <c r="JD259">
        <v>1949</v>
      </c>
      <c r="JE259">
        <v>2</v>
      </c>
      <c r="JF259">
        <v>64</v>
      </c>
      <c r="JG259">
        <v>36.4</v>
      </c>
      <c r="JH259">
        <v>36.4</v>
      </c>
      <c r="JI259">
        <v>2.00806</v>
      </c>
      <c r="JJ259">
        <v>2.72339</v>
      </c>
      <c r="JK259">
        <v>1.49658</v>
      </c>
      <c r="JL259">
        <v>2.31934</v>
      </c>
      <c r="JM259">
        <v>1.54785</v>
      </c>
      <c r="JN259">
        <v>2.3877</v>
      </c>
      <c r="JO259">
        <v>51.9684</v>
      </c>
      <c r="JP259">
        <v>14.2371</v>
      </c>
      <c r="JQ259">
        <v>18</v>
      </c>
      <c r="JR259">
        <v>502.853</v>
      </c>
      <c r="JS259">
        <v>458.511</v>
      </c>
      <c r="JT259">
        <v>27.0292</v>
      </c>
      <c r="JU259">
        <v>47.3922</v>
      </c>
      <c r="JV259">
        <v>29.9995</v>
      </c>
      <c r="JW259">
        <v>47.0088</v>
      </c>
      <c r="JX259">
        <v>46.7984</v>
      </c>
      <c r="JY259">
        <v>40.3715</v>
      </c>
      <c r="JZ259">
        <v>33.8311</v>
      </c>
      <c r="KA259">
        <v>0</v>
      </c>
      <c r="KB259">
        <v>21.6753</v>
      </c>
      <c r="KC259">
        <v>821.1799999999999</v>
      </c>
      <c r="KD259">
        <v>24.1853</v>
      </c>
      <c r="KE259">
        <v>97.4376</v>
      </c>
      <c r="KF259">
        <v>91.68810000000001</v>
      </c>
    </row>
    <row r="260" spans="1:292">
      <c r="A260">
        <v>242</v>
      </c>
      <c r="B260">
        <v>1688146027.5</v>
      </c>
      <c r="C260">
        <v>11611.5</v>
      </c>
      <c r="D260" t="s">
        <v>922</v>
      </c>
      <c r="E260" t="s">
        <v>923</v>
      </c>
      <c r="F260">
        <v>5</v>
      </c>
      <c r="G260" t="s">
        <v>824</v>
      </c>
      <c r="H260">
        <v>1688146020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K260*DK260*100.0/(AV260*EE260),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K260*DK260*100.0/(AV260*EE260),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825.7558001808879</v>
      </c>
      <c r="AJ260">
        <v>802.5249393939392</v>
      </c>
      <c r="AK260">
        <v>3.435018955204427</v>
      </c>
      <c r="AL260">
        <v>66.45543334571914</v>
      </c>
      <c r="AM260">
        <f>(AO260 - AN260 + DX260*1E3/(8.314*(DZ260+273.15)) * AQ260/DW260 * AP260) * DW260/(100*DK260) * 1000/(1000 - AO260)</f>
        <v>0</v>
      </c>
      <c r="AN260">
        <v>24.11699479720656</v>
      </c>
      <c r="AO260">
        <v>24.66927636363636</v>
      </c>
      <c r="AP260">
        <v>-0.001517957542731825</v>
      </c>
      <c r="AQ260">
        <v>108.1000291971216</v>
      </c>
      <c r="AR260">
        <v>0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429</v>
      </c>
      <c r="AX260" t="s">
        <v>429</v>
      </c>
      <c r="AY260">
        <v>0</v>
      </c>
      <c r="AZ260">
        <v>0</v>
      </c>
      <c r="BA260">
        <f>1-AY260/AZ260</f>
        <v>0</v>
      </c>
      <c r="BB260">
        <v>0</v>
      </c>
      <c r="BC260" t="s">
        <v>429</v>
      </c>
      <c r="BD260" t="s">
        <v>429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429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1.65</v>
      </c>
      <c r="DL260">
        <v>0.5</v>
      </c>
      <c r="DM260" t="s">
        <v>430</v>
      </c>
      <c r="DN260">
        <v>2</v>
      </c>
      <c r="DO260" t="b">
        <v>1</v>
      </c>
      <c r="DP260">
        <v>1688146020</v>
      </c>
      <c r="DQ260">
        <v>759.2363333333334</v>
      </c>
      <c r="DR260">
        <v>791.6750000000001</v>
      </c>
      <c r="DS260">
        <v>24.70616296296296</v>
      </c>
      <c r="DT260">
        <v>24.11978888888889</v>
      </c>
      <c r="DU260">
        <v>786.4015555555555</v>
      </c>
      <c r="DV260">
        <v>28.5949</v>
      </c>
      <c r="DW260">
        <v>500.0128148148148</v>
      </c>
      <c r="DX260">
        <v>101.5746666666667</v>
      </c>
      <c r="DY260">
        <v>0.1000745814814815</v>
      </c>
      <c r="DZ260">
        <v>32.83557037037037</v>
      </c>
      <c r="EA260">
        <v>34.01065925925926</v>
      </c>
      <c r="EB260">
        <v>999.9000000000001</v>
      </c>
      <c r="EC260">
        <v>0</v>
      </c>
      <c r="ED260">
        <v>0</v>
      </c>
      <c r="EE260">
        <v>10003.23037037037</v>
      </c>
      <c r="EF260">
        <v>0</v>
      </c>
      <c r="EG260">
        <v>717.9431481481481</v>
      </c>
      <c r="EH260">
        <v>-32.43870740740741</v>
      </c>
      <c r="EI260">
        <v>778.468962962963</v>
      </c>
      <c r="EJ260">
        <v>811.241962962963</v>
      </c>
      <c r="EK260">
        <v>0.5863764814814815</v>
      </c>
      <c r="EL260">
        <v>791.6750000000001</v>
      </c>
      <c r="EM260">
        <v>24.11978888888889</v>
      </c>
      <c r="EN260">
        <v>2.509518888888889</v>
      </c>
      <c r="EO260">
        <v>2.449957777777778</v>
      </c>
      <c r="EP260">
        <v>21.08834814814814</v>
      </c>
      <c r="EQ260">
        <v>20.69782592592592</v>
      </c>
      <c r="ER260">
        <v>2000.058888888889</v>
      </c>
      <c r="ES260">
        <v>0.9800005185185184</v>
      </c>
      <c r="ET260">
        <v>0.0199995</v>
      </c>
      <c r="EU260">
        <v>0</v>
      </c>
      <c r="EV260">
        <v>147.1662962962963</v>
      </c>
      <c r="EW260">
        <v>5.00078</v>
      </c>
      <c r="EX260">
        <v>4331.098888888889</v>
      </c>
      <c r="EY260">
        <v>16380.11851851852</v>
      </c>
      <c r="EZ260">
        <v>52.45114814814814</v>
      </c>
      <c r="FA260">
        <v>54.54366666666666</v>
      </c>
      <c r="FB260">
        <v>52.95329629629628</v>
      </c>
      <c r="FC260">
        <v>53.73566666666666</v>
      </c>
      <c r="FD260">
        <v>52.6364074074074</v>
      </c>
      <c r="FE260">
        <v>1955.158888888889</v>
      </c>
      <c r="FF260">
        <v>39.9</v>
      </c>
      <c r="FG260">
        <v>0</v>
      </c>
      <c r="FH260">
        <v>1688146021.8</v>
      </c>
      <c r="FI260">
        <v>0</v>
      </c>
      <c r="FJ260">
        <v>147.16336</v>
      </c>
      <c r="FK260">
        <v>3.393153838888777</v>
      </c>
      <c r="FL260">
        <v>285.5800004810641</v>
      </c>
      <c r="FM260">
        <v>4331.9084</v>
      </c>
      <c r="FN260">
        <v>15</v>
      </c>
      <c r="FO260">
        <v>1688143836.6</v>
      </c>
      <c r="FP260" t="s">
        <v>825</v>
      </c>
      <c r="FQ260">
        <v>1688143836.6</v>
      </c>
      <c r="FR260">
        <v>1688143836.6</v>
      </c>
      <c r="FS260">
        <v>8</v>
      </c>
      <c r="FT260">
        <v>0.776</v>
      </c>
      <c r="FU260">
        <v>0.099</v>
      </c>
      <c r="FV260">
        <v>-22.351</v>
      </c>
      <c r="FW260">
        <v>-3.623</v>
      </c>
      <c r="FX260">
        <v>421</v>
      </c>
      <c r="FY260">
        <v>20</v>
      </c>
      <c r="FZ260">
        <v>0.31</v>
      </c>
      <c r="GA260">
        <v>0.05</v>
      </c>
      <c r="GB260">
        <v>-32.3805675</v>
      </c>
      <c r="GC260">
        <v>-0.4318840525328056</v>
      </c>
      <c r="GD260">
        <v>0.1670006173454159</v>
      </c>
      <c r="GE260">
        <v>0</v>
      </c>
      <c r="GF260">
        <v>0.6091399749999999</v>
      </c>
      <c r="GG260">
        <v>-0.3953497373358354</v>
      </c>
      <c r="GH260">
        <v>0.03861481519863037</v>
      </c>
      <c r="GI260">
        <v>1</v>
      </c>
      <c r="GJ260">
        <v>1</v>
      </c>
      <c r="GK260">
        <v>2</v>
      </c>
      <c r="GL260" t="s">
        <v>432</v>
      </c>
      <c r="GM260">
        <v>3.10089</v>
      </c>
      <c r="GN260">
        <v>2.758</v>
      </c>
      <c r="GO260">
        <v>0.151125</v>
      </c>
      <c r="GP260">
        <v>0.151798</v>
      </c>
      <c r="GQ260">
        <v>0.131965</v>
      </c>
      <c r="GR260">
        <v>0.117855</v>
      </c>
      <c r="GS260">
        <v>21141.4</v>
      </c>
      <c r="GT260">
        <v>20119.6</v>
      </c>
      <c r="GU260">
        <v>25496.3</v>
      </c>
      <c r="GV260">
        <v>24109.3</v>
      </c>
      <c r="GW260">
        <v>35602.8</v>
      </c>
      <c r="GX260">
        <v>30967</v>
      </c>
      <c r="GY260">
        <v>44591.2</v>
      </c>
      <c r="GZ260">
        <v>37942.4</v>
      </c>
      <c r="HA260">
        <v>1.7115</v>
      </c>
      <c r="HB260">
        <v>1.63</v>
      </c>
      <c r="HC260">
        <v>-0.0706092</v>
      </c>
      <c r="HD260">
        <v>0</v>
      </c>
      <c r="HE260">
        <v>35.1224</v>
      </c>
      <c r="HF260">
        <v>999.9</v>
      </c>
      <c r="HG260">
        <v>36.9</v>
      </c>
      <c r="HH260">
        <v>49</v>
      </c>
      <c r="HI260">
        <v>42.9165</v>
      </c>
      <c r="HJ260">
        <v>62.9363</v>
      </c>
      <c r="HK260">
        <v>22.9647</v>
      </c>
      <c r="HL260">
        <v>1</v>
      </c>
      <c r="HM260">
        <v>1.83415</v>
      </c>
      <c r="HN260">
        <v>9.28105</v>
      </c>
      <c r="HO260">
        <v>20.0478</v>
      </c>
      <c r="HP260">
        <v>5.20486</v>
      </c>
      <c r="HQ260">
        <v>11.9921</v>
      </c>
      <c r="HR260">
        <v>4.95925</v>
      </c>
      <c r="HS260">
        <v>3.27455</v>
      </c>
      <c r="HT260">
        <v>9999</v>
      </c>
      <c r="HU260">
        <v>9999</v>
      </c>
      <c r="HV260">
        <v>9999</v>
      </c>
      <c r="HW260">
        <v>113.4</v>
      </c>
      <c r="HX260">
        <v>1.86386</v>
      </c>
      <c r="HY260">
        <v>1.86024</v>
      </c>
      <c r="HZ260">
        <v>1.85868</v>
      </c>
      <c r="IA260">
        <v>1.85989</v>
      </c>
      <c r="IB260">
        <v>1.85985</v>
      </c>
      <c r="IC260">
        <v>1.85854</v>
      </c>
      <c r="ID260">
        <v>1.85766</v>
      </c>
      <c r="IE260">
        <v>1.85242</v>
      </c>
      <c r="IF260">
        <v>0</v>
      </c>
      <c r="IG260">
        <v>0</v>
      </c>
      <c r="IH260">
        <v>0</v>
      </c>
      <c r="II260">
        <v>0</v>
      </c>
      <c r="IJ260" t="s">
        <v>433</v>
      </c>
      <c r="IK260" t="s">
        <v>434</v>
      </c>
      <c r="IL260" t="s">
        <v>435</v>
      </c>
      <c r="IM260" t="s">
        <v>435</v>
      </c>
      <c r="IN260" t="s">
        <v>435</v>
      </c>
      <c r="IO260" t="s">
        <v>435</v>
      </c>
      <c r="IP260">
        <v>0</v>
      </c>
      <c r="IQ260">
        <v>100</v>
      </c>
      <c r="IR260">
        <v>100</v>
      </c>
      <c r="IS260">
        <v>-27.482</v>
      </c>
      <c r="IT260">
        <v>-3.8866</v>
      </c>
      <c r="IU260">
        <v>-14.31289574393101</v>
      </c>
      <c r="IV260">
        <v>-0.02083019699242301</v>
      </c>
      <c r="IW260">
        <v>6.53372239223948E-06</v>
      </c>
      <c r="IX260">
        <v>-1.0545266758139E-09</v>
      </c>
      <c r="IY260">
        <v>-1.673814827731834</v>
      </c>
      <c r="IZ260">
        <v>-0.1107929009182527</v>
      </c>
      <c r="JA260">
        <v>0.00147621998962423</v>
      </c>
      <c r="JB260">
        <v>-1.085810860981848E-05</v>
      </c>
      <c r="JC260">
        <v>3</v>
      </c>
      <c r="JD260">
        <v>1949</v>
      </c>
      <c r="JE260">
        <v>2</v>
      </c>
      <c r="JF260">
        <v>64</v>
      </c>
      <c r="JG260">
        <v>36.5</v>
      </c>
      <c r="JH260">
        <v>36.5</v>
      </c>
      <c r="JI260">
        <v>2.04102</v>
      </c>
      <c r="JJ260">
        <v>2.72217</v>
      </c>
      <c r="JK260">
        <v>1.49658</v>
      </c>
      <c r="JL260">
        <v>2.31812</v>
      </c>
      <c r="JM260">
        <v>1.54785</v>
      </c>
      <c r="JN260">
        <v>2.46582</v>
      </c>
      <c r="JO260">
        <v>51.9684</v>
      </c>
      <c r="JP260">
        <v>14.2459</v>
      </c>
      <c r="JQ260">
        <v>18</v>
      </c>
      <c r="JR260">
        <v>503.027</v>
      </c>
      <c r="JS260">
        <v>458.434</v>
      </c>
      <c r="JT260">
        <v>27.0035</v>
      </c>
      <c r="JU260">
        <v>47.3878</v>
      </c>
      <c r="JV260">
        <v>29.9993</v>
      </c>
      <c r="JW260">
        <v>47.0071</v>
      </c>
      <c r="JX260">
        <v>46.7972</v>
      </c>
      <c r="JY260">
        <v>41.067</v>
      </c>
      <c r="JZ260">
        <v>33.8311</v>
      </c>
      <c r="KA260">
        <v>0</v>
      </c>
      <c r="KB260">
        <v>21.6352</v>
      </c>
      <c r="KC260">
        <v>841.22</v>
      </c>
      <c r="KD260">
        <v>24.1853</v>
      </c>
      <c r="KE260">
        <v>97.44</v>
      </c>
      <c r="KF260">
        <v>91.6908</v>
      </c>
    </row>
    <row r="261" spans="1:292">
      <c r="A261">
        <v>243</v>
      </c>
      <c r="B261">
        <v>1688146032.5</v>
      </c>
      <c r="C261">
        <v>11616.5</v>
      </c>
      <c r="D261" t="s">
        <v>924</v>
      </c>
      <c r="E261" t="s">
        <v>925</v>
      </c>
      <c r="F261">
        <v>5</v>
      </c>
      <c r="G261" t="s">
        <v>824</v>
      </c>
      <c r="H261">
        <v>1688146024.714286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K261*DK261*100.0/(AV261*EE261),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K261*DK261*100.0/(AV261*EE261),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843.0643647606787</v>
      </c>
      <c r="AJ261">
        <v>819.6162424242422</v>
      </c>
      <c r="AK261">
        <v>3.42465263024299</v>
      </c>
      <c r="AL261">
        <v>66.45543334571914</v>
      </c>
      <c r="AM261">
        <f>(AO261 - AN261 + DX261*1E3/(8.314*(DZ261+273.15)) * AQ261/DW261 * AP261) * DW261/(100*DK261) * 1000/(1000 - AO261)</f>
        <v>0</v>
      </c>
      <c r="AN261">
        <v>24.11329057670994</v>
      </c>
      <c r="AO261">
        <v>24.65151999999999</v>
      </c>
      <c r="AP261">
        <v>-0.0006826731554935326</v>
      </c>
      <c r="AQ261">
        <v>108.1000291971216</v>
      </c>
      <c r="AR261">
        <v>0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429</v>
      </c>
      <c r="AX261" t="s">
        <v>429</v>
      </c>
      <c r="AY261">
        <v>0</v>
      </c>
      <c r="AZ261">
        <v>0</v>
      </c>
      <c r="BA261">
        <f>1-AY261/AZ261</f>
        <v>0</v>
      </c>
      <c r="BB261">
        <v>0</v>
      </c>
      <c r="BC261" t="s">
        <v>429</v>
      </c>
      <c r="BD261" t="s">
        <v>429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429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1.65</v>
      </c>
      <c r="DL261">
        <v>0.5</v>
      </c>
      <c r="DM261" t="s">
        <v>430</v>
      </c>
      <c r="DN261">
        <v>2</v>
      </c>
      <c r="DO261" t="b">
        <v>1</v>
      </c>
      <c r="DP261">
        <v>1688146024.714286</v>
      </c>
      <c r="DQ261">
        <v>775.0290714285713</v>
      </c>
      <c r="DR261">
        <v>807.4780357142856</v>
      </c>
      <c r="DS261">
        <v>24.6817</v>
      </c>
      <c r="DT261">
        <v>24.11671071428572</v>
      </c>
      <c r="DU261">
        <v>802.3932857142858</v>
      </c>
      <c r="DV261">
        <v>28.56906785714286</v>
      </c>
      <c r="DW261">
        <v>500.0303928571429</v>
      </c>
      <c r="DX261">
        <v>101.5752857142857</v>
      </c>
      <c r="DY261">
        <v>0.1000886821428572</v>
      </c>
      <c r="DZ261">
        <v>32.81864285714286</v>
      </c>
      <c r="EA261">
        <v>33.99126785714286</v>
      </c>
      <c r="EB261">
        <v>999.9000000000002</v>
      </c>
      <c r="EC261">
        <v>0</v>
      </c>
      <c r="ED261">
        <v>0</v>
      </c>
      <c r="EE261">
        <v>10002.60464285714</v>
      </c>
      <c r="EF261">
        <v>0</v>
      </c>
      <c r="EG261">
        <v>728.02975</v>
      </c>
      <c r="EH261">
        <v>-32.44891785714285</v>
      </c>
      <c r="EI261">
        <v>794.6419285714285</v>
      </c>
      <c r="EJ261">
        <v>827.4329285714284</v>
      </c>
      <c r="EK261">
        <v>0.5649886785714285</v>
      </c>
      <c r="EL261">
        <v>807.4780357142856</v>
      </c>
      <c r="EM261">
        <v>24.11671071428572</v>
      </c>
      <c r="EN261">
        <v>2.507049285714285</v>
      </c>
      <c r="EO261">
        <v>2.449659285714286</v>
      </c>
      <c r="EP261">
        <v>21.07231785714286</v>
      </c>
      <c r="EQ261">
        <v>20.69584285714285</v>
      </c>
      <c r="ER261">
        <v>2000.0425</v>
      </c>
      <c r="ES261">
        <v>0.9800001428571429</v>
      </c>
      <c r="ET261">
        <v>0.01999989642857142</v>
      </c>
      <c r="EU261">
        <v>0</v>
      </c>
      <c r="EV261">
        <v>147.3951428571428</v>
      </c>
      <c r="EW261">
        <v>5.00078</v>
      </c>
      <c r="EX261">
        <v>4349.16</v>
      </c>
      <c r="EY261">
        <v>16379.975</v>
      </c>
      <c r="EZ261">
        <v>52.45067857142856</v>
      </c>
      <c r="FA261">
        <v>54.51764285714285</v>
      </c>
      <c r="FB261">
        <v>52.93932142857143</v>
      </c>
      <c r="FC261">
        <v>53.71617857142856</v>
      </c>
      <c r="FD261">
        <v>52.61367857142857</v>
      </c>
      <c r="FE261">
        <v>1955.1425</v>
      </c>
      <c r="FF261">
        <v>39.9</v>
      </c>
      <c r="FG261">
        <v>0</v>
      </c>
      <c r="FH261">
        <v>1688146026.6</v>
      </c>
      <c r="FI261">
        <v>0</v>
      </c>
      <c r="FJ261">
        <v>147.39216</v>
      </c>
      <c r="FK261">
        <v>2.92446153518631</v>
      </c>
      <c r="FL261">
        <v>162.7261540531077</v>
      </c>
      <c r="FM261">
        <v>4350.4264</v>
      </c>
      <c r="FN261">
        <v>15</v>
      </c>
      <c r="FO261">
        <v>1688143836.6</v>
      </c>
      <c r="FP261" t="s">
        <v>825</v>
      </c>
      <c r="FQ261">
        <v>1688143836.6</v>
      </c>
      <c r="FR261">
        <v>1688143836.6</v>
      </c>
      <c r="FS261">
        <v>8</v>
      </c>
      <c r="FT261">
        <v>0.776</v>
      </c>
      <c r="FU261">
        <v>0.099</v>
      </c>
      <c r="FV261">
        <v>-22.351</v>
      </c>
      <c r="FW261">
        <v>-3.623</v>
      </c>
      <c r="FX261">
        <v>421</v>
      </c>
      <c r="FY261">
        <v>20</v>
      </c>
      <c r="FZ261">
        <v>0.31</v>
      </c>
      <c r="GA261">
        <v>0.05</v>
      </c>
      <c r="GB261">
        <v>-32.43772439024391</v>
      </c>
      <c r="GC261">
        <v>0.0002111498258095207</v>
      </c>
      <c r="GD261">
        <v>0.1466589985106279</v>
      </c>
      <c r="GE261">
        <v>1</v>
      </c>
      <c r="GF261">
        <v>0.5786168048780488</v>
      </c>
      <c r="GG261">
        <v>-0.2842440836236959</v>
      </c>
      <c r="GH261">
        <v>0.02830599256920311</v>
      </c>
      <c r="GI261">
        <v>1</v>
      </c>
      <c r="GJ261">
        <v>2</v>
      </c>
      <c r="GK261">
        <v>2</v>
      </c>
      <c r="GL261" t="s">
        <v>538</v>
      </c>
      <c r="GM261">
        <v>3.10089</v>
      </c>
      <c r="GN261">
        <v>2.75817</v>
      </c>
      <c r="GO261">
        <v>0.153232</v>
      </c>
      <c r="GP261">
        <v>0.153862</v>
      </c>
      <c r="GQ261">
        <v>0.131907</v>
      </c>
      <c r="GR261">
        <v>0.117841</v>
      </c>
      <c r="GS261">
        <v>21089.1</v>
      </c>
      <c r="GT261">
        <v>20071</v>
      </c>
      <c r="GU261">
        <v>25496.6</v>
      </c>
      <c r="GV261">
        <v>24109.9</v>
      </c>
      <c r="GW261">
        <v>35606.1</v>
      </c>
      <c r="GX261">
        <v>30968.2</v>
      </c>
      <c r="GY261">
        <v>44592.2</v>
      </c>
      <c r="GZ261">
        <v>37943.1</v>
      </c>
      <c r="HA261">
        <v>1.7117</v>
      </c>
      <c r="HB261">
        <v>1.63015</v>
      </c>
      <c r="HC261">
        <v>-0.0698864</v>
      </c>
      <c r="HD261">
        <v>0</v>
      </c>
      <c r="HE261">
        <v>35.0837</v>
      </c>
      <c r="HF261">
        <v>999.9</v>
      </c>
      <c r="HG261">
        <v>36.9</v>
      </c>
      <c r="HH261">
        <v>48.9</v>
      </c>
      <c r="HI261">
        <v>42.6979</v>
      </c>
      <c r="HJ261">
        <v>62.8563</v>
      </c>
      <c r="HK261">
        <v>23.097</v>
      </c>
      <c r="HL261">
        <v>1</v>
      </c>
      <c r="HM261">
        <v>1.83312</v>
      </c>
      <c r="HN261">
        <v>9.28105</v>
      </c>
      <c r="HO261">
        <v>20.048</v>
      </c>
      <c r="HP261">
        <v>5.20441</v>
      </c>
      <c r="HQ261">
        <v>11.9923</v>
      </c>
      <c r="HR261">
        <v>4.95925</v>
      </c>
      <c r="HS261">
        <v>3.27448</v>
      </c>
      <c r="HT261">
        <v>9999</v>
      </c>
      <c r="HU261">
        <v>9999</v>
      </c>
      <c r="HV261">
        <v>9999</v>
      </c>
      <c r="HW261">
        <v>113.4</v>
      </c>
      <c r="HX261">
        <v>1.86386</v>
      </c>
      <c r="HY261">
        <v>1.86026</v>
      </c>
      <c r="HZ261">
        <v>1.85868</v>
      </c>
      <c r="IA261">
        <v>1.8599</v>
      </c>
      <c r="IB261">
        <v>1.85987</v>
      </c>
      <c r="IC261">
        <v>1.85854</v>
      </c>
      <c r="ID261">
        <v>1.85765</v>
      </c>
      <c r="IE261">
        <v>1.85242</v>
      </c>
      <c r="IF261">
        <v>0</v>
      </c>
      <c r="IG261">
        <v>0</v>
      </c>
      <c r="IH261">
        <v>0</v>
      </c>
      <c r="II261">
        <v>0</v>
      </c>
      <c r="IJ261" t="s">
        <v>433</v>
      </c>
      <c r="IK261" t="s">
        <v>434</v>
      </c>
      <c r="IL261" t="s">
        <v>435</v>
      </c>
      <c r="IM261" t="s">
        <v>435</v>
      </c>
      <c r="IN261" t="s">
        <v>435</v>
      </c>
      <c r="IO261" t="s">
        <v>435</v>
      </c>
      <c r="IP261">
        <v>0</v>
      </c>
      <c r="IQ261">
        <v>100</v>
      </c>
      <c r="IR261">
        <v>100</v>
      </c>
      <c r="IS261">
        <v>-27.689</v>
      </c>
      <c r="IT261">
        <v>-3.8856</v>
      </c>
      <c r="IU261">
        <v>-14.31289574393101</v>
      </c>
      <c r="IV261">
        <v>-0.02083019699242301</v>
      </c>
      <c r="IW261">
        <v>6.53372239223948E-06</v>
      </c>
      <c r="IX261">
        <v>-1.0545266758139E-09</v>
      </c>
      <c r="IY261">
        <v>-1.673814827731834</v>
      </c>
      <c r="IZ261">
        <v>-0.1107929009182527</v>
      </c>
      <c r="JA261">
        <v>0.00147621998962423</v>
      </c>
      <c r="JB261">
        <v>-1.085810860981848E-05</v>
      </c>
      <c r="JC261">
        <v>3</v>
      </c>
      <c r="JD261">
        <v>1949</v>
      </c>
      <c r="JE261">
        <v>2</v>
      </c>
      <c r="JF261">
        <v>64</v>
      </c>
      <c r="JG261">
        <v>36.6</v>
      </c>
      <c r="JH261">
        <v>36.6</v>
      </c>
      <c r="JI261">
        <v>2.07642</v>
      </c>
      <c r="JJ261">
        <v>2.71851</v>
      </c>
      <c r="JK261">
        <v>1.49658</v>
      </c>
      <c r="JL261">
        <v>2.31934</v>
      </c>
      <c r="JM261">
        <v>1.54785</v>
      </c>
      <c r="JN261">
        <v>2.50488</v>
      </c>
      <c r="JO261">
        <v>51.9684</v>
      </c>
      <c r="JP261">
        <v>14.2371</v>
      </c>
      <c r="JQ261">
        <v>18</v>
      </c>
      <c r="JR261">
        <v>503.14</v>
      </c>
      <c r="JS261">
        <v>458.53</v>
      </c>
      <c r="JT261">
        <v>26.9775</v>
      </c>
      <c r="JU261">
        <v>47.3824</v>
      </c>
      <c r="JV261">
        <v>29.9992</v>
      </c>
      <c r="JW261">
        <v>47.0036</v>
      </c>
      <c r="JX261">
        <v>46.7958</v>
      </c>
      <c r="JY261">
        <v>41.7097</v>
      </c>
      <c r="JZ261">
        <v>33.8311</v>
      </c>
      <c r="KA261">
        <v>0</v>
      </c>
      <c r="KB261">
        <v>21.6055</v>
      </c>
      <c r="KC261">
        <v>854.58</v>
      </c>
      <c r="KD261">
        <v>24.1853</v>
      </c>
      <c r="KE261">
        <v>97.4419</v>
      </c>
      <c r="KF261">
        <v>91.6926</v>
      </c>
    </row>
    <row r="262" spans="1:292">
      <c r="A262">
        <v>244</v>
      </c>
      <c r="B262">
        <v>1688146037.5</v>
      </c>
      <c r="C262">
        <v>11621.5</v>
      </c>
      <c r="D262" t="s">
        <v>926</v>
      </c>
      <c r="E262" t="s">
        <v>927</v>
      </c>
      <c r="F262">
        <v>5</v>
      </c>
      <c r="G262" t="s">
        <v>824</v>
      </c>
      <c r="H262">
        <v>1688146030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K262*DK262*100.0/(AV262*EE262),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K262*DK262*100.0/(AV262*EE262),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860.1194650333083</v>
      </c>
      <c r="AJ262">
        <v>836.8026424242429</v>
      </c>
      <c r="AK262">
        <v>3.421138861922421</v>
      </c>
      <c r="AL262">
        <v>66.45543334571914</v>
      </c>
      <c r="AM262">
        <f>(AO262 - AN262 + DX262*1E3/(8.314*(DZ262+273.15)) * AQ262/DW262 * AP262) * DW262/(100*DK262) * 1000/(1000 - AO262)</f>
        <v>0</v>
      </c>
      <c r="AN262">
        <v>24.11099436655424</v>
      </c>
      <c r="AO262">
        <v>24.63728242424243</v>
      </c>
      <c r="AP262">
        <v>-0.000395629210514807</v>
      </c>
      <c r="AQ262">
        <v>108.1000291971216</v>
      </c>
      <c r="AR262">
        <v>0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429</v>
      </c>
      <c r="AX262" t="s">
        <v>429</v>
      </c>
      <c r="AY262">
        <v>0</v>
      </c>
      <c r="AZ262">
        <v>0</v>
      </c>
      <c r="BA262">
        <f>1-AY262/AZ262</f>
        <v>0</v>
      </c>
      <c r="BB262">
        <v>0</v>
      </c>
      <c r="BC262" t="s">
        <v>429</v>
      </c>
      <c r="BD262" t="s">
        <v>429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429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1.65</v>
      </c>
      <c r="DL262">
        <v>0.5</v>
      </c>
      <c r="DM262" t="s">
        <v>430</v>
      </c>
      <c r="DN262">
        <v>2</v>
      </c>
      <c r="DO262" t="b">
        <v>1</v>
      </c>
      <c r="DP262">
        <v>1688146030</v>
      </c>
      <c r="DQ262">
        <v>792.7425185185185</v>
      </c>
      <c r="DR262">
        <v>825.111037037037</v>
      </c>
      <c r="DS262">
        <v>24.65994814814815</v>
      </c>
      <c r="DT262">
        <v>24.11400740740741</v>
      </c>
      <c r="DU262">
        <v>820.3275925925926</v>
      </c>
      <c r="DV262">
        <v>28.5461074074074</v>
      </c>
      <c r="DW262">
        <v>500.0093333333334</v>
      </c>
      <c r="DX262">
        <v>101.5757037037037</v>
      </c>
      <c r="DY262">
        <v>0.1000320703703704</v>
      </c>
      <c r="DZ262">
        <v>32.79848518518519</v>
      </c>
      <c r="EA262">
        <v>33.96863703703703</v>
      </c>
      <c r="EB262">
        <v>999.9000000000001</v>
      </c>
      <c r="EC262">
        <v>0</v>
      </c>
      <c r="ED262">
        <v>0</v>
      </c>
      <c r="EE262">
        <v>10002.52</v>
      </c>
      <c r="EF262">
        <v>0</v>
      </c>
      <c r="EG262">
        <v>736.1725185185185</v>
      </c>
      <c r="EH262">
        <v>-32.36854444444445</v>
      </c>
      <c r="EI262">
        <v>812.7856666666668</v>
      </c>
      <c r="EJ262">
        <v>845.4994814814813</v>
      </c>
      <c r="EK262">
        <v>0.5459405925925926</v>
      </c>
      <c r="EL262">
        <v>825.111037037037</v>
      </c>
      <c r="EM262">
        <v>24.11400740740741</v>
      </c>
      <c r="EN262">
        <v>2.504850740740741</v>
      </c>
      <c r="EO262">
        <v>2.449395185185185</v>
      </c>
      <c r="EP262">
        <v>21.05803703703704</v>
      </c>
      <c r="EQ262">
        <v>20.69409629629629</v>
      </c>
      <c r="ER262">
        <v>2000.034814814815</v>
      </c>
      <c r="ES262">
        <v>0.9799999999999999</v>
      </c>
      <c r="ET262">
        <v>0.02000017037037037</v>
      </c>
      <c r="EU262">
        <v>0</v>
      </c>
      <c r="EV262">
        <v>147.5582962962963</v>
      </c>
      <c r="EW262">
        <v>5.00078</v>
      </c>
      <c r="EX262">
        <v>4362.237407407407</v>
      </c>
      <c r="EY262">
        <v>16379.91481481482</v>
      </c>
      <c r="EZ262">
        <v>52.4534074074074</v>
      </c>
      <c r="FA262">
        <v>54.47199999999999</v>
      </c>
      <c r="FB262">
        <v>52.93718518518517</v>
      </c>
      <c r="FC262">
        <v>53.69418518518518</v>
      </c>
      <c r="FD262">
        <v>52.604</v>
      </c>
      <c r="FE262">
        <v>1955.134814814815</v>
      </c>
      <c r="FF262">
        <v>39.9</v>
      </c>
      <c r="FG262">
        <v>0</v>
      </c>
      <c r="FH262">
        <v>1688146032</v>
      </c>
      <c r="FI262">
        <v>0</v>
      </c>
      <c r="FJ262">
        <v>147.5507307692308</v>
      </c>
      <c r="FK262">
        <v>1.150735033989995</v>
      </c>
      <c r="FL262">
        <v>113.2789742473131</v>
      </c>
      <c r="FM262">
        <v>4362.708846153846</v>
      </c>
      <c r="FN262">
        <v>15</v>
      </c>
      <c r="FO262">
        <v>1688143836.6</v>
      </c>
      <c r="FP262" t="s">
        <v>825</v>
      </c>
      <c r="FQ262">
        <v>1688143836.6</v>
      </c>
      <c r="FR262">
        <v>1688143836.6</v>
      </c>
      <c r="FS262">
        <v>8</v>
      </c>
      <c r="FT262">
        <v>0.776</v>
      </c>
      <c r="FU262">
        <v>0.099</v>
      </c>
      <c r="FV262">
        <v>-22.351</v>
      </c>
      <c r="FW262">
        <v>-3.623</v>
      </c>
      <c r="FX262">
        <v>421</v>
      </c>
      <c r="FY262">
        <v>20</v>
      </c>
      <c r="FZ262">
        <v>0.31</v>
      </c>
      <c r="GA262">
        <v>0.05</v>
      </c>
      <c r="GB262">
        <v>-32.42014634146341</v>
      </c>
      <c r="GC262">
        <v>0.6642898954703159</v>
      </c>
      <c r="GD262">
        <v>0.1331600780604083</v>
      </c>
      <c r="GE262">
        <v>0</v>
      </c>
      <c r="GF262">
        <v>0.5576953902439024</v>
      </c>
      <c r="GG262">
        <v>-0.2182644668989548</v>
      </c>
      <c r="GH262">
        <v>0.02177642207602239</v>
      </c>
      <c r="GI262">
        <v>1</v>
      </c>
      <c r="GJ262">
        <v>1</v>
      </c>
      <c r="GK262">
        <v>2</v>
      </c>
      <c r="GL262" t="s">
        <v>432</v>
      </c>
      <c r="GM262">
        <v>3.10062</v>
      </c>
      <c r="GN262">
        <v>2.75762</v>
      </c>
      <c r="GO262">
        <v>0.155312</v>
      </c>
      <c r="GP262">
        <v>0.155911</v>
      </c>
      <c r="GQ262">
        <v>0.131859</v>
      </c>
      <c r="GR262">
        <v>0.117846</v>
      </c>
      <c r="GS262">
        <v>21037.7</v>
      </c>
      <c r="GT262">
        <v>20022.6</v>
      </c>
      <c r="GU262">
        <v>25497.2</v>
      </c>
      <c r="GV262">
        <v>24110.3</v>
      </c>
      <c r="GW262">
        <v>35609</v>
      </c>
      <c r="GX262">
        <v>30969.1</v>
      </c>
      <c r="GY262">
        <v>44593.2</v>
      </c>
      <c r="GZ262">
        <v>37944.1</v>
      </c>
      <c r="HA262">
        <v>1.7113</v>
      </c>
      <c r="HB262">
        <v>1.63095</v>
      </c>
      <c r="HC262">
        <v>-0.0685938</v>
      </c>
      <c r="HD262">
        <v>0</v>
      </c>
      <c r="HE262">
        <v>35.0468</v>
      </c>
      <c r="HF262">
        <v>999.9</v>
      </c>
      <c r="HG262">
        <v>36.9</v>
      </c>
      <c r="HH262">
        <v>49</v>
      </c>
      <c r="HI262">
        <v>42.9141</v>
      </c>
      <c r="HJ262">
        <v>62.7163</v>
      </c>
      <c r="HK262">
        <v>23.3454</v>
      </c>
      <c r="HL262">
        <v>1</v>
      </c>
      <c r="HM262">
        <v>1.83187</v>
      </c>
      <c r="HN262">
        <v>9.28105</v>
      </c>
      <c r="HO262">
        <v>20.0479</v>
      </c>
      <c r="HP262">
        <v>5.20037</v>
      </c>
      <c r="HQ262">
        <v>11.9921</v>
      </c>
      <c r="HR262">
        <v>4.9577</v>
      </c>
      <c r="HS262">
        <v>3.27378</v>
      </c>
      <c r="HT262">
        <v>9999</v>
      </c>
      <c r="HU262">
        <v>9999</v>
      </c>
      <c r="HV262">
        <v>9999</v>
      </c>
      <c r="HW262">
        <v>113.4</v>
      </c>
      <c r="HX262">
        <v>1.86386</v>
      </c>
      <c r="HY262">
        <v>1.86026</v>
      </c>
      <c r="HZ262">
        <v>1.8587</v>
      </c>
      <c r="IA262">
        <v>1.85989</v>
      </c>
      <c r="IB262">
        <v>1.85987</v>
      </c>
      <c r="IC262">
        <v>1.85853</v>
      </c>
      <c r="ID262">
        <v>1.85769</v>
      </c>
      <c r="IE262">
        <v>1.85242</v>
      </c>
      <c r="IF262">
        <v>0</v>
      </c>
      <c r="IG262">
        <v>0</v>
      </c>
      <c r="IH262">
        <v>0</v>
      </c>
      <c r="II262">
        <v>0</v>
      </c>
      <c r="IJ262" t="s">
        <v>433</v>
      </c>
      <c r="IK262" t="s">
        <v>434</v>
      </c>
      <c r="IL262" t="s">
        <v>435</v>
      </c>
      <c r="IM262" t="s">
        <v>435</v>
      </c>
      <c r="IN262" t="s">
        <v>435</v>
      </c>
      <c r="IO262" t="s">
        <v>435</v>
      </c>
      <c r="IP262">
        <v>0</v>
      </c>
      <c r="IQ262">
        <v>100</v>
      </c>
      <c r="IR262">
        <v>100</v>
      </c>
      <c r="IS262">
        <v>-27.895</v>
      </c>
      <c r="IT262">
        <v>-3.8848</v>
      </c>
      <c r="IU262">
        <v>-14.31289574393101</v>
      </c>
      <c r="IV262">
        <v>-0.02083019699242301</v>
      </c>
      <c r="IW262">
        <v>6.53372239223948E-06</v>
      </c>
      <c r="IX262">
        <v>-1.0545266758139E-09</v>
      </c>
      <c r="IY262">
        <v>-1.673814827731834</v>
      </c>
      <c r="IZ262">
        <v>-0.1107929009182527</v>
      </c>
      <c r="JA262">
        <v>0.00147621998962423</v>
      </c>
      <c r="JB262">
        <v>-1.085810860981848E-05</v>
      </c>
      <c r="JC262">
        <v>3</v>
      </c>
      <c r="JD262">
        <v>1949</v>
      </c>
      <c r="JE262">
        <v>2</v>
      </c>
      <c r="JF262">
        <v>64</v>
      </c>
      <c r="JG262">
        <v>36.7</v>
      </c>
      <c r="JH262">
        <v>36.7</v>
      </c>
      <c r="JI262">
        <v>2.10693</v>
      </c>
      <c r="JJ262">
        <v>2.7124</v>
      </c>
      <c r="JK262">
        <v>1.49658</v>
      </c>
      <c r="JL262">
        <v>2.31812</v>
      </c>
      <c r="JM262">
        <v>1.54785</v>
      </c>
      <c r="JN262">
        <v>2.54028</v>
      </c>
      <c r="JO262">
        <v>51.9346</v>
      </c>
      <c r="JP262">
        <v>14.2371</v>
      </c>
      <c r="JQ262">
        <v>18</v>
      </c>
      <c r="JR262">
        <v>502.87</v>
      </c>
      <c r="JS262">
        <v>459.059</v>
      </c>
      <c r="JT262">
        <v>26.9507</v>
      </c>
      <c r="JU262">
        <v>47.3757</v>
      </c>
      <c r="JV262">
        <v>29.999</v>
      </c>
      <c r="JW262">
        <v>47.0032</v>
      </c>
      <c r="JX262">
        <v>46.792</v>
      </c>
      <c r="JY262">
        <v>42.4077</v>
      </c>
      <c r="JZ262">
        <v>33.5535</v>
      </c>
      <c r="KA262">
        <v>0</v>
      </c>
      <c r="KB262">
        <v>21.5848</v>
      </c>
      <c r="KC262">
        <v>874.619</v>
      </c>
      <c r="KD262">
        <v>24.1335</v>
      </c>
      <c r="KE262">
        <v>97.4442</v>
      </c>
      <c r="KF262">
        <v>91.6947</v>
      </c>
    </row>
    <row r="263" spans="1:292">
      <c r="A263">
        <v>245</v>
      </c>
      <c r="B263">
        <v>1688146042.5</v>
      </c>
      <c r="C263">
        <v>11626.5</v>
      </c>
      <c r="D263" t="s">
        <v>928</v>
      </c>
      <c r="E263" t="s">
        <v>929</v>
      </c>
      <c r="F263">
        <v>5</v>
      </c>
      <c r="G263" t="s">
        <v>824</v>
      </c>
      <c r="H263">
        <v>1688146034.714286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K263*DK263*100.0/(AV263*EE263),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K263*DK263*100.0/(AV263*EE263),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877.3824626614769</v>
      </c>
      <c r="AJ263">
        <v>854.0724484848488</v>
      </c>
      <c r="AK263">
        <v>3.452239849065848</v>
      </c>
      <c r="AL263">
        <v>66.45543334571914</v>
      </c>
      <c r="AM263">
        <f>(AO263 - AN263 + DX263*1E3/(8.314*(DZ263+273.15)) * AQ263/DW263 * AP263) * DW263/(100*DK263) * 1000/(1000 - AO263)</f>
        <v>0</v>
      </c>
      <c r="AN263">
        <v>24.16360548554442</v>
      </c>
      <c r="AO263">
        <v>24.62815151515153</v>
      </c>
      <c r="AP263">
        <v>-2.989636630118485E-05</v>
      </c>
      <c r="AQ263">
        <v>108.1000291971216</v>
      </c>
      <c r="AR263">
        <v>0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429</v>
      </c>
      <c r="AX263" t="s">
        <v>429</v>
      </c>
      <c r="AY263">
        <v>0</v>
      </c>
      <c r="AZ263">
        <v>0</v>
      </c>
      <c r="BA263">
        <f>1-AY263/AZ263</f>
        <v>0</v>
      </c>
      <c r="BB263">
        <v>0</v>
      </c>
      <c r="BC263" t="s">
        <v>429</v>
      </c>
      <c r="BD263" t="s">
        <v>429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429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1.65</v>
      </c>
      <c r="DL263">
        <v>0.5</v>
      </c>
      <c r="DM263" t="s">
        <v>430</v>
      </c>
      <c r="DN263">
        <v>2</v>
      </c>
      <c r="DO263" t="b">
        <v>1</v>
      </c>
      <c r="DP263">
        <v>1688146034.714286</v>
      </c>
      <c r="DQ263">
        <v>808.5480000000001</v>
      </c>
      <c r="DR263">
        <v>840.9250714285715</v>
      </c>
      <c r="DS263">
        <v>24.64483928571428</v>
      </c>
      <c r="DT263">
        <v>24.12425357142857</v>
      </c>
      <c r="DU263">
        <v>836.3277142857141</v>
      </c>
      <c r="DV263">
        <v>28.53016071428572</v>
      </c>
      <c r="DW263">
        <v>499.9819285714286</v>
      </c>
      <c r="DX263">
        <v>101.5756071428571</v>
      </c>
      <c r="DY263">
        <v>0.09999836785714286</v>
      </c>
      <c r="DZ263">
        <v>32.78073928571428</v>
      </c>
      <c r="EA263">
        <v>33.95090714285714</v>
      </c>
      <c r="EB263">
        <v>999.9000000000002</v>
      </c>
      <c r="EC263">
        <v>0</v>
      </c>
      <c r="ED263">
        <v>0</v>
      </c>
      <c r="EE263">
        <v>9996.071785714284</v>
      </c>
      <c r="EF263">
        <v>0</v>
      </c>
      <c r="EG263">
        <v>741.2680357142856</v>
      </c>
      <c r="EH263">
        <v>-32.37708571428571</v>
      </c>
      <c r="EI263">
        <v>828.9778571428571</v>
      </c>
      <c r="EJ263">
        <v>861.7135357142859</v>
      </c>
      <c r="EK263">
        <v>0.5205826785714286</v>
      </c>
      <c r="EL263">
        <v>840.9250714285715</v>
      </c>
      <c r="EM263">
        <v>24.12425357142857</v>
      </c>
      <c r="EN263">
        <v>2.503313928571429</v>
      </c>
      <c r="EO263">
        <v>2.450434642857143</v>
      </c>
      <c r="EP263">
        <v>21.04805714285714</v>
      </c>
      <c r="EQ263">
        <v>20.70097857142857</v>
      </c>
      <c r="ER263">
        <v>2000.047857142857</v>
      </c>
      <c r="ES263">
        <v>0.9799999285714287</v>
      </c>
      <c r="ET263">
        <v>0.02000021428571428</v>
      </c>
      <c r="EU263">
        <v>0</v>
      </c>
      <c r="EV263">
        <v>147.7248571428572</v>
      </c>
      <c r="EW263">
        <v>5.00078</v>
      </c>
      <c r="EX263">
        <v>4375.799285714286</v>
      </c>
      <c r="EY263">
        <v>16380.03214285714</v>
      </c>
      <c r="EZ263">
        <v>52.46625</v>
      </c>
      <c r="FA263">
        <v>54.45282142857142</v>
      </c>
      <c r="FB263">
        <v>52.90378571428571</v>
      </c>
      <c r="FC263">
        <v>53.67614285714285</v>
      </c>
      <c r="FD263">
        <v>52.60475</v>
      </c>
      <c r="FE263">
        <v>1955.147857142857</v>
      </c>
      <c r="FF263">
        <v>39.9</v>
      </c>
      <c r="FG263">
        <v>0</v>
      </c>
      <c r="FH263">
        <v>1688146036.8</v>
      </c>
      <c r="FI263">
        <v>0</v>
      </c>
      <c r="FJ263">
        <v>147.7211538461538</v>
      </c>
      <c r="FK263">
        <v>1.934974355642455</v>
      </c>
      <c r="FL263">
        <v>204.720000092023</v>
      </c>
      <c r="FM263">
        <v>4376.625384615384</v>
      </c>
      <c r="FN263">
        <v>15</v>
      </c>
      <c r="FO263">
        <v>1688143836.6</v>
      </c>
      <c r="FP263" t="s">
        <v>825</v>
      </c>
      <c r="FQ263">
        <v>1688143836.6</v>
      </c>
      <c r="FR263">
        <v>1688143836.6</v>
      </c>
      <c r="FS263">
        <v>8</v>
      </c>
      <c r="FT263">
        <v>0.776</v>
      </c>
      <c r="FU263">
        <v>0.099</v>
      </c>
      <c r="FV263">
        <v>-22.351</v>
      </c>
      <c r="FW263">
        <v>-3.623</v>
      </c>
      <c r="FX263">
        <v>421</v>
      </c>
      <c r="FY263">
        <v>20</v>
      </c>
      <c r="FZ263">
        <v>0.31</v>
      </c>
      <c r="GA263">
        <v>0.05</v>
      </c>
      <c r="GB263">
        <v>-32.36363170731708</v>
      </c>
      <c r="GC263">
        <v>0.03348292682925154</v>
      </c>
      <c r="GD263">
        <v>0.08436111241163723</v>
      </c>
      <c r="GE263">
        <v>1</v>
      </c>
      <c r="GF263">
        <v>0.5386956585365853</v>
      </c>
      <c r="GG263">
        <v>-0.2637942857142862</v>
      </c>
      <c r="GH263">
        <v>0.02771438213636515</v>
      </c>
      <c r="GI263">
        <v>1</v>
      </c>
      <c r="GJ263">
        <v>2</v>
      </c>
      <c r="GK263">
        <v>2</v>
      </c>
      <c r="GL263" t="s">
        <v>538</v>
      </c>
      <c r="GM263">
        <v>3.10094</v>
      </c>
      <c r="GN263">
        <v>2.75824</v>
      </c>
      <c r="GO263">
        <v>0.157386</v>
      </c>
      <c r="GP263">
        <v>0.157952</v>
      </c>
      <c r="GQ263">
        <v>0.131837</v>
      </c>
      <c r="GR263">
        <v>0.118067</v>
      </c>
      <c r="GS263">
        <v>20986.3</v>
      </c>
      <c r="GT263">
        <v>19974.5</v>
      </c>
      <c r="GU263">
        <v>25497.8</v>
      </c>
      <c r="GV263">
        <v>24110.9</v>
      </c>
      <c r="GW263">
        <v>35611.1</v>
      </c>
      <c r="GX263">
        <v>30962.1</v>
      </c>
      <c r="GY263">
        <v>44594.5</v>
      </c>
      <c r="GZ263">
        <v>37944.6</v>
      </c>
      <c r="HA263">
        <v>1.71155</v>
      </c>
      <c r="HB263">
        <v>1.63073</v>
      </c>
      <c r="HC263">
        <v>-0.0669472</v>
      </c>
      <c r="HD263">
        <v>0</v>
      </c>
      <c r="HE263">
        <v>35.0115</v>
      </c>
      <c r="HF263">
        <v>999.9</v>
      </c>
      <c r="HG263">
        <v>36.9</v>
      </c>
      <c r="HH263">
        <v>49</v>
      </c>
      <c r="HI263">
        <v>42.9122</v>
      </c>
      <c r="HJ263">
        <v>62.8163</v>
      </c>
      <c r="HK263">
        <v>23.1931</v>
      </c>
      <c r="HL263">
        <v>1</v>
      </c>
      <c r="HM263">
        <v>1.83062</v>
      </c>
      <c r="HN263">
        <v>9.28105</v>
      </c>
      <c r="HO263">
        <v>20.0485</v>
      </c>
      <c r="HP263">
        <v>5.20321</v>
      </c>
      <c r="HQ263">
        <v>11.9923</v>
      </c>
      <c r="HR263">
        <v>4.9588</v>
      </c>
      <c r="HS263">
        <v>3.27438</v>
      </c>
      <c r="HT263">
        <v>9999</v>
      </c>
      <c r="HU263">
        <v>9999</v>
      </c>
      <c r="HV263">
        <v>9999</v>
      </c>
      <c r="HW263">
        <v>113.4</v>
      </c>
      <c r="HX263">
        <v>1.86386</v>
      </c>
      <c r="HY263">
        <v>1.86025</v>
      </c>
      <c r="HZ263">
        <v>1.85869</v>
      </c>
      <c r="IA263">
        <v>1.8599</v>
      </c>
      <c r="IB263">
        <v>1.85987</v>
      </c>
      <c r="IC263">
        <v>1.85854</v>
      </c>
      <c r="ID263">
        <v>1.85765</v>
      </c>
      <c r="IE263">
        <v>1.85242</v>
      </c>
      <c r="IF263">
        <v>0</v>
      </c>
      <c r="IG263">
        <v>0</v>
      </c>
      <c r="IH263">
        <v>0</v>
      </c>
      <c r="II263">
        <v>0</v>
      </c>
      <c r="IJ263" t="s">
        <v>433</v>
      </c>
      <c r="IK263" t="s">
        <v>434</v>
      </c>
      <c r="IL263" t="s">
        <v>435</v>
      </c>
      <c r="IM263" t="s">
        <v>435</v>
      </c>
      <c r="IN263" t="s">
        <v>435</v>
      </c>
      <c r="IO263" t="s">
        <v>435</v>
      </c>
      <c r="IP263">
        <v>0</v>
      </c>
      <c r="IQ263">
        <v>100</v>
      </c>
      <c r="IR263">
        <v>100</v>
      </c>
      <c r="IS263">
        <v>-28.099</v>
      </c>
      <c r="IT263">
        <v>-3.8844</v>
      </c>
      <c r="IU263">
        <v>-14.31289574393101</v>
      </c>
      <c r="IV263">
        <v>-0.02083019699242301</v>
      </c>
      <c r="IW263">
        <v>6.53372239223948E-06</v>
      </c>
      <c r="IX263">
        <v>-1.0545266758139E-09</v>
      </c>
      <c r="IY263">
        <v>-1.673814827731834</v>
      </c>
      <c r="IZ263">
        <v>-0.1107929009182527</v>
      </c>
      <c r="JA263">
        <v>0.00147621998962423</v>
      </c>
      <c r="JB263">
        <v>-1.085810860981848E-05</v>
      </c>
      <c r="JC263">
        <v>3</v>
      </c>
      <c r="JD263">
        <v>1949</v>
      </c>
      <c r="JE263">
        <v>2</v>
      </c>
      <c r="JF263">
        <v>64</v>
      </c>
      <c r="JG263">
        <v>36.8</v>
      </c>
      <c r="JH263">
        <v>36.8</v>
      </c>
      <c r="JI263">
        <v>2.14233</v>
      </c>
      <c r="JJ263">
        <v>2.71118</v>
      </c>
      <c r="JK263">
        <v>1.49658</v>
      </c>
      <c r="JL263">
        <v>2.31812</v>
      </c>
      <c r="JM263">
        <v>1.54785</v>
      </c>
      <c r="JN263">
        <v>2.51831</v>
      </c>
      <c r="JO263">
        <v>51.9346</v>
      </c>
      <c r="JP263">
        <v>14.2371</v>
      </c>
      <c r="JQ263">
        <v>18</v>
      </c>
      <c r="JR263">
        <v>503.008</v>
      </c>
      <c r="JS263">
        <v>458.874</v>
      </c>
      <c r="JT263">
        <v>26.9234</v>
      </c>
      <c r="JU263">
        <v>47.3677</v>
      </c>
      <c r="JV263">
        <v>29.9989</v>
      </c>
      <c r="JW263">
        <v>46.9983</v>
      </c>
      <c r="JX263">
        <v>46.7868</v>
      </c>
      <c r="JY263">
        <v>43.043</v>
      </c>
      <c r="JZ263">
        <v>33.5535</v>
      </c>
      <c r="KA263">
        <v>0</v>
      </c>
      <c r="KB263">
        <v>21.5682</v>
      </c>
      <c r="KC263">
        <v>887.976</v>
      </c>
      <c r="KD263">
        <v>24.1083</v>
      </c>
      <c r="KE263">
        <v>97.44670000000001</v>
      </c>
      <c r="KF263">
        <v>91.6964</v>
      </c>
    </row>
    <row r="264" spans="1:292">
      <c r="A264">
        <v>246</v>
      </c>
      <c r="B264">
        <v>1688146047.5</v>
      </c>
      <c r="C264">
        <v>11631.5</v>
      </c>
      <c r="D264" t="s">
        <v>930</v>
      </c>
      <c r="E264" t="s">
        <v>931</v>
      </c>
      <c r="F264">
        <v>5</v>
      </c>
      <c r="G264" t="s">
        <v>824</v>
      </c>
      <c r="H264">
        <v>1688146040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K264*DK264*100.0/(AV264*EE264),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K264*DK264*100.0/(AV264*EE264),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894.5279981882111</v>
      </c>
      <c r="AJ264">
        <v>871.2329393939394</v>
      </c>
      <c r="AK264">
        <v>3.437696248561952</v>
      </c>
      <c r="AL264">
        <v>66.45543334571914</v>
      </c>
      <c r="AM264">
        <f>(AO264 - AN264 + DX264*1E3/(8.314*(DZ264+273.15)) * AQ264/DW264 * AP264) * DW264/(100*DK264) * 1000/(1000 - AO264)</f>
        <v>0</v>
      </c>
      <c r="AN264">
        <v>24.18021939832752</v>
      </c>
      <c r="AO264">
        <v>24.63812606060606</v>
      </c>
      <c r="AP264">
        <v>0.0001288192347397707</v>
      </c>
      <c r="AQ264">
        <v>108.1000291971216</v>
      </c>
      <c r="AR264">
        <v>0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429</v>
      </c>
      <c r="AX264" t="s">
        <v>429</v>
      </c>
      <c r="AY264">
        <v>0</v>
      </c>
      <c r="AZ264">
        <v>0</v>
      </c>
      <c r="BA264">
        <f>1-AY264/AZ264</f>
        <v>0</v>
      </c>
      <c r="BB264">
        <v>0</v>
      </c>
      <c r="BC264" t="s">
        <v>429</v>
      </c>
      <c r="BD264" t="s">
        <v>429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429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1.65</v>
      </c>
      <c r="DL264">
        <v>0.5</v>
      </c>
      <c r="DM264" t="s">
        <v>430</v>
      </c>
      <c r="DN264">
        <v>2</v>
      </c>
      <c r="DO264" t="b">
        <v>1</v>
      </c>
      <c r="DP264">
        <v>1688146040</v>
      </c>
      <c r="DQ264">
        <v>826.2927037037039</v>
      </c>
      <c r="DR264">
        <v>858.6042962962963</v>
      </c>
      <c r="DS264">
        <v>24.63581481481481</v>
      </c>
      <c r="DT264">
        <v>24.14635185185185</v>
      </c>
      <c r="DU264">
        <v>854.2888888888889</v>
      </c>
      <c r="DV264">
        <v>28.52063333333333</v>
      </c>
      <c r="DW264">
        <v>499.998</v>
      </c>
      <c r="DX264">
        <v>101.5757777777778</v>
      </c>
      <c r="DY264">
        <v>0.1000136185185185</v>
      </c>
      <c r="DZ264">
        <v>32.7615074074074</v>
      </c>
      <c r="EA264">
        <v>33.93261851851852</v>
      </c>
      <c r="EB264">
        <v>999.9000000000001</v>
      </c>
      <c r="EC264">
        <v>0</v>
      </c>
      <c r="ED264">
        <v>0</v>
      </c>
      <c r="EE264">
        <v>9993.567777777778</v>
      </c>
      <c r="EF264">
        <v>0</v>
      </c>
      <c r="EG264">
        <v>751.9730740740741</v>
      </c>
      <c r="EH264">
        <v>-32.31161111111111</v>
      </c>
      <c r="EI264">
        <v>847.1632222222222</v>
      </c>
      <c r="EJ264">
        <v>879.8499259259261</v>
      </c>
      <c r="EK264">
        <v>0.4894614074074074</v>
      </c>
      <c r="EL264">
        <v>858.6042962962963</v>
      </c>
      <c r="EM264">
        <v>24.14635185185185</v>
      </c>
      <c r="EN264">
        <v>2.502401481481482</v>
      </c>
      <c r="EO264">
        <v>2.452684074074074</v>
      </c>
      <c r="EP264">
        <v>21.04213333333334</v>
      </c>
      <c r="EQ264">
        <v>20.71587407407408</v>
      </c>
      <c r="ER264">
        <v>2000.02962962963</v>
      </c>
      <c r="ES264">
        <v>0.9799995555555554</v>
      </c>
      <c r="ET264">
        <v>0.02000071851851852</v>
      </c>
      <c r="EU264">
        <v>0</v>
      </c>
      <c r="EV264">
        <v>147.9070370370371</v>
      </c>
      <c r="EW264">
        <v>5.00078</v>
      </c>
      <c r="EX264">
        <v>4402.143703703703</v>
      </c>
      <c r="EY264">
        <v>16379.88888888889</v>
      </c>
      <c r="EZ264">
        <v>52.44892592592593</v>
      </c>
      <c r="FA264">
        <v>54.42096296296296</v>
      </c>
      <c r="FB264">
        <v>52.86788888888889</v>
      </c>
      <c r="FC264">
        <v>53.65707407407407</v>
      </c>
      <c r="FD264">
        <v>52.59937037037037</v>
      </c>
      <c r="FE264">
        <v>1955.12962962963</v>
      </c>
      <c r="FF264">
        <v>39.9</v>
      </c>
      <c r="FG264">
        <v>0</v>
      </c>
      <c r="FH264">
        <v>1688146041.6</v>
      </c>
      <c r="FI264">
        <v>0</v>
      </c>
      <c r="FJ264">
        <v>147.8842692307692</v>
      </c>
      <c r="FK264">
        <v>2.6687521326253</v>
      </c>
      <c r="FL264">
        <v>396.5545297589867</v>
      </c>
      <c r="FM264">
        <v>4400.683076923077</v>
      </c>
      <c r="FN264">
        <v>15</v>
      </c>
      <c r="FO264">
        <v>1688143836.6</v>
      </c>
      <c r="FP264" t="s">
        <v>825</v>
      </c>
      <c r="FQ264">
        <v>1688143836.6</v>
      </c>
      <c r="FR264">
        <v>1688143836.6</v>
      </c>
      <c r="FS264">
        <v>8</v>
      </c>
      <c r="FT264">
        <v>0.776</v>
      </c>
      <c r="FU264">
        <v>0.099</v>
      </c>
      <c r="FV264">
        <v>-22.351</v>
      </c>
      <c r="FW264">
        <v>-3.623</v>
      </c>
      <c r="FX264">
        <v>421</v>
      </c>
      <c r="FY264">
        <v>20</v>
      </c>
      <c r="FZ264">
        <v>0.31</v>
      </c>
      <c r="GA264">
        <v>0.05</v>
      </c>
      <c r="GB264">
        <v>-32.35658292682927</v>
      </c>
      <c r="GC264">
        <v>0.6366940766550073</v>
      </c>
      <c r="GD264">
        <v>0.07686780512415128</v>
      </c>
      <c r="GE264">
        <v>0</v>
      </c>
      <c r="GF264">
        <v>0.5055956097560976</v>
      </c>
      <c r="GG264">
        <v>-0.3710891498257828</v>
      </c>
      <c r="GH264">
        <v>0.03866562187170611</v>
      </c>
      <c r="GI264">
        <v>1</v>
      </c>
      <c r="GJ264">
        <v>1</v>
      </c>
      <c r="GK264">
        <v>2</v>
      </c>
      <c r="GL264" t="s">
        <v>432</v>
      </c>
      <c r="GM264">
        <v>3.10088</v>
      </c>
      <c r="GN264">
        <v>2.75815</v>
      </c>
      <c r="GO264">
        <v>0.159435</v>
      </c>
      <c r="GP264">
        <v>0.159964</v>
      </c>
      <c r="GQ264">
        <v>0.131872</v>
      </c>
      <c r="GR264">
        <v>0.118078</v>
      </c>
      <c r="GS264">
        <v>20935.8</v>
      </c>
      <c r="GT264">
        <v>19927.1</v>
      </c>
      <c r="GU264">
        <v>25498.5</v>
      </c>
      <c r="GV264">
        <v>24111.5</v>
      </c>
      <c r="GW264">
        <v>35610.8</v>
      </c>
      <c r="GX264">
        <v>30962.6</v>
      </c>
      <c r="GY264">
        <v>44595.6</v>
      </c>
      <c r="GZ264">
        <v>37945.5</v>
      </c>
      <c r="HA264">
        <v>1.71125</v>
      </c>
      <c r="HB264">
        <v>1.63087</v>
      </c>
      <c r="HC264">
        <v>-0.06561350000000001</v>
      </c>
      <c r="HD264">
        <v>0</v>
      </c>
      <c r="HE264">
        <v>34.9763</v>
      </c>
      <c r="HF264">
        <v>999.9</v>
      </c>
      <c r="HG264">
        <v>36.9</v>
      </c>
      <c r="HH264">
        <v>49</v>
      </c>
      <c r="HI264">
        <v>42.9124</v>
      </c>
      <c r="HJ264">
        <v>63.0063</v>
      </c>
      <c r="HK264">
        <v>22.9968</v>
      </c>
      <c r="HL264">
        <v>1</v>
      </c>
      <c r="HM264">
        <v>1.82944</v>
      </c>
      <c r="HN264">
        <v>9.28105</v>
      </c>
      <c r="HO264">
        <v>20.0487</v>
      </c>
      <c r="HP264">
        <v>5.20291</v>
      </c>
      <c r="HQ264">
        <v>11.992</v>
      </c>
      <c r="HR264">
        <v>4.95875</v>
      </c>
      <c r="HS264">
        <v>3.27435</v>
      </c>
      <c r="HT264">
        <v>9999</v>
      </c>
      <c r="HU264">
        <v>9999</v>
      </c>
      <c r="HV264">
        <v>9999</v>
      </c>
      <c r="HW264">
        <v>113.4</v>
      </c>
      <c r="HX264">
        <v>1.86386</v>
      </c>
      <c r="HY264">
        <v>1.86026</v>
      </c>
      <c r="HZ264">
        <v>1.85869</v>
      </c>
      <c r="IA264">
        <v>1.85989</v>
      </c>
      <c r="IB264">
        <v>1.85986</v>
      </c>
      <c r="IC264">
        <v>1.85853</v>
      </c>
      <c r="ID264">
        <v>1.85765</v>
      </c>
      <c r="IE264">
        <v>1.85242</v>
      </c>
      <c r="IF264">
        <v>0</v>
      </c>
      <c r="IG264">
        <v>0</v>
      </c>
      <c r="IH264">
        <v>0</v>
      </c>
      <c r="II264">
        <v>0</v>
      </c>
      <c r="IJ264" t="s">
        <v>433</v>
      </c>
      <c r="IK264" t="s">
        <v>434</v>
      </c>
      <c r="IL264" t="s">
        <v>435</v>
      </c>
      <c r="IM264" t="s">
        <v>435</v>
      </c>
      <c r="IN264" t="s">
        <v>435</v>
      </c>
      <c r="IO264" t="s">
        <v>435</v>
      </c>
      <c r="IP264">
        <v>0</v>
      </c>
      <c r="IQ264">
        <v>100</v>
      </c>
      <c r="IR264">
        <v>100</v>
      </c>
      <c r="IS264">
        <v>-28.3</v>
      </c>
      <c r="IT264">
        <v>-3.885</v>
      </c>
      <c r="IU264">
        <v>-14.31289574393101</v>
      </c>
      <c r="IV264">
        <v>-0.02083019699242301</v>
      </c>
      <c r="IW264">
        <v>6.53372239223948E-06</v>
      </c>
      <c r="IX264">
        <v>-1.0545266758139E-09</v>
      </c>
      <c r="IY264">
        <v>-1.673814827731834</v>
      </c>
      <c r="IZ264">
        <v>-0.1107929009182527</v>
      </c>
      <c r="JA264">
        <v>0.00147621998962423</v>
      </c>
      <c r="JB264">
        <v>-1.085810860981848E-05</v>
      </c>
      <c r="JC264">
        <v>3</v>
      </c>
      <c r="JD264">
        <v>1949</v>
      </c>
      <c r="JE264">
        <v>2</v>
      </c>
      <c r="JF264">
        <v>64</v>
      </c>
      <c r="JG264">
        <v>36.8</v>
      </c>
      <c r="JH264">
        <v>36.8</v>
      </c>
      <c r="JI264">
        <v>2.17285</v>
      </c>
      <c r="JJ264">
        <v>2.71484</v>
      </c>
      <c r="JK264">
        <v>1.49658</v>
      </c>
      <c r="JL264">
        <v>2.31812</v>
      </c>
      <c r="JM264">
        <v>1.54785</v>
      </c>
      <c r="JN264">
        <v>2.4353</v>
      </c>
      <c r="JO264">
        <v>51.9346</v>
      </c>
      <c r="JP264">
        <v>14.2371</v>
      </c>
      <c r="JQ264">
        <v>18</v>
      </c>
      <c r="JR264">
        <v>502.776</v>
      </c>
      <c r="JS264">
        <v>458.963</v>
      </c>
      <c r="JT264">
        <v>26.8969</v>
      </c>
      <c r="JU264">
        <v>47.3584</v>
      </c>
      <c r="JV264">
        <v>29.9989</v>
      </c>
      <c r="JW264">
        <v>46.9931</v>
      </c>
      <c r="JX264">
        <v>46.7841</v>
      </c>
      <c r="JY264">
        <v>43.7364</v>
      </c>
      <c r="JZ264">
        <v>33.5535</v>
      </c>
      <c r="KA264">
        <v>0</v>
      </c>
      <c r="KB264">
        <v>21.5563</v>
      </c>
      <c r="KC264">
        <v>908.014</v>
      </c>
      <c r="KD264">
        <v>24.0803</v>
      </c>
      <c r="KE264">
        <v>97.44929999999999</v>
      </c>
      <c r="KF264">
        <v>91.6985</v>
      </c>
    </row>
    <row r="265" spans="1:292">
      <c r="A265">
        <v>247</v>
      </c>
      <c r="B265">
        <v>1688146052.5</v>
      </c>
      <c r="C265">
        <v>11636.5</v>
      </c>
      <c r="D265" t="s">
        <v>932</v>
      </c>
      <c r="E265" t="s">
        <v>933</v>
      </c>
      <c r="F265">
        <v>5</v>
      </c>
      <c r="G265" t="s">
        <v>824</v>
      </c>
      <c r="H265">
        <v>1688146044.714286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K265*DK265*100.0/(AV265*EE265),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K265*DK265*100.0/(AV265*EE265),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911.7045072012853</v>
      </c>
      <c r="AJ265">
        <v>888.3724909090907</v>
      </c>
      <c r="AK265">
        <v>3.410630227919115</v>
      </c>
      <c r="AL265">
        <v>66.45543334571914</v>
      </c>
      <c r="AM265">
        <f>(AO265 - AN265 + DX265*1E3/(8.314*(DZ265+273.15)) * AQ265/DW265 * AP265) * DW265/(100*DK265) * 1000/(1000 - AO265)</f>
        <v>0</v>
      </c>
      <c r="AN265">
        <v>24.18136093362562</v>
      </c>
      <c r="AO265">
        <v>24.63612363636364</v>
      </c>
      <c r="AP265">
        <v>-6.688363744629961E-05</v>
      </c>
      <c r="AQ265">
        <v>108.1000291971216</v>
      </c>
      <c r="AR265">
        <v>0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429</v>
      </c>
      <c r="AX265" t="s">
        <v>429</v>
      </c>
      <c r="AY265">
        <v>0</v>
      </c>
      <c r="AZ265">
        <v>0</v>
      </c>
      <c r="BA265">
        <f>1-AY265/AZ265</f>
        <v>0</v>
      </c>
      <c r="BB265">
        <v>0</v>
      </c>
      <c r="BC265" t="s">
        <v>429</v>
      </c>
      <c r="BD265" t="s">
        <v>429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429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1.65</v>
      </c>
      <c r="DL265">
        <v>0.5</v>
      </c>
      <c r="DM265" t="s">
        <v>430</v>
      </c>
      <c r="DN265">
        <v>2</v>
      </c>
      <c r="DO265" t="b">
        <v>1</v>
      </c>
      <c r="DP265">
        <v>1688146044.714286</v>
      </c>
      <c r="DQ265">
        <v>842.1074285714285</v>
      </c>
      <c r="DR265">
        <v>874.4012142857144</v>
      </c>
      <c r="DS265">
        <v>24.63421071428572</v>
      </c>
      <c r="DT265">
        <v>24.16755714285714</v>
      </c>
      <c r="DU265">
        <v>870.2941428571429</v>
      </c>
      <c r="DV265">
        <v>28.51893928571429</v>
      </c>
      <c r="DW265">
        <v>499.9986428571429</v>
      </c>
      <c r="DX265">
        <v>101.57625</v>
      </c>
      <c r="DY265">
        <v>0.1000044714285714</v>
      </c>
      <c r="DZ265">
        <v>32.74403928571429</v>
      </c>
      <c r="EA265">
        <v>33.91930000000001</v>
      </c>
      <c r="EB265">
        <v>999.9000000000002</v>
      </c>
      <c r="EC265">
        <v>0</v>
      </c>
      <c r="ED265">
        <v>0</v>
      </c>
      <c r="EE265">
        <v>9990.804285714286</v>
      </c>
      <c r="EF265">
        <v>0</v>
      </c>
      <c r="EG265">
        <v>774.2038571428569</v>
      </c>
      <c r="EH265">
        <v>-32.29384285714286</v>
      </c>
      <c r="EI265">
        <v>863.3760357142856</v>
      </c>
      <c r="EJ265">
        <v>896.0569642857143</v>
      </c>
      <c r="EK265">
        <v>0.4666585</v>
      </c>
      <c r="EL265">
        <v>874.4012142857144</v>
      </c>
      <c r="EM265">
        <v>24.16755714285714</v>
      </c>
      <c r="EN265">
        <v>2.50225</v>
      </c>
      <c r="EO265">
        <v>2.454848928571429</v>
      </c>
      <c r="EP265">
        <v>21.04115</v>
      </c>
      <c r="EQ265">
        <v>20.73020714285714</v>
      </c>
      <c r="ER265">
        <v>2000.027142857143</v>
      </c>
      <c r="ES265">
        <v>0.9799992857142856</v>
      </c>
      <c r="ET265">
        <v>0.02000106785714286</v>
      </c>
      <c r="EU265">
        <v>0</v>
      </c>
      <c r="EV265">
        <v>148.0998928571428</v>
      </c>
      <c r="EW265">
        <v>5.00078</v>
      </c>
      <c r="EX265">
        <v>4460.754999999999</v>
      </c>
      <c r="EY265">
        <v>16379.86428571429</v>
      </c>
      <c r="EZ265">
        <v>52.42396428571428</v>
      </c>
      <c r="FA265">
        <v>54.39928571428571</v>
      </c>
      <c r="FB265">
        <v>52.84807142857143</v>
      </c>
      <c r="FC265">
        <v>53.62921428571428</v>
      </c>
      <c r="FD265">
        <v>52.58239285714285</v>
      </c>
      <c r="FE265">
        <v>1955.127142857143</v>
      </c>
      <c r="FF265">
        <v>39.9</v>
      </c>
      <c r="FG265">
        <v>0</v>
      </c>
      <c r="FH265">
        <v>1688146047</v>
      </c>
      <c r="FI265">
        <v>0</v>
      </c>
      <c r="FJ265">
        <v>148.13116</v>
      </c>
      <c r="FK265">
        <v>2.087538462859468</v>
      </c>
      <c r="FL265">
        <v>1112.365383029625</v>
      </c>
      <c r="FM265">
        <v>4474.1024</v>
      </c>
      <c r="FN265">
        <v>15</v>
      </c>
      <c r="FO265">
        <v>1688143836.6</v>
      </c>
      <c r="FP265" t="s">
        <v>825</v>
      </c>
      <c r="FQ265">
        <v>1688143836.6</v>
      </c>
      <c r="FR265">
        <v>1688143836.6</v>
      </c>
      <c r="FS265">
        <v>8</v>
      </c>
      <c r="FT265">
        <v>0.776</v>
      </c>
      <c r="FU265">
        <v>0.099</v>
      </c>
      <c r="FV265">
        <v>-22.351</v>
      </c>
      <c r="FW265">
        <v>-3.623</v>
      </c>
      <c r="FX265">
        <v>421</v>
      </c>
      <c r="FY265">
        <v>20</v>
      </c>
      <c r="FZ265">
        <v>0.31</v>
      </c>
      <c r="GA265">
        <v>0.05</v>
      </c>
      <c r="GB265">
        <v>-32.3133487804878</v>
      </c>
      <c r="GC265">
        <v>0.4613163763066011</v>
      </c>
      <c r="GD265">
        <v>0.05913926153250795</v>
      </c>
      <c r="GE265">
        <v>0</v>
      </c>
      <c r="GF265">
        <v>0.4880022439024391</v>
      </c>
      <c r="GG265">
        <v>-0.3290868919860626</v>
      </c>
      <c r="GH265">
        <v>0.0358060155095791</v>
      </c>
      <c r="GI265">
        <v>1</v>
      </c>
      <c r="GJ265">
        <v>1</v>
      </c>
      <c r="GK265">
        <v>2</v>
      </c>
      <c r="GL265" t="s">
        <v>432</v>
      </c>
      <c r="GM265">
        <v>3.1008</v>
      </c>
      <c r="GN265">
        <v>2.75808</v>
      </c>
      <c r="GO265">
        <v>0.161451</v>
      </c>
      <c r="GP265">
        <v>0.161957</v>
      </c>
      <c r="GQ265">
        <v>0.131868</v>
      </c>
      <c r="GR265">
        <v>0.118086</v>
      </c>
      <c r="GS265">
        <v>20885.9</v>
      </c>
      <c r="GT265">
        <v>19880.2</v>
      </c>
      <c r="GU265">
        <v>25499.2</v>
      </c>
      <c r="GV265">
        <v>24112.1</v>
      </c>
      <c r="GW265">
        <v>35612.1</v>
      </c>
      <c r="GX265">
        <v>30963.3</v>
      </c>
      <c r="GY265">
        <v>44596.7</v>
      </c>
      <c r="GZ265">
        <v>37946.5</v>
      </c>
      <c r="HA265">
        <v>1.7115</v>
      </c>
      <c r="HB265">
        <v>1.63113</v>
      </c>
      <c r="HC265">
        <v>-0.0653639</v>
      </c>
      <c r="HD265">
        <v>0</v>
      </c>
      <c r="HE265">
        <v>34.9418</v>
      </c>
      <c r="HF265">
        <v>999.9</v>
      </c>
      <c r="HG265">
        <v>36.8</v>
      </c>
      <c r="HH265">
        <v>49</v>
      </c>
      <c r="HI265">
        <v>42.7974</v>
      </c>
      <c r="HJ265">
        <v>62.8663</v>
      </c>
      <c r="HK265">
        <v>22.8806</v>
      </c>
      <c r="HL265">
        <v>1</v>
      </c>
      <c r="HM265">
        <v>1.82811</v>
      </c>
      <c r="HN265">
        <v>9.28105</v>
      </c>
      <c r="HO265">
        <v>20.0486</v>
      </c>
      <c r="HP265">
        <v>5.20351</v>
      </c>
      <c r="HQ265">
        <v>11.992</v>
      </c>
      <c r="HR265">
        <v>4.9588</v>
      </c>
      <c r="HS265">
        <v>3.27438</v>
      </c>
      <c r="HT265">
        <v>9999</v>
      </c>
      <c r="HU265">
        <v>9999</v>
      </c>
      <c r="HV265">
        <v>9999</v>
      </c>
      <c r="HW265">
        <v>113.4</v>
      </c>
      <c r="HX265">
        <v>1.86386</v>
      </c>
      <c r="HY265">
        <v>1.86021</v>
      </c>
      <c r="HZ265">
        <v>1.85867</v>
      </c>
      <c r="IA265">
        <v>1.85989</v>
      </c>
      <c r="IB265">
        <v>1.85981</v>
      </c>
      <c r="IC265">
        <v>1.85852</v>
      </c>
      <c r="ID265">
        <v>1.85763</v>
      </c>
      <c r="IE265">
        <v>1.85242</v>
      </c>
      <c r="IF265">
        <v>0</v>
      </c>
      <c r="IG265">
        <v>0</v>
      </c>
      <c r="IH265">
        <v>0</v>
      </c>
      <c r="II265">
        <v>0</v>
      </c>
      <c r="IJ265" t="s">
        <v>433</v>
      </c>
      <c r="IK265" t="s">
        <v>434</v>
      </c>
      <c r="IL265" t="s">
        <v>435</v>
      </c>
      <c r="IM265" t="s">
        <v>435</v>
      </c>
      <c r="IN265" t="s">
        <v>435</v>
      </c>
      <c r="IO265" t="s">
        <v>435</v>
      </c>
      <c r="IP265">
        <v>0</v>
      </c>
      <c r="IQ265">
        <v>100</v>
      </c>
      <c r="IR265">
        <v>100</v>
      </c>
      <c r="IS265">
        <v>-28.498</v>
      </c>
      <c r="IT265">
        <v>-3.8849</v>
      </c>
      <c r="IU265">
        <v>-14.31289574393101</v>
      </c>
      <c r="IV265">
        <v>-0.02083019699242301</v>
      </c>
      <c r="IW265">
        <v>6.53372239223948E-06</v>
      </c>
      <c r="IX265">
        <v>-1.0545266758139E-09</v>
      </c>
      <c r="IY265">
        <v>-1.673814827731834</v>
      </c>
      <c r="IZ265">
        <v>-0.1107929009182527</v>
      </c>
      <c r="JA265">
        <v>0.00147621998962423</v>
      </c>
      <c r="JB265">
        <v>-1.085810860981848E-05</v>
      </c>
      <c r="JC265">
        <v>3</v>
      </c>
      <c r="JD265">
        <v>1949</v>
      </c>
      <c r="JE265">
        <v>2</v>
      </c>
      <c r="JF265">
        <v>64</v>
      </c>
      <c r="JG265">
        <v>36.9</v>
      </c>
      <c r="JH265">
        <v>36.9</v>
      </c>
      <c r="JI265">
        <v>2.20825</v>
      </c>
      <c r="JJ265">
        <v>2.72217</v>
      </c>
      <c r="JK265">
        <v>1.49658</v>
      </c>
      <c r="JL265">
        <v>2.31812</v>
      </c>
      <c r="JM265">
        <v>1.54785</v>
      </c>
      <c r="JN265">
        <v>2.39868</v>
      </c>
      <c r="JO265">
        <v>51.9346</v>
      </c>
      <c r="JP265">
        <v>14.2283</v>
      </c>
      <c r="JQ265">
        <v>18</v>
      </c>
      <c r="JR265">
        <v>502.918</v>
      </c>
      <c r="JS265">
        <v>459.106</v>
      </c>
      <c r="JT265">
        <v>26.8696</v>
      </c>
      <c r="JU265">
        <v>47.3499</v>
      </c>
      <c r="JV265">
        <v>29.9988</v>
      </c>
      <c r="JW265">
        <v>46.9887</v>
      </c>
      <c r="JX265">
        <v>46.7789</v>
      </c>
      <c r="JY265">
        <v>44.3705</v>
      </c>
      <c r="JZ265">
        <v>33.8438</v>
      </c>
      <c r="KA265">
        <v>0</v>
      </c>
      <c r="KB265">
        <v>21.546</v>
      </c>
      <c r="KC265">
        <v>921.3819999999999</v>
      </c>
      <c r="KD265">
        <v>24.0592</v>
      </c>
      <c r="KE265">
        <v>97.4517</v>
      </c>
      <c r="KF265">
        <v>91.7008</v>
      </c>
    </row>
    <row r="266" spans="1:292">
      <c r="A266">
        <v>248</v>
      </c>
      <c r="B266">
        <v>1688146057.5</v>
      </c>
      <c r="C266">
        <v>11641.5</v>
      </c>
      <c r="D266" t="s">
        <v>934</v>
      </c>
      <c r="E266" t="s">
        <v>935</v>
      </c>
      <c r="F266">
        <v>5</v>
      </c>
      <c r="G266" t="s">
        <v>824</v>
      </c>
      <c r="H266">
        <v>1688146050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K266*DK266*100.0/(AV266*EE266),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K266*DK266*100.0/(AV266*EE266),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928.956643403827</v>
      </c>
      <c r="AJ266">
        <v>905.6562363636358</v>
      </c>
      <c r="AK266">
        <v>3.460724681222001</v>
      </c>
      <c r="AL266">
        <v>66.45543334571914</v>
      </c>
      <c r="AM266">
        <f>(AO266 - AN266 + DX266*1E3/(8.314*(DZ266+273.15)) * AQ266/DW266 * AP266) * DW266/(100*DK266) * 1000/(1000 - AO266)</f>
        <v>0</v>
      </c>
      <c r="AN266">
        <v>24.13570471224381</v>
      </c>
      <c r="AO266">
        <v>24.62688606060607</v>
      </c>
      <c r="AP266">
        <v>-0.0001910591323157826</v>
      </c>
      <c r="AQ266">
        <v>108.1000291971216</v>
      </c>
      <c r="AR266">
        <v>0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429</v>
      </c>
      <c r="AX266" t="s">
        <v>429</v>
      </c>
      <c r="AY266">
        <v>0</v>
      </c>
      <c r="AZ266">
        <v>0</v>
      </c>
      <c r="BA266">
        <f>1-AY266/AZ266</f>
        <v>0</v>
      </c>
      <c r="BB266">
        <v>0</v>
      </c>
      <c r="BC266" t="s">
        <v>429</v>
      </c>
      <c r="BD266" t="s">
        <v>429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429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1.65</v>
      </c>
      <c r="DL266">
        <v>0.5</v>
      </c>
      <c r="DM266" t="s">
        <v>430</v>
      </c>
      <c r="DN266">
        <v>2</v>
      </c>
      <c r="DO266" t="b">
        <v>1</v>
      </c>
      <c r="DP266">
        <v>1688146050</v>
      </c>
      <c r="DQ266">
        <v>859.8325185185187</v>
      </c>
      <c r="DR266">
        <v>892.1354444444446</v>
      </c>
      <c r="DS266">
        <v>24.63498518518519</v>
      </c>
      <c r="DT266">
        <v>24.17074444444443</v>
      </c>
      <c r="DU266">
        <v>888.2307407407408</v>
      </c>
      <c r="DV266">
        <v>28.51974074074074</v>
      </c>
      <c r="DW266">
        <v>500.0234444444445</v>
      </c>
      <c r="DX266">
        <v>101.5767407407407</v>
      </c>
      <c r="DY266">
        <v>0.0999472</v>
      </c>
      <c r="DZ266">
        <v>32.72296296296296</v>
      </c>
      <c r="EA266">
        <v>33.89861851851852</v>
      </c>
      <c r="EB266">
        <v>999.9000000000001</v>
      </c>
      <c r="EC266">
        <v>0</v>
      </c>
      <c r="ED266">
        <v>0</v>
      </c>
      <c r="EE266">
        <v>10000.20814814815</v>
      </c>
      <c r="EF266">
        <v>0</v>
      </c>
      <c r="EG266">
        <v>849.0612962962963</v>
      </c>
      <c r="EH266">
        <v>-32.30305555555555</v>
      </c>
      <c r="EI266">
        <v>881.5494444444446</v>
      </c>
      <c r="EJ266">
        <v>914.232925925926</v>
      </c>
      <c r="EK266">
        <v>0.4642502962962964</v>
      </c>
      <c r="EL266">
        <v>892.1354444444446</v>
      </c>
      <c r="EM266">
        <v>24.17074444444443</v>
      </c>
      <c r="EN266">
        <v>2.502341481481482</v>
      </c>
      <c r="EO266">
        <v>2.455184814814815</v>
      </c>
      <c r="EP266">
        <v>21.04174074074074</v>
      </c>
      <c r="EQ266">
        <v>20.73242592592593</v>
      </c>
      <c r="ER266">
        <v>2000.031111111111</v>
      </c>
      <c r="ES266">
        <v>0.9799987777777776</v>
      </c>
      <c r="ET266">
        <v>0.02000162222222222</v>
      </c>
      <c r="EU266">
        <v>0</v>
      </c>
      <c r="EV266">
        <v>148.2596296296296</v>
      </c>
      <c r="EW266">
        <v>5.00078</v>
      </c>
      <c r="EX266">
        <v>4631.492592592592</v>
      </c>
      <c r="EY266">
        <v>16379.89259259259</v>
      </c>
      <c r="EZ266">
        <v>52.4118148148148</v>
      </c>
      <c r="FA266">
        <v>54.37714814814814</v>
      </c>
      <c r="FB266">
        <v>52.83077777777777</v>
      </c>
      <c r="FC266">
        <v>53.59696296296296</v>
      </c>
      <c r="FD266">
        <v>52.55992592592592</v>
      </c>
      <c r="FE266">
        <v>1955.12962962963</v>
      </c>
      <c r="FF266">
        <v>39.90185185185185</v>
      </c>
      <c r="FG266">
        <v>0</v>
      </c>
      <c r="FH266">
        <v>1688146051.8</v>
      </c>
      <c r="FI266">
        <v>0</v>
      </c>
      <c r="FJ266">
        <v>148.26992</v>
      </c>
      <c r="FK266">
        <v>2.070307700751113</v>
      </c>
      <c r="FL266">
        <v>2919.114619867658</v>
      </c>
      <c r="FM266">
        <v>4645.662</v>
      </c>
      <c r="FN266">
        <v>15</v>
      </c>
      <c r="FO266">
        <v>1688143836.6</v>
      </c>
      <c r="FP266" t="s">
        <v>825</v>
      </c>
      <c r="FQ266">
        <v>1688143836.6</v>
      </c>
      <c r="FR266">
        <v>1688143836.6</v>
      </c>
      <c r="FS266">
        <v>8</v>
      </c>
      <c r="FT266">
        <v>0.776</v>
      </c>
      <c r="FU266">
        <v>0.099</v>
      </c>
      <c r="FV266">
        <v>-22.351</v>
      </c>
      <c r="FW266">
        <v>-3.623</v>
      </c>
      <c r="FX266">
        <v>421</v>
      </c>
      <c r="FY266">
        <v>20</v>
      </c>
      <c r="FZ266">
        <v>0.31</v>
      </c>
      <c r="GA266">
        <v>0.05</v>
      </c>
      <c r="GB266">
        <v>-32.31029024390244</v>
      </c>
      <c r="GC266">
        <v>-0.03439233449469829</v>
      </c>
      <c r="GD266">
        <v>0.04408338996347944</v>
      </c>
      <c r="GE266">
        <v>1</v>
      </c>
      <c r="GF266">
        <v>0.4702779512195121</v>
      </c>
      <c r="GG266">
        <v>-0.04606227177700399</v>
      </c>
      <c r="GH266">
        <v>0.02198240699436514</v>
      </c>
      <c r="GI266">
        <v>1</v>
      </c>
      <c r="GJ266">
        <v>2</v>
      </c>
      <c r="GK266">
        <v>2</v>
      </c>
      <c r="GL266" t="s">
        <v>538</v>
      </c>
      <c r="GM266">
        <v>3.10078</v>
      </c>
      <c r="GN266">
        <v>2.758</v>
      </c>
      <c r="GO266">
        <v>0.163464</v>
      </c>
      <c r="GP266">
        <v>0.16395</v>
      </c>
      <c r="GQ266">
        <v>0.131824</v>
      </c>
      <c r="GR266">
        <v>0.117845</v>
      </c>
      <c r="GS266">
        <v>20836.1</v>
      </c>
      <c r="GT266">
        <v>19833.3</v>
      </c>
      <c r="GU266">
        <v>25499.7</v>
      </c>
      <c r="GV266">
        <v>24112.7</v>
      </c>
      <c r="GW266">
        <v>35614.8</v>
      </c>
      <c r="GX266">
        <v>30972.4</v>
      </c>
      <c r="GY266">
        <v>44597.7</v>
      </c>
      <c r="GZ266">
        <v>37947.2</v>
      </c>
      <c r="HA266">
        <v>1.71162</v>
      </c>
      <c r="HB266">
        <v>1.63113</v>
      </c>
      <c r="HC266">
        <v>-0.0644363</v>
      </c>
      <c r="HD266">
        <v>0</v>
      </c>
      <c r="HE266">
        <v>34.9066</v>
      </c>
      <c r="HF266">
        <v>999.9</v>
      </c>
      <c r="HG266">
        <v>36.8</v>
      </c>
      <c r="HH266">
        <v>49</v>
      </c>
      <c r="HI266">
        <v>42.7947</v>
      </c>
      <c r="HJ266">
        <v>62.9063</v>
      </c>
      <c r="HK266">
        <v>23.0128</v>
      </c>
      <c r="HL266">
        <v>1</v>
      </c>
      <c r="HM266">
        <v>1.82669</v>
      </c>
      <c r="HN266">
        <v>9.28105</v>
      </c>
      <c r="HO266">
        <v>20.0486</v>
      </c>
      <c r="HP266">
        <v>5.20366</v>
      </c>
      <c r="HQ266">
        <v>11.9921</v>
      </c>
      <c r="HR266">
        <v>4.95875</v>
      </c>
      <c r="HS266">
        <v>3.27445</v>
      </c>
      <c r="HT266">
        <v>9999</v>
      </c>
      <c r="HU266">
        <v>9999</v>
      </c>
      <c r="HV266">
        <v>9999</v>
      </c>
      <c r="HW266">
        <v>113.4</v>
      </c>
      <c r="HX266">
        <v>1.86386</v>
      </c>
      <c r="HY266">
        <v>1.86024</v>
      </c>
      <c r="HZ266">
        <v>1.85868</v>
      </c>
      <c r="IA266">
        <v>1.85989</v>
      </c>
      <c r="IB266">
        <v>1.85982</v>
      </c>
      <c r="IC266">
        <v>1.85852</v>
      </c>
      <c r="ID266">
        <v>1.85762</v>
      </c>
      <c r="IE266">
        <v>1.85242</v>
      </c>
      <c r="IF266">
        <v>0</v>
      </c>
      <c r="IG266">
        <v>0</v>
      </c>
      <c r="IH266">
        <v>0</v>
      </c>
      <c r="II266">
        <v>0</v>
      </c>
      <c r="IJ266" t="s">
        <v>433</v>
      </c>
      <c r="IK266" t="s">
        <v>434</v>
      </c>
      <c r="IL266" t="s">
        <v>435</v>
      </c>
      <c r="IM266" t="s">
        <v>435</v>
      </c>
      <c r="IN266" t="s">
        <v>435</v>
      </c>
      <c r="IO266" t="s">
        <v>435</v>
      </c>
      <c r="IP266">
        <v>0</v>
      </c>
      <c r="IQ266">
        <v>100</v>
      </c>
      <c r="IR266">
        <v>100</v>
      </c>
      <c r="IS266">
        <v>-28.695</v>
      </c>
      <c r="IT266">
        <v>-3.8841</v>
      </c>
      <c r="IU266">
        <v>-14.31289574393101</v>
      </c>
      <c r="IV266">
        <v>-0.02083019699242301</v>
      </c>
      <c r="IW266">
        <v>6.53372239223948E-06</v>
      </c>
      <c r="IX266">
        <v>-1.0545266758139E-09</v>
      </c>
      <c r="IY266">
        <v>-1.673814827731834</v>
      </c>
      <c r="IZ266">
        <v>-0.1107929009182527</v>
      </c>
      <c r="JA266">
        <v>0.00147621998962423</v>
      </c>
      <c r="JB266">
        <v>-1.085810860981848E-05</v>
      </c>
      <c r="JC266">
        <v>3</v>
      </c>
      <c r="JD266">
        <v>1949</v>
      </c>
      <c r="JE266">
        <v>2</v>
      </c>
      <c r="JF266">
        <v>64</v>
      </c>
      <c r="JG266">
        <v>37</v>
      </c>
      <c r="JH266">
        <v>37</v>
      </c>
      <c r="JI266">
        <v>2.23877</v>
      </c>
      <c r="JJ266">
        <v>2.72217</v>
      </c>
      <c r="JK266">
        <v>1.49658</v>
      </c>
      <c r="JL266">
        <v>2.31812</v>
      </c>
      <c r="JM266">
        <v>1.54785</v>
      </c>
      <c r="JN266">
        <v>2.44141</v>
      </c>
      <c r="JO266">
        <v>51.9346</v>
      </c>
      <c r="JP266">
        <v>14.2283</v>
      </c>
      <c r="JQ266">
        <v>18</v>
      </c>
      <c r="JR266">
        <v>502.971</v>
      </c>
      <c r="JS266">
        <v>459.076</v>
      </c>
      <c r="JT266">
        <v>26.8406</v>
      </c>
      <c r="JU266">
        <v>47.3405</v>
      </c>
      <c r="JV266">
        <v>29.9988</v>
      </c>
      <c r="JW266">
        <v>46.9835</v>
      </c>
      <c r="JX266">
        <v>46.7738</v>
      </c>
      <c r="JY266">
        <v>45.0493</v>
      </c>
      <c r="JZ266">
        <v>33.8438</v>
      </c>
      <c r="KA266">
        <v>0</v>
      </c>
      <c r="KB266">
        <v>21.5446</v>
      </c>
      <c r="KC266">
        <v>941.427</v>
      </c>
      <c r="KD266">
        <v>24.0542</v>
      </c>
      <c r="KE266">
        <v>97.4539</v>
      </c>
      <c r="KF266">
        <v>91.7028</v>
      </c>
    </row>
    <row r="267" spans="1:292">
      <c r="A267">
        <v>249</v>
      </c>
      <c r="B267">
        <v>1688146062.5</v>
      </c>
      <c r="C267">
        <v>11646.5</v>
      </c>
      <c r="D267" t="s">
        <v>936</v>
      </c>
      <c r="E267" t="s">
        <v>937</v>
      </c>
      <c r="F267">
        <v>5</v>
      </c>
      <c r="G267" t="s">
        <v>824</v>
      </c>
      <c r="H267">
        <v>1688146054.714286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K267*DK267*100.0/(AV267*EE267),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K267*DK267*100.0/(AV267*EE267),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946.0827577951833</v>
      </c>
      <c r="AJ267">
        <v>922.7932484848485</v>
      </c>
      <c r="AK267">
        <v>3.42648583711466</v>
      </c>
      <c r="AL267">
        <v>66.45543334571914</v>
      </c>
      <c r="AM267">
        <f>(AO267 - AN267 + DX267*1E3/(8.314*(DZ267+273.15)) * AQ267/DW267 * AP267) * DW267/(100*DK267) * 1000/(1000 - AO267)</f>
        <v>0</v>
      </c>
      <c r="AN267">
        <v>24.10307454182692</v>
      </c>
      <c r="AO267">
        <v>24.59613696969697</v>
      </c>
      <c r="AP267">
        <v>-0.006231598707240621</v>
      </c>
      <c r="AQ267">
        <v>108.1000291971216</v>
      </c>
      <c r="AR267">
        <v>0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429</v>
      </c>
      <c r="AX267" t="s">
        <v>429</v>
      </c>
      <c r="AY267">
        <v>0</v>
      </c>
      <c r="AZ267">
        <v>0</v>
      </c>
      <c r="BA267">
        <f>1-AY267/AZ267</f>
        <v>0</v>
      </c>
      <c r="BB267">
        <v>0</v>
      </c>
      <c r="BC267" t="s">
        <v>429</v>
      </c>
      <c r="BD267" t="s">
        <v>429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429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1.65</v>
      </c>
      <c r="DL267">
        <v>0.5</v>
      </c>
      <c r="DM267" t="s">
        <v>430</v>
      </c>
      <c r="DN267">
        <v>2</v>
      </c>
      <c r="DO267" t="b">
        <v>1</v>
      </c>
      <c r="DP267">
        <v>1688146054.714286</v>
      </c>
      <c r="DQ267">
        <v>875.659392857143</v>
      </c>
      <c r="DR267">
        <v>907.9492142857143</v>
      </c>
      <c r="DS267">
        <v>24.62685357142857</v>
      </c>
      <c r="DT267">
        <v>24.147075</v>
      </c>
      <c r="DU267">
        <v>904.2442142857143</v>
      </c>
      <c r="DV267">
        <v>28.51114642857143</v>
      </c>
      <c r="DW267">
        <v>499.9941428571429</v>
      </c>
      <c r="DX267">
        <v>101.5773214285714</v>
      </c>
      <c r="DY267">
        <v>0.09993946071428569</v>
      </c>
      <c r="DZ267">
        <v>32.70258571428572</v>
      </c>
      <c r="EA267">
        <v>33.87975714285714</v>
      </c>
      <c r="EB267">
        <v>999.9000000000002</v>
      </c>
      <c r="EC267">
        <v>0</v>
      </c>
      <c r="ED267">
        <v>0</v>
      </c>
      <c r="EE267">
        <v>9997.522142857142</v>
      </c>
      <c r="EF267">
        <v>0</v>
      </c>
      <c r="EG267">
        <v>1012.689964285714</v>
      </c>
      <c r="EH267">
        <v>-32.28994642857143</v>
      </c>
      <c r="EI267">
        <v>897.7683928571429</v>
      </c>
      <c r="EJ267">
        <v>930.4155714285715</v>
      </c>
      <c r="EK267">
        <v>0.47979175</v>
      </c>
      <c r="EL267">
        <v>907.9492142857143</v>
      </c>
      <c r="EM267">
        <v>24.147075</v>
      </c>
      <c r="EN267">
        <v>2.50153</v>
      </c>
      <c r="EO267">
        <v>2.452793928571429</v>
      </c>
      <c r="EP267">
        <v>21.03645357142857</v>
      </c>
      <c r="EQ267">
        <v>20.71659285714285</v>
      </c>
      <c r="ER267">
        <v>2000.031785714286</v>
      </c>
      <c r="ES267">
        <v>0.9799977857142855</v>
      </c>
      <c r="ET267">
        <v>0.02000238928571429</v>
      </c>
      <c r="EU267">
        <v>0</v>
      </c>
      <c r="EV267">
        <v>148.3634642857143</v>
      </c>
      <c r="EW267">
        <v>5.00078</v>
      </c>
      <c r="EX267">
        <v>4946.980714285714</v>
      </c>
      <c r="EY267">
        <v>16379.88571428571</v>
      </c>
      <c r="EZ267">
        <v>52.37917857142856</v>
      </c>
      <c r="FA267">
        <v>54.34132142857142</v>
      </c>
      <c r="FB267">
        <v>52.82564285714285</v>
      </c>
      <c r="FC267">
        <v>53.56903571428571</v>
      </c>
      <c r="FD267">
        <v>52.51982142857143</v>
      </c>
      <c r="FE267">
        <v>1955.127142857143</v>
      </c>
      <c r="FF267">
        <v>39.90500000000001</v>
      </c>
      <c r="FG267">
        <v>0</v>
      </c>
      <c r="FH267">
        <v>1688146057.2</v>
      </c>
      <c r="FI267">
        <v>0</v>
      </c>
      <c r="FJ267">
        <v>148.3898076923077</v>
      </c>
      <c r="FK267">
        <v>1.567418812548357</v>
      </c>
      <c r="FL267">
        <v>5332.882739585355</v>
      </c>
      <c r="FM267">
        <v>4999.306153846153</v>
      </c>
      <c r="FN267">
        <v>15</v>
      </c>
      <c r="FO267">
        <v>1688143836.6</v>
      </c>
      <c r="FP267" t="s">
        <v>825</v>
      </c>
      <c r="FQ267">
        <v>1688143836.6</v>
      </c>
      <c r="FR267">
        <v>1688143836.6</v>
      </c>
      <c r="FS267">
        <v>8</v>
      </c>
      <c r="FT267">
        <v>0.776</v>
      </c>
      <c r="FU267">
        <v>0.099</v>
      </c>
      <c r="FV267">
        <v>-22.351</v>
      </c>
      <c r="FW267">
        <v>-3.623</v>
      </c>
      <c r="FX267">
        <v>421</v>
      </c>
      <c r="FY267">
        <v>20</v>
      </c>
      <c r="FZ267">
        <v>0.31</v>
      </c>
      <c r="GA267">
        <v>0.05</v>
      </c>
      <c r="GB267">
        <v>-32.2990243902439</v>
      </c>
      <c r="GC267">
        <v>-0.07918954703832298</v>
      </c>
      <c r="GD267">
        <v>0.05185506434090034</v>
      </c>
      <c r="GE267">
        <v>1</v>
      </c>
      <c r="GF267">
        <v>0.471326024390244</v>
      </c>
      <c r="GG267">
        <v>0.1874542369337993</v>
      </c>
      <c r="GH267">
        <v>0.02211476843648618</v>
      </c>
      <c r="GI267">
        <v>1</v>
      </c>
      <c r="GJ267">
        <v>2</v>
      </c>
      <c r="GK267">
        <v>2</v>
      </c>
      <c r="GL267" t="s">
        <v>538</v>
      </c>
      <c r="GM267">
        <v>3.10081</v>
      </c>
      <c r="GN267">
        <v>2.75807</v>
      </c>
      <c r="GO267">
        <v>0.165451</v>
      </c>
      <c r="GP267">
        <v>0.165886</v>
      </c>
      <c r="GQ267">
        <v>0.13173</v>
      </c>
      <c r="GR267">
        <v>0.117819</v>
      </c>
      <c r="GS267">
        <v>20787.1</v>
      </c>
      <c r="GT267">
        <v>19787.7</v>
      </c>
      <c r="GU267">
        <v>25500.5</v>
      </c>
      <c r="GV267">
        <v>24113.2</v>
      </c>
      <c r="GW267">
        <v>35619.9</v>
      </c>
      <c r="GX267">
        <v>30974.5</v>
      </c>
      <c r="GY267">
        <v>44599.2</v>
      </c>
      <c r="GZ267">
        <v>37948.4</v>
      </c>
      <c r="HA267">
        <v>1.71185</v>
      </c>
      <c r="HB267">
        <v>1.63105</v>
      </c>
      <c r="HC267">
        <v>-0.0624731</v>
      </c>
      <c r="HD267">
        <v>0</v>
      </c>
      <c r="HE267">
        <v>34.87</v>
      </c>
      <c r="HF267">
        <v>999.9</v>
      </c>
      <c r="HG267">
        <v>36.8</v>
      </c>
      <c r="HH267">
        <v>49</v>
      </c>
      <c r="HI267">
        <v>42.7947</v>
      </c>
      <c r="HJ267">
        <v>62.8263</v>
      </c>
      <c r="HK267">
        <v>23.2131</v>
      </c>
      <c r="HL267">
        <v>1</v>
      </c>
      <c r="HM267">
        <v>1.82545</v>
      </c>
      <c r="HN267">
        <v>9.28105</v>
      </c>
      <c r="HO267">
        <v>20.0482</v>
      </c>
      <c r="HP267">
        <v>5.20172</v>
      </c>
      <c r="HQ267">
        <v>11.9924</v>
      </c>
      <c r="HR267">
        <v>4.95845</v>
      </c>
      <c r="HS267">
        <v>3.27415</v>
      </c>
      <c r="HT267">
        <v>9999</v>
      </c>
      <c r="HU267">
        <v>9999</v>
      </c>
      <c r="HV267">
        <v>9999</v>
      </c>
      <c r="HW267">
        <v>113.4</v>
      </c>
      <c r="HX267">
        <v>1.86386</v>
      </c>
      <c r="HY267">
        <v>1.86028</v>
      </c>
      <c r="HZ267">
        <v>1.85868</v>
      </c>
      <c r="IA267">
        <v>1.85989</v>
      </c>
      <c r="IB267">
        <v>1.85984</v>
      </c>
      <c r="IC267">
        <v>1.85853</v>
      </c>
      <c r="ID267">
        <v>1.85761</v>
      </c>
      <c r="IE267">
        <v>1.8524</v>
      </c>
      <c r="IF267">
        <v>0</v>
      </c>
      <c r="IG267">
        <v>0</v>
      </c>
      <c r="IH267">
        <v>0</v>
      </c>
      <c r="II267">
        <v>0</v>
      </c>
      <c r="IJ267" t="s">
        <v>433</v>
      </c>
      <c r="IK267" t="s">
        <v>434</v>
      </c>
      <c r="IL267" t="s">
        <v>435</v>
      </c>
      <c r="IM267" t="s">
        <v>435</v>
      </c>
      <c r="IN267" t="s">
        <v>435</v>
      </c>
      <c r="IO267" t="s">
        <v>435</v>
      </c>
      <c r="IP267">
        <v>0</v>
      </c>
      <c r="IQ267">
        <v>100</v>
      </c>
      <c r="IR267">
        <v>100</v>
      </c>
      <c r="IS267">
        <v>-28.89</v>
      </c>
      <c r="IT267">
        <v>-3.8824</v>
      </c>
      <c r="IU267">
        <v>-14.31289574393101</v>
      </c>
      <c r="IV267">
        <v>-0.02083019699242301</v>
      </c>
      <c r="IW267">
        <v>6.53372239223948E-06</v>
      </c>
      <c r="IX267">
        <v>-1.0545266758139E-09</v>
      </c>
      <c r="IY267">
        <v>-1.673814827731834</v>
      </c>
      <c r="IZ267">
        <v>-0.1107929009182527</v>
      </c>
      <c r="JA267">
        <v>0.00147621998962423</v>
      </c>
      <c r="JB267">
        <v>-1.085810860981848E-05</v>
      </c>
      <c r="JC267">
        <v>3</v>
      </c>
      <c r="JD267">
        <v>1949</v>
      </c>
      <c r="JE267">
        <v>2</v>
      </c>
      <c r="JF267">
        <v>64</v>
      </c>
      <c r="JG267">
        <v>37.1</v>
      </c>
      <c r="JH267">
        <v>37.1</v>
      </c>
      <c r="JI267">
        <v>2.27417</v>
      </c>
      <c r="JJ267">
        <v>2.7124</v>
      </c>
      <c r="JK267">
        <v>1.49658</v>
      </c>
      <c r="JL267">
        <v>2.31812</v>
      </c>
      <c r="JM267">
        <v>1.54785</v>
      </c>
      <c r="JN267">
        <v>2.52563</v>
      </c>
      <c r="JO267">
        <v>51.9346</v>
      </c>
      <c r="JP267">
        <v>14.2371</v>
      </c>
      <c r="JQ267">
        <v>18</v>
      </c>
      <c r="JR267">
        <v>503.09</v>
      </c>
      <c r="JS267">
        <v>459.002</v>
      </c>
      <c r="JT267">
        <v>26.8132</v>
      </c>
      <c r="JU267">
        <v>47.3298</v>
      </c>
      <c r="JV267">
        <v>29.9989</v>
      </c>
      <c r="JW267">
        <v>46.9782</v>
      </c>
      <c r="JX267">
        <v>46.7699</v>
      </c>
      <c r="JY267">
        <v>45.6863</v>
      </c>
      <c r="JZ267">
        <v>34.1173</v>
      </c>
      <c r="KA267">
        <v>0</v>
      </c>
      <c r="KB267">
        <v>21.5446</v>
      </c>
      <c r="KC267">
        <v>954.942</v>
      </c>
      <c r="KD267">
        <v>23.938</v>
      </c>
      <c r="KE267">
        <v>97.4571</v>
      </c>
      <c r="KF267">
        <v>91.7054</v>
      </c>
    </row>
    <row r="268" spans="1:292">
      <c r="A268">
        <v>250</v>
      </c>
      <c r="B268">
        <v>1688146067.5</v>
      </c>
      <c r="C268">
        <v>11651.5</v>
      </c>
      <c r="D268" t="s">
        <v>938</v>
      </c>
      <c r="E268" t="s">
        <v>939</v>
      </c>
      <c r="F268">
        <v>5</v>
      </c>
      <c r="G268" t="s">
        <v>824</v>
      </c>
      <c r="H268">
        <v>1688146060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K268*DK268*100.0/(AV268*EE268),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K268*DK268*100.0/(AV268*EE268),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963.138828822367</v>
      </c>
      <c r="AJ268">
        <v>939.8626909090905</v>
      </c>
      <c r="AK268">
        <v>3.418138359589532</v>
      </c>
      <c r="AL268">
        <v>66.45543334571914</v>
      </c>
      <c r="AM268">
        <f>(AO268 - AN268 + DX268*1E3/(8.314*(DZ268+273.15)) * AQ268/DW268 * AP268) * DW268/(100*DK268) * 1000/(1000 - AO268)</f>
        <v>0</v>
      </c>
      <c r="AN268">
        <v>24.06607509004486</v>
      </c>
      <c r="AO268">
        <v>24.57311454545454</v>
      </c>
      <c r="AP268">
        <v>-0.001748588840492003</v>
      </c>
      <c r="AQ268">
        <v>108.1000291971216</v>
      </c>
      <c r="AR268">
        <v>0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429</v>
      </c>
      <c r="AX268" t="s">
        <v>429</v>
      </c>
      <c r="AY268">
        <v>0</v>
      </c>
      <c r="AZ268">
        <v>0</v>
      </c>
      <c r="BA268">
        <f>1-AY268/AZ268</f>
        <v>0</v>
      </c>
      <c r="BB268">
        <v>0</v>
      </c>
      <c r="BC268" t="s">
        <v>429</v>
      </c>
      <c r="BD268" t="s">
        <v>429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429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1.65</v>
      </c>
      <c r="DL268">
        <v>0.5</v>
      </c>
      <c r="DM268" t="s">
        <v>430</v>
      </c>
      <c r="DN268">
        <v>2</v>
      </c>
      <c r="DO268" t="b">
        <v>1</v>
      </c>
      <c r="DP268">
        <v>1688146060</v>
      </c>
      <c r="DQ268">
        <v>893.3661851851851</v>
      </c>
      <c r="DR268">
        <v>925.6679259259259</v>
      </c>
      <c r="DS268">
        <v>24.60787777777778</v>
      </c>
      <c r="DT268">
        <v>24.11184814814815</v>
      </c>
      <c r="DU268">
        <v>922.1578888888888</v>
      </c>
      <c r="DV268">
        <v>28.4911</v>
      </c>
      <c r="DW268">
        <v>500.0138888888888</v>
      </c>
      <c r="DX268">
        <v>101.5785555555556</v>
      </c>
      <c r="DY268">
        <v>0.09995094074074073</v>
      </c>
      <c r="DZ268">
        <v>32.68165555555556</v>
      </c>
      <c r="EA268">
        <v>33.86299259259259</v>
      </c>
      <c r="EB268">
        <v>999.9000000000001</v>
      </c>
      <c r="EC268">
        <v>0</v>
      </c>
      <c r="ED268">
        <v>0</v>
      </c>
      <c r="EE268">
        <v>9998.469999999999</v>
      </c>
      <c r="EF268">
        <v>0</v>
      </c>
      <c r="EG268">
        <v>1305.205222222222</v>
      </c>
      <c r="EH268">
        <v>-32.30175555555555</v>
      </c>
      <c r="EI268">
        <v>915.9044074074073</v>
      </c>
      <c r="EJ268">
        <v>948.5385185185186</v>
      </c>
      <c r="EK268">
        <v>0.4960332962962963</v>
      </c>
      <c r="EL268">
        <v>925.6679259259259</v>
      </c>
      <c r="EM268">
        <v>24.11184814814815</v>
      </c>
      <c r="EN268">
        <v>2.499632222222222</v>
      </c>
      <c r="EO268">
        <v>2.449245925925926</v>
      </c>
      <c r="EP268">
        <v>21.0241</v>
      </c>
      <c r="EQ268">
        <v>20.69308518518519</v>
      </c>
      <c r="ER268">
        <v>2000.037777777778</v>
      </c>
      <c r="ES268">
        <v>0.9799964074074071</v>
      </c>
      <c r="ET268">
        <v>0.02000345555555556</v>
      </c>
      <c r="EU268">
        <v>0</v>
      </c>
      <c r="EV268">
        <v>148.4834814814815</v>
      </c>
      <c r="EW268">
        <v>5.00078</v>
      </c>
      <c r="EX268">
        <v>5422.693333333334</v>
      </c>
      <c r="EY268">
        <v>16379.92592592593</v>
      </c>
      <c r="EZ268">
        <v>52.3631111111111</v>
      </c>
      <c r="FA268">
        <v>54.30996296296296</v>
      </c>
      <c r="FB268">
        <v>52.80525925925925</v>
      </c>
      <c r="FC268">
        <v>53.55066666666666</v>
      </c>
      <c r="FD268">
        <v>52.46737037037038</v>
      </c>
      <c r="FE268">
        <v>1955.12962962963</v>
      </c>
      <c r="FF268">
        <v>39.90851851851852</v>
      </c>
      <c r="FG268">
        <v>0</v>
      </c>
      <c r="FH268">
        <v>1688146062</v>
      </c>
      <c r="FI268">
        <v>0</v>
      </c>
      <c r="FJ268">
        <v>148.5217307692308</v>
      </c>
      <c r="FK268">
        <v>1.524752143971793</v>
      </c>
      <c r="FL268">
        <v>6037.128196665168</v>
      </c>
      <c r="FM268">
        <v>5435.51923076923</v>
      </c>
      <c r="FN268">
        <v>15</v>
      </c>
      <c r="FO268">
        <v>1688143836.6</v>
      </c>
      <c r="FP268" t="s">
        <v>825</v>
      </c>
      <c r="FQ268">
        <v>1688143836.6</v>
      </c>
      <c r="FR268">
        <v>1688143836.6</v>
      </c>
      <c r="FS268">
        <v>8</v>
      </c>
      <c r="FT268">
        <v>0.776</v>
      </c>
      <c r="FU268">
        <v>0.099</v>
      </c>
      <c r="FV268">
        <v>-22.351</v>
      </c>
      <c r="FW268">
        <v>-3.623</v>
      </c>
      <c r="FX268">
        <v>421</v>
      </c>
      <c r="FY268">
        <v>20</v>
      </c>
      <c r="FZ268">
        <v>0.31</v>
      </c>
      <c r="GA268">
        <v>0.05</v>
      </c>
      <c r="GB268">
        <v>-32.29004146341464</v>
      </c>
      <c r="GC268">
        <v>0.01867317073174448</v>
      </c>
      <c r="GD268">
        <v>0.06674806282238693</v>
      </c>
      <c r="GE268">
        <v>1</v>
      </c>
      <c r="GF268">
        <v>0.4848551463414634</v>
      </c>
      <c r="GG268">
        <v>0.1940609059233458</v>
      </c>
      <c r="GH268">
        <v>0.02286333563522235</v>
      </c>
      <c r="GI268">
        <v>1</v>
      </c>
      <c r="GJ268">
        <v>2</v>
      </c>
      <c r="GK268">
        <v>2</v>
      </c>
      <c r="GL268" t="s">
        <v>538</v>
      </c>
      <c r="GM268">
        <v>3.10076</v>
      </c>
      <c r="GN268">
        <v>2.75798</v>
      </c>
      <c r="GO268">
        <v>0.167409</v>
      </c>
      <c r="GP268">
        <v>0.167844</v>
      </c>
      <c r="GQ268">
        <v>0.131654</v>
      </c>
      <c r="GR268">
        <v>0.117605</v>
      </c>
      <c r="GS268">
        <v>20738.7</v>
      </c>
      <c r="GT268">
        <v>19741.6</v>
      </c>
      <c r="GU268">
        <v>25501.2</v>
      </c>
      <c r="GV268">
        <v>24113.8</v>
      </c>
      <c r="GW268">
        <v>35624</v>
      </c>
      <c r="GX268">
        <v>30983</v>
      </c>
      <c r="GY268">
        <v>44600.4</v>
      </c>
      <c r="GZ268">
        <v>37949.6</v>
      </c>
      <c r="HA268">
        <v>1.71222</v>
      </c>
      <c r="HB268">
        <v>1.6312</v>
      </c>
      <c r="HC268">
        <v>-0.0613518</v>
      </c>
      <c r="HD268">
        <v>0</v>
      </c>
      <c r="HE268">
        <v>34.8356</v>
      </c>
      <c r="HF268">
        <v>999.9</v>
      </c>
      <c r="HG268">
        <v>36.8</v>
      </c>
      <c r="HH268">
        <v>49</v>
      </c>
      <c r="HI268">
        <v>42.795</v>
      </c>
      <c r="HJ268">
        <v>62.9263</v>
      </c>
      <c r="HK268">
        <v>23.3053</v>
      </c>
      <c r="HL268">
        <v>1</v>
      </c>
      <c r="HM268">
        <v>1.82396</v>
      </c>
      <c r="HN268">
        <v>9.28105</v>
      </c>
      <c r="HO268">
        <v>20.0485</v>
      </c>
      <c r="HP268">
        <v>5.20456</v>
      </c>
      <c r="HQ268">
        <v>11.9923</v>
      </c>
      <c r="HR268">
        <v>4.95895</v>
      </c>
      <c r="HS268">
        <v>3.27455</v>
      </c>
      <c r="HT268">
        <v>9999</v>
      </c>
      <c r="HU268">
        <v>9999</v>
      </c>
      <c r="HV268">
        <v>9999</v>
      </c>
      <c r="HW268">
        <v>113.4</v>
      </c>
      <c r="HX268">
        <v>1.86386</v>
      </c>
      <c r="HY268">
        <v>1.86024</v>
      </c>
      <c r="HZ268">
        <v>1.85867</v>
      </c>
      <c r="IA268">
        <v>1.85989</v>
      </c>
      <c r="IB268">
        <v>1.85979</v>
      </c>
      <c r="IC268">
        <v>1.85852</v>
      </c>
      <c r="ID268">
        <v>1.8576</v>
      </c>
      <c r="IE268">
        <v>1.85241</v>
      </c>
      <c r="IF268">
        <v>0</v>
      </c>
      <c r="IG268">
        <v>0</v>
      </c>
      <c r="IH268">
        <v>0</v>
      </c>
      <c r="II268">
        <v>0</v>
      </c>
      <c r="IJ268" t="s">
        <v>433</v>
      </c>
      <c r="IK268" t="s">
        <v>434</v>
      </c>
      <c r="IL268" t="s">
        <v>435</v>
      </c>
      <c r="IM268" t="s">
        <v>435</v>
      </c>
      <c r="IN268" t="s">
        <v>435</v>
      </c>
      <c r="IO268" t="s">
        <v>435</v>
      </c>
      <c r="IP268">
        <v>0</v>
      </c>
      <c r="IQ268">
        <v>100</v>
      </c>
      <c r="IR268">
        <v>100</v>
      </c>
      <c r="IS268">
        <v>-29.081</v>
      </c>
      <c r="IT268">
        <v>-3.8811</v>
      </c>
      <c r="IU268">
        <v>-14.31289574393101</v>
      </c>
      <c r="IV268">
        <v>-0.02083019699242301</v>
      </c>
      <c r="IW268">
        <v>6.53372239223948E-06</v>
      </c>
      <c r="IX268">
        <v>-1.0545266758139E-09</v>
      </c>
      <c r="IY268">
        <v>-1.673814827731834</v>
      </c>
      <c r="IZ268">
        <v>-0.1107929009182527</v>
      </c>
      <c r="JA268">
        <v>0.00147621998962423</v>
      </c>
      <c r="JB268">
        <v>-1.085810860981848E-05</v>
      </c>
      <c r="JC268">
        <v>3</v>
      </c>
      <c r="JD268">
        <v>1949</v>
      </c>
      <c r="JE268">
        <v>2</v>
      </c>
      <c r="JF268">
        <v>64</v>
      </c>
      <c r="JG268">
        <v>37.2</v>
      </c>
      <c r="JH268">
        <v>37.2</v>
      </c>
      <c r="JI268">
        <v>2.30469</v>
      </c>
      <c r="JJ268">
        <v>2.71118</v>
      </c>
      <c r="JK268">
        <v>1.49658</v>
      </c>
      <c r="JL268">
        <v>2.31934</v>
      </c>
      <c r="JM268">
        <v>1.54785</v>
      </c>
      <c r="JN268">
        <v>2.50977</v>
      </c>
      <c r="JO268">
        <v>51.9346</v>
      </c>
      <c r="JP268">
        <v>14.2371</v>
      </c>
      <c r="JQ268">
        <v>18</v>
      </c>
      <c r="JR268">
        <v>503.312</v>
      </c>
      <c r="JS268">
        <v>459.069</v>
      </c>
      <c r="JT268">
        <v>26.7852</v>
      </c>
      <c r="JU268">
        <v>47.3196</v>
      </c>
      <c r="JV268">
        <v>29.9987</v>
      </c>
      <c r="JW268">
        <v>46.9733</v>
      </c>
      <c r="JX268">
        <v>46.7637</v>
      </c>
      <c r="JY268">
        <v>46.3843</v>
      </c>
      <c r="JZ268">
        <v>34.1173</v>
      </c>
      <c r="KA268">
        <v>0</v>
      </c>
      <c r="KB268">
        <v>21.5436</v>
      </c>
      <c r="KC268">
        <v>975.272</v>
      </c>
      <c r="KD268">
        <v>23.912</v>
      </c>
      <c r="KE268">
        <v>97.4597</v>
      </c>
      <c r="KF268">
        <v>91.7081</v>
      </c>
    </row>
    <row r="269" spans="1:292">
      <c r="A269">
        <v>251</v>
      </c>
      <c r="B269">
        <v>1688146072.5</v>
      </c>
      <c r="C269">
        <v>11656.5</v>
      </c>
      <c r="D269" t="s">
        <v>940</v>
      </c>
      <c r="E269" t="s">
        <v>941</v>
      </c>
      <c r="F269">
        <v>5</v>
      </c>
      <c r="G269" t="s">
        <v>824</v>
      </c>
      <c r="H269">
        <v>1688146064.714286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K269*DK269*100.0/(AV269*EE269),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K269*DK269*100.0/(AV269*EE269),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980.4865914917727</v>
      </c>
      <c r="AJ269">
        <v>957.0576181818182</v>
      </c>
      <c r="AK269">
        <v>3.438970059169988</v>
      </c>
      <c r="AL269">
        <v>66.45543334571914</v>
      </c>
      <c r="AM269">
        <f>(AO269 - AN269 + DX269*1E3/(8.314*(DZ269+273.15)) * AQ269/DW269 * AP269) * DW269/(100*DK269) * 1000/(1000 - AO269)</f>
        <v>0</v>
      </c>
      <c r="AN269">
        <v>24.02247802771635</v>
      </c>
      <c r="AO269">
        <v>24.53586848484849</v>
      </c>
      <c r="AP269">
        <v>-0.0076695602112406</v>
      </c>
      <c r="AQ269">
        <v>108.1000291971216</v>
      </c>
      <c r="AR269">
        <v>0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429</v>
      </c>
      <c r="AX269" t="s">
        <v>429</v>
      </c>
      <c r="AY269">
        <v>0</v>
      </c>
      <c r="AZ269">
        <v>0</v>
      </c>
      <c r="BA269">
        <f>1-AY269/AZ269</f>
        <v>0</v>
      </c>
      <c r="BB269">
        <v>0</v>
      </c>
      <c r="BC269" t="s">
        <v>429</v>
      </c>
      <c r="BD269" t="s">
        <v>429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429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1.65</v>
      </c>
      <c r="DL269">
        <v>0.5</v>
      </c>
      <c r="DM269" t="s">
        <v>430</v>
      </c>
      <c r="DN269">
        <v>2</v>
      </c>
      <c r="DO269" t="b">
        <v>1</v>
      </c>
      <c r="DP269">
        <v>1688146064.714286</v>
      </c>
      <c r="DQ269">
        <v>909.1601785714287</v>
      </c>
      <c r="DR269">
        <v>941.5136785714287</v>
      </c>
      <c r="DS269">
        <v>24.58240714285714</v>
      </c>
      <c r="DT269">
        <v>24.07156428571428</v>
      </c>
      <c r="DU269">
        <v>938.1342857142857</v>
      </c>
      <c r="DV269">
        <v>28.46421071428572</v>
      </c>
      <c r="DW269">
        <v>499.9877857142856</v>
      </c>
      <c r="DX269">
        <v>101.57975</v>
      </c>
      <c r="DY269">
        <v>0.1000258321428571</v>
      </c>
      <c r="DZ269">
        <v>32.6673</v>
      </c>
      <c r="EA269">
        <v>33.8509</v>
      </c>
      <c r="EB269">
        <v>999.9000000000002</v>
      </c>
      <c r="EC269">
        <v>0</v>
      </c>
      <c r="ED269">
        <v>0</v>
      </c>
      <c r="EE269">
        <v>9994.099642857142</v>
      </c>
      <c r="EF269">
        <v>0</v>
      </c>
      <c r="EG269">
        <v>1600.616428571429</v>
      </c>
      <c r="EH269">
        <v>-32.353425</v>
      </c>
      <c r="EI269">
        <v>932.0725357142857</v>
      </c>
      <c r="EJ269">
        <v>964.7359285714286</v>
      </c>
      <c r="EK269">
        <v>0.5108382142857144</v>
      </c>
      <c r="EL269">
        <v>941.5136785714287</v>
      </c>
      <c r="EM269">
        <v>24.07156428571428</v>
      </c>
      <c r="EN269">
        <v>2.497076071428572</v>
      </c>
      <c r="EO269">
        <v>2.445184642857143</v>
      </c>
      <c r="EP269">
        <v>21.00744642857143</v>
      </c>
      <c r="EQ269">
        <v>20.66615357142857</v>
      </c>
      <c r="ER269">
        <v>2000.015357142857</v>
      </c>
      <c r="ES269">
        <v>0.9799951428571427</v>
      </c>
      <c r="ET269">
        <v>0.02000458571428572</v>
      </c>
      <c r="EU269">
        <v>0</v>
      </c>
      <c r="EV269">
        <v>148.5917857142857</v>
      </c>
      <c r="EW269">
        <v>5.00078</v>
      </c>
      <c r="EX269">
        <v>5823.495357142857</v>
      </c>
      <c r="EY269">
        <v>16379.725</v>
      </c>
      <c r="EZ269">
        <v>52.33903571428571</v>
      </c>
      <c r="FA269">
        <v>54.28103571428572</v>
      </c>
      <c r="FB269">
        <v>52.80557142857142</v>
      </c>
      <c r="FC269">
        <v>53.51978571428571</v>
      </c>
      <c r="FD269">
        <v>52.47971428571428</v>
      </c>
      <c r="FE269">
        <v>1955.105357142857</v>
      </c>
      <c r="FF269">
        <v>39.91</v>
      </c>
      <c r="FG269">
        <v>0</v>
      </c>
      <c r="FH269">
        <v>1688146066.8</v>
      </c>
      <c r="FI269">
        <v>0</v>
      </c>
      <c r="FJ269">
        <v>148.6257307692308</v>
      </c>
      <c r="FK269">
        <v>1.590461546114391</v>
      </c>
      <c r="FL269">
        <v>4512.740516904358</v>
      </c>
      <c r="FM269">
        <v>5840.357692307693</v>
      </c>
      <c r="FN269">
        <v>15</v>
      </c>
      <c r="FO269">
        <v>1688143836.6</v>
      </c>
      <c r="FP269" t="s">
        <v>825</v>
      </c>
      <c r="FQ269">
        <v>1688143836.6</v>
      </c>
      <c r="FR269">
        <v>1688143836.6</v>
      </c>
      <c r="FS269">
        <v>8</v>
      </c>
      <c r="FT269">
        <v>0.776</v>
      </c>
      <c r="FU269">
        <v>0.099</v>
      </c>
      <c r="FV269">
        <v>-22.351</v>
      </c>
      <c r="FW269">
        <v>-3.623</v>
      </c>
      <c r="FX269">
        <v>421</v>
      </c>
      <c r="FY269">
        <v>20</v>
      </c>
      <c r="FZ269">
        <v>0.31</v>
      </c>
      <c r="GA269">
        <v>0.05</v>
      </c>
      <c r="GB269">
        <v>-32.33701463414634</v>
      </c>
      <c r="GC269">
        <v>-0.4121498257840103</v>
      </c>
      <c r="GD269">
        <v>0.1039590364001919</v>
      </c>
      <c r="GE269">
        <v>0</v>
      </c>
      <c r="GF269">
        <v>0.4986282926829269</v>
      </c>
      <c r="GG269">
        <v>0.2031133588850179</v>
      </c>
      <c r="GH269">
        <v>0.0238740836649528</v>
      </c>
      <c r="GI269">
        <v>1</v>
      </c>
      <c r="GJ269">
        <v>1</v>
      </c>
      <c r="GK269">
        <v>2</v>
      </c>
      <c r="GL269" t="s">
        <v>432</v>
      </c>
      <c r="GM269">
        <v>3.1008</v>
      </c>
      <c r="GN269">
        <v>2.75805</v>
      </c>
      <c r="GO269">
        <v>0.16936</v>
      </c>
      <c r="GP269">
        <v>0.169796</v>
      </c>
      <c r="GQ269">
        <v>0.131529</v>
      </c>
      <c r="GR269">
        <v>0.117503</v>
      </c>
      <c r="GS269">
        <v>20690.6</v>
      </c>
      <c r="GT269">
        <v>19695.8</v>
      </c>
      <c r="GU269">
        <v>25502</v>
      </c>
      <c r="GV269">
        <v>24114.7</v>
      </c>
      <c r="GW269">
        <v>35630.3</v>
      </c>
      <c r="GX269">
        <v>30987.7</v>
      </c>
      <c r="GY269">
        <v>44601.8</v>
      </c>
      <c r="GZ269">
        <v>37950.8</v>
      </c>
      <c r="HA269">
        <v>1.7121</v>
      </c>
      <c r="HB269">
        <v>1.63127</v>
      </c>
      <c r="HC269">
        <v>-0.0595488</v>
      </c>
      <c r="HD269">
        <v>0</v>
      </c>
      <c r="HE269">
        <v>34.8018</v>
      </c>
      <c r="HF269">
        <v>999.9</v>
      </c>
      <c r="HG269">
        <v>36.8</v>
      </c>
      <c r="HH269">
        <v>49</v>
      </c>
      <c r="HI269">
        <v>42.7941</v>
      </c>
      <c r="HJ269">
        <v>62.8463</v>
      </c>
      <c r="HK269">
        <v>23.2933</v>
      </c>
      <c r="HL269">
        <v>1</v>
      </c>
      <c r="HM269">
        <v>1.82255</v>
      </c>
      <c r="HN269">
        <v>9.28105</v>
      </c>
      <c r="HO269">
        <v>20.0485</v>
      </c>
      <c r="HP269">
        <v>5.20366</v>
      </c>
      <c r="HQ269">
        <v>11.9921</v>
      </c>
      <c r="HR269">
        <v>4.9588</v>
      </c>
      <c r="HS269">
        <v>3.27448</v>
      </c>
      <c r="HT269">
        <v>9999</v>
      </c>
      <c r="HU269">
        <v>9999</v>
      </c>
      <c r="HV269">
        <v>9999</v>
      </c>
      <c r="HW269">
        <v>113.4</v>
      </c>
      <c r="HX269">
        <v>1.86386</v>
      </c>
      <c r="HY269">
        <v>1.86028</v>
      </c>
      <c r="HZ269">
        <v>1.85867</v>
      </c>
      <c r="IA269">
        <v>1.8599</v>
      </c>
      <c r="IB269">
        <v>1.85981</v>
      </c>
      <c r="IC269">
        <v>1.85853</v>
      </c>
      <c r="ID269">
        <v>1.85763</v>
      </c>
      <c r="IE269">
        <v>1.85241</v>
      </c>
      <c r="IF269">
        <v>0</v>
      </c>
      <c r="IG269">
        <v>0</v>
      </c>
      <c r="IH269">
        <v>0</v>
      </c>
      <c r="II269">
        <v>0</v>
      </c>
      <c r="IJ269" t="s">
        <v>433</v>
      </c>
      <c r="IK269" t="s">
        <v>434</v>
      </c>
      <c r="IL269" t="s">
        <v>435</v>
      </c>
      <c r="IM269" t="s">
        <v>435</v>
      </c>
      <c r="IN269" t="s">
        <v>435</v>
      </c>
      <c r="IO269" t="s">
        <v>435</v>
      </c>
      <c r="IP269">
        <v>0</v>
      </c>
      <c r="IQ269">
        <v>100</v>
      </c>
      <c r="IR269">
        <v>100</v>
      </c>
      <c r="IS269">
        <v>-29.272</v>
      </c>
      <c r="IT269">
        <v>-3.879</v>
      </c>
      <c r="IU269">
        <v>-14.31289574393101</v>
      </c>
      <c r="IV269">
        <v>-0.02083019699242301</v>
      </c>
      <c r="IW269">
        <v>6.53372239223948E-06</v>
      </c>
      <c r="IX269">
        <v>-1.0545266758139E-09</v>
      </c>
      <c r="IY269">
        <v>-1.673814827731834</v>
      </c>
      <c r="IZ269">
        <v>-0.1107929009182527</v>
      </c>
      <c r="JA269">
        <v>0.00147621998962423</v>
      </c>
      <c r="JB269">
        <v>-1.085810860981848E-05</v>
      </c>
      <c r="JC269">
        <v>3</v>
      </c>
      <c r="JD269">
        <v>1949</v>
      </c>
      <c r="JE269">
        <v>2</v>
      </c>
      <c r="JF269">
        <v>64</v>
      </c>
      <c r="JG269">
        <v>37.3</v>
      </c>
      <c r="JH269">
        <v>37.3</v>
      </c>
      <c r="JI269">
        <v>2.34009</v>
      </c>
      <c r="JJ269">
        <v>2.70752</v>
      </c>
      <c r="JK269">
        <v>1.49658</v>
      </c>
      <c r="JL269">
        <v>2.31934</v>
      </c>
      <c r="JM269">
        <v>1.54785</v>
      </c>
      <c r="JN269">
        <v>2.52808</v>
      </c>
      <c r="JO269">
        <v>51.9346</v>
      </c>
      <c r="JP269">
        <v>14.2371</v>
      </c>
      <c r="JQ269">
        <v>18</v>
      </c>
      <c r="JR269">
        <v>503.188</v>
      </c>
      <c r="JS269">
        <v>459.09</v>
      </c>
      <c r="JT269">
        <v>26.759</v>
      </c>
      <c r="JU269">
        <v>47.3085</v>
      </c>
      <c r="JV269">
        <v>29.9987</v>
      </c>
      <c r="JW269">
        <v>46.9665</v>
      </c>
      <c r="JX269">
        <v>46.7582</v>
      </c>
      <c r="JY269">
        <v>47.0093</v>
      </c>
      <c r="JZ269">
        <v>34.4016</v>
      </c>
      <c r="KA269">
        <v>0</v>
      </c>
      <c r="KB269">
        <v>21.5402</v>
      </c>
      <c r="KC269">
        <v>988.646</v>
      </c>
      <c r="KD269">
        <v>23.9022</v>
      </c>
      <c r="KE269">
        <v>97.4628</v>
      </c>
      <c r="KF269">
        <v>91.7111</v>
      </c>
    </row>
    <row r="270" spans="1:292">
      <c r="A270">
        <v>252</v>
      </c>
      <c r="B270">
        <v>1688146077.5</v>
      </c>
      <c r="C270">
        <v>11661.5</v>
      </c>
      <c r="D270" t="s">
        <v>942</v>
      </c>
      <c r="E270" t="s">
        <v>943</v>
      </c>
      <c r="F270">
        <v>5</v>
      </c>
      <c r="G270" t="s">
        <v>824</v>
      </c>
      <c r="H270">
        <v>1688146070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K270*DK270*100.0/(AV270*EE270),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K270*DK270*100.0/(AV270*EE270),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997.903002548449</v>
      </c>
      <c r="AJ270">
        <v>974.3614545454546</v>
      </c>
      <c r="AK270">
        <v>3.459115383087142</v>
      </c>
      <c r="AL270">
        <v>66.45543334571914</v>
      </c>
      <c r="AM270">
        <f>(AO270 - AN270 + DX270*1E3/(8.314*(DZ270+273.15)) * AQ270/DW270 * AP270) * DW270/(100*DK270) * 1000/(1000 - AO270)</f>
        <v>0</v>
      </c>
      <c r="AN270">
        <v>23.87931149974515</v>
      </c>
      <c r="AO270">
        <v>24.48841333333333</v>
      </c>
      <c r="AP270">
        <v>-0.01307159459432937</v>
      </c>
      <c r="AQ270">
        <v>108.1000291971216</v>
      </c>
      <c r="AR270">
        <v>0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429</v>
      </c>
      <c r="AX270" t="s">
        <v>429</v>
      </c>
      <c r="AY270">
        <v>0</v>
      </c>
      <c r="AZ270">
        <v>0</v>
      </c>
      <c r="BA270">
        <f>1-AY270/AZ270</f>
        <v>0</v>
      </c>
      <c r="BB270">
        <v>0</v>
      </c>
      <c r="BC270" t="s">
        <v>429</v>
      </c>
      <c r="BD270" t="s">
        <v>429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429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1.65</v>
      </c>
      <c r="DL270">
        <v>0.5</v>
      </c>
      <c r="DM270" t="s">
        <v>430</v>
      </c>
      <c r="DN270">
        <v>2</v>
      </c>
      <c r="DO270" t="b">
        <v>1</v>
      </c>
      <c r="DP270">
        <v>1688146070</v>
      </c>
      <c r="DQ270">
        <v>926.8901111111112</v>
      </c>
      <c r="DR270">
        <v>959.4011111111112</v>
      </c>
      <c r="DS270">
        <v>24.54845185185185</v>
      </c>
      <c r="DT270">
        <v>24.0072925925926</v>
      </c>
      <c r="DU270">
        <v>956.0667037037039</v>
      </c>
      <c r="DV270">
        <v>28.42834814814815</v>
      </c>
      <c r="DW270">
        <v>500.0205925925926</v>
      </c>
      <c r="DX270">
        <v>101.580962962963</v>
      </c>
      <c r="DY270">
        <v>0.09999845555555556</v>
      </c>
      <c r="DZ270">
        <v>32.65681851851852</v>
      </c>
      <c r="EA270">
        <v>33.84071111111111</v>
      </c>
      <c r="EB270">
        <v>999.9000000000001</v>
      </c>
      <c r="EC270">
        <v>0</v>
      </c>
      <c r="ED270">
        <v>0</v>
      </c>
      <c r="EE270">
        <v>10000.4537037037</v>
      </c>
      <c r="EF270">
        <v>0</v>
      </c>
      <c r="EG270">
        <v>1869.201481481481</v>
      </c>
      <c r="EH270">
        <v>-32.51104074074074</v>
      </c>
      <c r="EI270">
        <v>950.2161111111112</v>
      </c>
      <c r="EJ270">
        <v>982.9995925925924</v>
      </c>
      <c r="EK270">
        <v>0.5411517777777778</v>
      </c>
      <c r="EL270">
        <v>959.4011111111112</v>
      </c>
      <c r="EM270">
        <v>24.0072925925926</v>
      </c>
      <c r="EN270">
        <v>2.493656666666666</v>
      </c>
      <c r="EO270">
        <v>2.438684444444445</v>
      </c>
      <c r="EP270">
        <v>20.98514814814814</v>
      </c>
      <c r="EQ270">
        <v>20.62291851851852</v>
      </c>
      <c r="ER270">
        <v>1999.995185185185</v>
      </c>
      <c r="ES270">
        <v>0.9799942222222221</v>
      </c>
      <c r="ET270">
        <v>0.02000548148148149</v>
      </c>
      <c r="EU270">
        <v>0</v>
      </c>
      <c r="EV270">
        <v>148.6601851851852</v>
      </c>
      <c r="EW270">
        <v>5.00078</v>
      </c>
      <c r="EX270">
        <v>6152.625555555555</v>
      </c>
      <c r="EY270">
        <v>16379.55555555556</v>
      </c>
      <c r="EZ270">
        <v>52.3261851851852</v>
      </c>
      <c r="FA270">
        <v>54.27755555555555</v>
      </c>
      <c r="FB270">
        <v>52.79148148148148</v>
      </c>
      <c r="FC270">
        <v>53.49507407407408</v>
      </c>
      <c r="FD270">
        <v>52.48585185185185</v>
      </c>
      <c r="FE270">
        <v>1955.085185185185</v>
      </c>
      <c r="FF270">
        <v>39.91</v>
      </c>
      <c r="FG270">
        <v>0</v>
      </c>
      <c r="FH270">
        <v>1688146071.6</v>
      </c>
      <c r="FI270">
        <v>0</v>
      </c>
      <c r="FJ270">
        <v>148.6798461538461</v>
      </c>
      <c r="FK270">
        <v>0.01011965891662968</v>
      </c>
      <c r="FL270">
        <v>2584.41470194778</v>
      </c>
      <c r="FM270">
        <v>6136.54423076923</v>
      </c>
      <c r="FN270">
        <v>15</v>
      </c>
      <c r="FO270">
        <v>1688143836.6</v>
      </c>
      <c r="FP270" t="s">
        <v>825</v>
      </c>
      <c r="FQ270">
        <v>1688143836.6</v>
      </c>
      <c r="FR270">
        <v>1688143836.6</v>
      </c>
      <c r="FS270">
        <v>8</v>
      </c>
      <c r="FT270">
        <v>0.776</v>
      </c>
      <c r="FU270">
        <v>0.099</v>
      </c>
      <c r="FV270">
        <v>-22.351</v>
      </c>
      <c r="FW270">
        <v>-3.623</v>
      </c>
      <c r="FX270">
        <v>421</v>
      </c>
      <c r="FY270">
        <v>20</v>
      </c>
      <c r="FZ270">
        <v>0.31</v>
      </c>
      <c r="GA270">
        <v>0.05</v>
      </c>
      <c r="GB270">
        <v>-32.43815609756097</v>
      </c>
      <c r="GC270">
        <v>-1.71194006968642</v>
      </c>
      <c r="GD270">
        <v>0.1928990169894673</v>
      </c>
      <c r="GE270">
        <v>0</v>
      </c>
      <c r="GF270">
        <v>0.5295651951219512</v>
      </c>
      <c r="GG270">
        <v>0.31695056445993</v>
      </c>
      <c r="GH270">
        <v>0.03987409544763123</v>
      </c>
      <c r="GI270">
        <v>1</v>
      </c>
      <c r="GJ270">
        <v>1</v>
      </c>
      <c r="GK270">
        <v>2</v>
      </c>
      <c r="GL270" t="s">
        <v>432</v>
      </c>
      <c r="GM270">
        <v>3.10082</v>
      </c>
      <c r="GN270">
        <v>2.75809</v>
      </c>
      <c r="GO270">
        <v>0.171305</v>
      </c>
      <c r="GP270">
        <v>0.171722</v>
      </c>
      <c r="GQ270">
        <v>0.131356</v>
      </c>
      <c r="GR270">
        <v>0.11697</v>
      </c>
      <c r="GS270">
        <v>20642.6</v>
      </c>
      <c r="GT270">
        <v>19650.6</v>
      </c>
      <c r="GU270">
        <v>25502.8</v>
      </c>
      <c r="GV270">
        <v>24115.5</v>
      </c>
      <c r="GW270">
        <v>35638.3</v>
      </c>
      <c r="GX270">
        <v>31007</v>
      </c>
      <c r="GY270">
        <v>44603</v>
      </c>
      <c r="GZ270">
        <v>37951.8</v>
      </c>
      <c r="HA270">
        <v>1.7124</v>
      </c>
      <c r="HB270">
        <v>1.63153</v>
      </c>
      <c r="HC270">
        <v>-0.0584349</v>
      </c>
      <c r="HD270">
        <v>0</v>
      </c>
      <c r="HE270">
        <v>34.7772</v>
      </c>
      <c r="HF270">
        <v>999.9</v>
      </c>
      <c r="HG270">
        <v>36.8</v>
      </c>
      <c r="HH270">
        <v>49</v>
      </c>
      <c r="HI270">
        <v>42.7949</v>
      </c>
      <c r="HJ270">
        <v>62.8863</v>
      </c>
      <c r="HK270">
        <v>23.0769</v>
      </c>
      <c r="HL270">
        <v>1</v>
      </c>
      <c r="HM270">
        <v>1.82109</v>
      </c>
      <c r="HN270">
        <v>9.28105</v>
      </c>
      <c r="HO270">
        <v>20.0488</v>
      </c>
      <c r="HP270">
        <v>5.20351</v>
      </c>
      <c r="HQ270">
        <v>11.9921</v>
      </c>
      <c r="HR270">
        <v>4.95885</v>
      </c>
      <c r="HS270">
        <v>3.27445</v>
      </c>
      <c r="HT270">
        <v>9999</v>
      </c>
      <c r="HU270">
        <v>9999</v>
      </c>
      <c r="HV270">
        <v>9999</v>
      </c>
      <c r="HW270">
        <v>113.4</v>
      </c>
      <c r="HX270">
        <v>1.86386</v>
      </c>
      <c r="HY270">
        <v>1.86026</v>
      </c>
      <c r="HZ270">
        <v>1.85868</v>
      </c>
      <c r="IA270">
        <v>1.85989</v>
      </c>
      <c r="IB270">
        <v>1.85979</v>
      </c>
      <c r="IC270">
        <v>1.85853</v>
      </c>
      <c r="ID270">
        <v>1.85764</v>
      </c>
      <c r="IE270">
        <v>1.85241</v>
      </c>
      <c r="IF270">
        <v>0</v>
      </c>
      <c r="IG270">
        <v>0</v>
      </c>
      <c r="IH270">
        <v>0</v>
      </c>
      <c r="II270">
        <v>0</v>
      </c>
      <c r="IJ270" t="s">
        <v>433</v>
      </c>
      <c r="IK270" t="s">
        <v>434</v>
      </c>
      <c r="IL270" t="s">
        <v>435</v>
      </c>
      <c r="IM270" t="s">
        <v>435</v>
      </c>
      <c r="IN270" t="s">
        <v>435</v>
      </c>
      <c r="IO270" t="s">
        <v>435</v>
      </c>
      <c r="IP270">
        <v>0</v>
      </c>
      <c r="IQ270">
        <v>100</v>
      </c>
      <c r="IR270">
        <v>100</v>
      </c>
      <c r="IS270">
        <v>-29.462</v>
      </c>
      <c r="IT270">
        <v>-3.8761</v>
      </c>
      <c r="IU270">
        <v>-14.31289574393101</v>
      </c>
      <c r="IV270">
        <v>-0.02083019699242301</v>
      </c>
      <c r="IW270">
        <v>6.53372239223948E-06</v>
      </c>
      <c r="IX270">
        <v>-1.0545266758139E-09</v>
      </c>
      <c r="IY270">
        <v>-1.673814827731834</v>
      </c>
      <c r="IZ270">
        <v>-0.1107929009182527</v>
      </c>
      <c r="JA270">
        <v>0.00147621998962423</v>
      </c>
      <c r="JB270">
        <v>-1.085810860981848E-05</v>
      </c>
      <c r="JC270">
        <v>3</v>
      </c>
      <c r="JD270">
        <v>1949</v>
      </c>
      <c r="JE270">
        <v>2</v>
      </c>
      <c r="JF270">
        <v>64</v>
      </c>
      <c r="JG270">
        <v>37.3</v>
      </c>
      <c r="JH270">
        <v>37.3</v>
      </c>
      <c r="JI270">
        <v>2.37061</v>
      </c>
      <c r="JJ270">
        <v>2.70874</v>
      </c>
      <c r="JK270">
        <v>1.49658</v>
      </c>
      <c r="JL270">
        <v>2.31812</v>
      </c>
      <c r="JM270">
        <v>1.54785</v>
      </c>
      <c r="JN270">
        <v>2.4353</v>
      </c>
      <c r="JO270">
        <v>51.9346</v>
      </c>
      <c r="JP270">
        <v>14.2283</v>
      </c>
      <c r="JQ270">
        <v>18</v>
      </c>
      <c r="JR270">
        <v>503.349</v>
      </c>
      <c r="JS270">
        <v>459.232</v>
      </c>
      <c r="JT270">
        <v>26.737</v>
      </c>
      <c r="JU270">
        <v>47.2965</v>
      </c>
      <c r="JV270">
        <v>29.9987</v>
      </c>
      <c r="JW270">
        <v>46.9599</v>
      </c>
      <c r="JX270">
        <v>46.753</v>
      </c>
      <c r="JY270">
        <v>47.685</v>
      </c>
      <c r="JZ270">
        <v>34.4016</v>
      </c>
      <c r="KA270">
        <v>0</v>
      </c>
      <c r="KB270">
        <v>21.5224</v>
      </c>
      <c r="KC270">
        <v>1008.7</v>
      </c>
      <c r="KD270">
        <v>23.934</v>
      </c>
      <c r="KE270">
        <v>97.46559999999999</v>
      </c>
      <c r="KF270">
        <v>91.7137</v>
      </c>
    </row>
    <row r="271" spans="1:292">
      <c r="A271">
        <v>253</v>
      </c>
      <c r="B271">
        <v>1688146082.5</v>
      </c>
      <c r="C271">
        <v>11666.5</v>
      </c>
      <c r="D271" t="s">
        <v>944</v>
      </c>
      <c r="E271" t="s">
        <v>945</v>
      </c>
      <c r="F271">
        <v>5</v>
      </c>
      <c r="G271" t="s">
        <v>824</v>
      </c>
      <c r="H271">
        <v>1688146074.714286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K271*DK271*100.0/(AV271*EE271),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K271*DK271*100.0/(AV271*EE271),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1015.048844593665</v>
      </c>
      <c r="AJ271">
        <v>991.500066666667</v>
      </c>
      <c r="AK271">
        <v>3.437508203516191</v>
      </c>
      <c r="AL271">
        <v>66.45543334571914</v>
      </c>
      <c r="AM271">
        <f>(AO271 - AN271 + DX271*1E3/(8.314*(DZ271+273.15)) * AQ271/DW271 * AP271) * DW271/(100*DK271) * 1000/(1000 - AO271)</f>
        <v>0</v>
      </c>
      <c r="AN271">
        <v>23.84365940691755</v>
      </c>
      <c r="AO271">
        <v>24.41641090909091</v>
      </c>
      <c r="AP271">
        <v>-0.0126143846134866</v>
      </c>
      <c r="AQ271">
        <v>108.1000291971216</v>
      </c>
      <c r="AR271">
        <v>0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429</v>
      </c>
      <c r="AX271" t="s">
        <v>429</v>
      </c>
      <c r="AY271">
        <v>0</v>
      </c>
      <c r="AZ271">
        <v>0</v>
      </c>
      <c r="BA271">
        <f>1-AY271/AZ271</f>
        <v>0</v>
      </c>
      <c r="BB271">
        <v>0</v>
      </c>
      <c r="BC271" t="s">
        <v>429</v>
      </c>
      <c r="BD271" t="s">
        <v>429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429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1.65</v>
      </c>
      <c r="DL271">
        <v>0.5</v>
      </c>
      <c r="DM271" t="s">
        <v>430</v>
      </c>
      <c r="DN271">
        <v>2</v>
      </c>
      <c r="DO271" t="b">
        <v>1</v>
      </c>
      <c r="DP271">
        <v>1688146074.714286</v>
      </c>
      <c r="DQ271">
        <v>942.7485357142857</v>
      </c>
      <c r="DR271">
        <v>975.3795000000001</v>
      </c>
      <c r="DS271">
        <v>24.50454285714286</v>
      </c>
      <c r="DT271">
        <v>23.93352857142857</v>
      </c>
      <c r="DU271">
        <v>972.1042142857143</v>
      </c>
      <c r="DV271">
        <v>28.38197857142857</v>
      </c>
      <c r="DW271">
        <v>499.9837142857142</v>
      </c>
      <c r="DX271">
        <v>101.5811071428572</v>
      </c>
      <c r="DY271">
        <v>0.09996107499999998</v>
      </c>
      <c r="DZ271">
        <v>32.65271428571428</v>
      </c>
      <c r="EA271">
        <v>33.83129285714286</v>
      </c>
      <c r="EB271">
        <v>999.9000000000002</v>
      </c>
      <c r="EC271">
        <v>0</v>
      </c>
      <c r="ED271">
        <v>0</v>
      </c>
      <c r="EE271">
        <v>10000.86214285714</v>
      </c>
      <c r="EF271">
        <v>0</v>
      </c>
      <c r="EG271">
        <v>2011.548214285714</v>
      </c>
      <c r="EH271">
        <v>-32.63097142857142</v>
      </c>
      <c r="EI271">
        <v>966.4297857142859</v>
      </c>
      <c r="EJ271">
        <v>999.2955714285715</v>
      </c>
      <c r="EK271">
        <v>0.5710211071428571</v>
      </c>
      <c r="EL271">
        <v>975.3795000000001</v>
      </c>
      <c r="EM271">
        <v>23.93352857142857</v>
      </c>
      <c r="EN271">
        <v>2.489200714285714</v>
      </c>
      <c r="EO271">
        <v>2.431193928571429</v>
      </c>
      <c r="EP271">
        <v>20.95602857142857</v>
      </c>
      <c r="EQ271">
        <v>20.57300714285714</v>
      </c>
      <c r="ER271">
        <v>1999.986428571428</v>
      </c>
      <c r="ES271">
        <v>0.9799938928571427</v>
      </c>
      <c r="ET271">
        <v>0.02000587142857143</v>
      </c>
      <c r="EU271">
        <v>0</v>
      </c>
      <c r="EV271">
        <v>148.7793928571429</v>
      </c>
      <c r="EW271">
        <v>5.00078</v>
      </c>
      <c r="EX271">
        <v>6300.700357142858</v>
      </c>
      <c r="EY271">
        <v>16379.48928571428</v>
      </c>
      <c r="EZ271">
        <v>52.30114285714285</v>
      </c>
      <c r="FA271">
        <v>54.26539285714285</v>
      </c>
      <c r="FB271">
        <v>52.79450000000001</v>
      </c>
      <c r="FC271">
        <v>53.45735714285714</v>
      </c>
      <c r="FD271">
        <v>52.51085714285713</v>
      </c>
      <c r="FE271">
        <v>1955.076428571429</v>
      </c>
      <c r="FF271">
        <v>39.91</v>
      </c>
      <c r="FG271">
        <v>0</v>
      </c>
      <c r="FH271">
        <v>1688146077</v>
      </c>
      <c r="FI271">
        <v>0</v>
      </c>
      <c r="FJ271">
        <v>148.77452</v>
      </c>
      <c r="FK271">
        <v>0.9203076900379913</v>
      </c>
      <c r="FL271">
        <v>1193.726921050873</v>
      </c>
      <c r="FM271">
        <v>6317.157999999999</v>
      </c>
      <c r="FN271">
        <v>15</v>
      </c>
      <c r="FO271">
        <v>1688143836.6</v>
      </c>
      <c r="FP271" t="s">
        <v>825</v>
      </c>
      <c r="FQ271">
        <v>1688143836.6</v>
      </c>
      <c r="FR271">
        <v>1688143836.6</v>
      </c>
      <c r="FS271">
        <v>8</v>
      </c>
      <c r="FT271">
        <v>0.776</v>
      </c>
      <c r="FU271">
        <v>0.099</v>
      </c>
      <c r="FV271">
        <v>-22.351</v>
      </c>
      <c r="FW271">
        <v>-3.623</v>
      </c>
      <c r="FX271">
        <v>421</v>
      </c>
      <c r="FY271">
        <v>20</v>
      </c>
      <c r="FZ271">
        <v>0.31</v>
      </c>
      <c r="GA271">
        <v>0.05</v>
      </c>
      <c r="GB271">
        <v>-32.53730731707316</v>
      </c>
      <c r="GC271">
        <v>-1.69579233449485</v>
      </c>
      <c r="GD271">
        <v>0.1908301446124326</v>
      </c>
      <c r="GE271">
        <v>0</v>
      </c>
      <c r="GF271">
        <v>0.5527185365853658</v>
      </c>
      <c r="GG271">
        <v>0.4145978466898959</v>
      </c>
      <c r="GH271">
        <v>0.04728575811842321</v>
      </c>
      <c r="GI271">
        <v>1</v>
      </c>
      <c r="GJ271">
        <v>1</v>
      </c>
      <c r="GK271">
        <v>2</v>
      </c>
      <c r="GL271" t="s">
        <v>432</v>
      </c>
      <c r="GM271">
        <v>3.1008</v>
      </c>
      <c r="GN271">
        <v>2.75815</v>
      </c>
      <c r="GO271">
        <v>0.173219</v>
      </c>
      <c r="GP271">
        <v>0.173584</v>
      </c>
      <c r="GQ271">
        <v>0.131121</v>
      </c>
      <c r="GR271">
        <v>0.116941</v>
      </c>
      <c r="GS271">
        <v>20595.2</v>
      </c>
      <c r="GT271">
        <v>19606.8</v>
      </c>
      <c r="GU271">
        <v>25503.4</v>
      </c>
      <c r="GV271">
        <v>24116.2</v>
      </c>
      <c r="GW271">
        <v>35648.8</v>
      </c>
      <c r="GX271">
        <v>31009</v>
      </c>
      <c r="GY271">
        <v>44604.3</v>
      </c>
      <c r="GZ271">
        <v>37952.8</v>
      </c>
      <c r="HA271">
        <v>1.71242</v>
      </c>
      <c r="HB271">
        <v>1.63155</v>
      </c>
      <c r="HC271">
        <v>-0.0588447</v>
      </c>
      <c r="HD271">
        <v>0</v>
      </c>
      <c r="HE271">
        <v>34.7584</v>
      </c>
      <c r="HF271">
        <v>999.9</v>
      </c>
      <c r="HG271">
        <v>36.8</v>
      </c>
      <c r="HH271">
        <v>49</v>
      </c>
      <c r="HI271">
        <v>42.7925</v>
      </c>
      <c r="HJ271">
        <v>62.8663</v>
      </c>
      <c r="HK271">
        <v>22.8966</v>
      </c>
      <c r="HL271">
        <v>1</v>
      </c>
      <c r="HM271">
        <v>1.81955</v>
      </c>
      <c r="HN271">
        <v>9.28105</v>
      </c>
      <c r="HO271">
        <v>20.049</v>
      </c>
      <c r="HP271">
        <v>5.20366</v>
      </c>
      <c r="HQ271">
        <v>11.9921</v>
      </c>
      <c r="HR271">
        <v>4.95895</v>
      </c>
      <c r="HS271">
        <v>3.27448</v>
      </c>
      <c r="HT271">
        <v>9999</v>
      </c>
      <c r="HU271">
        <v>9999</v>
      </c>
      <c r="HV271">
        <v>9999</v>
      </c>
      <c r="HW271">
        <v>113.4</v>
      </c>
      <c r="HX271">
        <v>1.86386</v>
      </c>
      <c r="HY271">
        <v>1.86028</v>
      </c>
      <c r="HZ271">
        <v>1.85868</v>
      </c>
      <c r="IA271">
        <v>1.8599</v>
      </c>
      <c r="IB271">
        <v>1.85982</v>
      </c>
      <c r="IC271">
        <v>1.85853</v>
      </c>
      <c r="ID271">
        <v>1.85766</v>
      </c>
      <c r="IE271">
        <v>1.85241</v>
      </c>
      <c r="IF271">
        <v>0</v>
      </c>
      <c r="IG271">
        <v>0</v>
      </c>
      <c r="IH271">
        <v>0</v>
      </c>
      <c r="II271">
        <v>0</v>
      </c>
      <c r="IJ271" t="s">
        <v>433</v>
      </c>
      <c r="IK271" t="s">
        <v>434</v>
      </c>
      <c r="IL271" t="s">
        <v>435</v>
      </c>
      <c r="IM271" t="s">
        <v>435</v>
      </c>
      <c r="IN271" t="s">
        <v>435</v>
      </c>
      <c r="IO271" t="s">
        <v>435</v>
      </c>
      <c r="IP271">
        <v>0</v>
      </c>
      <c r="IQ271">
        <v>100</v>
      </c>
      <c r="IR271">
        <v>100</v>
      </c>
      <c r="IS271">
        <v>-29.649</v>
      </c>
      <c r="IT271">
        <v>-3.8722</v>
      </c>
      <c r="IU271">
        <v>-14.31289574393101</v>
      </c>
      <c r="IV271">
        <v>-0.02083019699242301</v>
      </c>
      <c r="IW271">
        <v>6.53372239223948E-06</v>
      </c>
      <c r="IX271">
        <v>-1.0545266758139E-09</v>
      </c>
      <c r="IY271">
        <v>-1.673814827731834</v>
      </c>
      <c r="IZ271">
        <v>-0.1107929009182527</v>
      </c>
      <c r="JA271">
        <v>0.00147621998962423</v>
      </c>
      <c r="JB271">
        <v>-1.085810860981848E-05</v>
      </c>
      <c r="JC271">
        <v>3</v>
      </c>
      <c r="JD271">
        <v>1949</v>
      </c>
      <c r="JE271">
        <v>2</v>
      </c>
      <c r="JF271">
        <v>64</v>
      </c>
      <c r="JG271">
        <v>37.4</v>
      </c>
      <c r="JH271">
        <v>37.4</v>
      </c>
      <c r="JI271">
        <v>2.40479</v>
      </c>
      <c r="JJ271">
        <v>2.7124</v>
      </c>
      <c r="JK271">
        <v>1.49658</v>
      </c>
      <c r="JL271">
        <v>2.31934</v>
      </c>
      <c r="JM271">
        <v>1.54785</v>
      </c>
      <c r="JN271">
        <v>2.41699</v>
      </c>
      <c r="JO271">
        <v>51.9009</v>
      </c>
      <c r="JP271">
        <v>14.2196</v>
      </c>
      <c r="JQ271">
        <v>18</v>
      </c>
      <c r="JR271">
        <v>503.327</v>
      </c>
      <c r="JS271">
        <v>459.22</v>
      </c>
      <c r="JT271">
        <v>26.7174</v>
      </c>
      <c r="JU271">
        <v>47.2858</v>
      </c>
      <c r="JV271">
        <v>29.9986</v>
      </c>
      <c r="JW271">
        <v>46.9533</v>
      </c>
      <c r="JX271">
        <v>46.7479</v>
      </c>
      <c r="JY271">
        <v>48.3067</v>
      </c>
      <c r="JZ271">
        <v>34.4016</v>
      </c>
      <c r="KA271">
        <v>0</v>
      </c>
      <c r="KB271">
        <v>21.5063</v>
      </c>
      <c r="KC271">
        <v>1022.08</v>
      </c>
      <c r="KD271">
        <v>23.946</v>
      </c>
      <c r="KE271">
        <v>97.4682</v>
      </c>
      <c r="KF271">
        <v>91.7163</v>
      </c>
    </row>
    <row r="272" spans="1:292">
      <c r="A272">
        <v>254</v>
      </c>
      <c r="B272">
        <v>1688146087.5</v>
      </c>
      <c r="C272">
        <v>11671.5</v>
      </c>
      <c r="D272" t="s">
        <v>946</v>
      </c>
      <c r="E272" t="s">
        <v>947</v>
      </c>
      <c r="F272">
        <v>5</v>
      </c>
      <c r="G272" t="s">
        <v>824</v>
      </c>
      <c r="H272">
        <v>1688146080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K272*DK272*100.0/(AV272*EE272),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K272*DK272*100.0/(AV272*EE272),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1031.933390709776</v>
      </c>
      <c r="AJ272">
        <v>1008.643806060606</v>
      </c>
      <c r="AK272">
        <v>3.425414683618667</v>
      </c>
      <c r="AL272">
        <v>66.45543334571914</v>
      </c>
      <c r="AM272">
        <f>(AO272 - AN272 + DX272*1E3/(8.314*(DZ272+273.15)) * AQ272/DW272 * AP272) * DW272/(100*DK272) * 1000/(1000 - AO272)</f>
        <v>0</v>
      </c>
      <c r="AN272">
        <v>23.84010192483667</v>
      </c>
      <c r="AO272">
        <v>24.36983090909091</v>
      </c>
      <c r="AP272">
        <v>-0.007788299786682761</v>
      </c>
      <c r="AQ272">
        <v>108.1000291971216</v>
      </c>
      <c r="AR272">
        <v>0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429</v>
      </c>
      <c r="AX272" t="s">
        <v>429</v>
      </c>
      <c r="AY272">
        <v>0</v>
      </c>
      <c r="AZ272">
        <v>0</v>
      </c>
      <c r="BA272">
        <f>1-AY272/AZ272</f>
        <v>0</v>
      </c>
      <c r="BB272">
        <v>0</v>
      </c>
      <c r="BC272" t="s">
        <v>429</v>
      </c>
      <c r="BD272" t="s">
        <v>429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429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1.65</v>
      </c>
      <c r="DL272">
        <v>0.5</v>
      </c>
      <c r="DM272" t="s">
        <v>430</v>
      </c>
      <c r="DN272">
        <v>2</v>
      </c>
      <c r="DO272" t="b">
        <v>1</v>
      </c>
      <c r="DP272">
        <v>1688146080</v>
      </c>
      <c r="DQ272">
        <v>960.5378148148149</v>
      </c>
      <c r="DR272">
        <v>993.1715185185186</v>
      </c>
      <c r="DS272">
        <v>24.44704814814815</v>
      </c>
      <c r="DT272">
        <v>23.86787037037038</v>
      </c>
      <c r="DU272">
        <v>990.0921851851853</v>
      </c>
      <c r="DV272">
        <v>28.32124444444445</v>
      </c>
      <c r="DW272">
        <v>500.0168518518518</v>
      </c>
      <c r="DX272">
        <v>101.5821111111111</v>
      </c>
      <c r="DY272">
        <v>0.09996406666666667</v>
      </c>
      <c r="DZ272">
        <v>32.6485925925926</v>
      </c>
      <c r="EA272">
        <v>33.82218888888889</v>
      </c>
      <c r="EB272">
        <v>999.9000000000001</v>
      </c>
      <c r="EC272">
        <v>0</v>
      </c>
      <c r="ED272">
        <v>0</v>
      </c>
      <c r="EE272">
        <v>10000.96851851852</v>
      </c>
      <c r="EF272">
        <v>0</v>
      </c>
      <c r="EG272">
        <v>2090.797037037037</v>
      </c>
      <c r="EH272">
        <v>-32.63371481481482</v>
      </c>
      <c r="EI272">
        <v>984.6079629629631</v>
      </c>
      <c r="EJ272">
        <v>1017.456481481482</v>
      </c>
      <c r="EK272">
        <v>0.5791881481481481</v>
      </c>
      <c r="EL272">
        <v>993.1715185185186</v>
      </c>
      <c r="EM272">
        <v>23.86787037037038</v>
      </c>
      <c r="EN272">
        <v>2.483383333333333</v>
      </c>
      <c r="EO272">
        <v>2.424546666666667</v>
      </c>
      <c r="EP272">
        <v>20.91796666666666</v>
      </c>
      <c r="EQ272">
        <v>20.52866296296296</v>
      </c>
      <c r="ER272">
        <v>1999.996296296296</v>
      </c>
      <c r="ES272">
        <v>0.9799939259259257</v>
      </c>
      <c r="ET272">
        <v>0.02000580740740741</v>
      </c>
      <c r="EU272">
        <v>0</v>
      </c>
      <c r="EV272">
        <v>148.7819259259259</v>
      </c>
      <c r="EW272">
        <v>5.00078</v>
      </c>
      <c r="EX272">
        <v>6386.489259259259</v>
      </c>
      <c r="EY272">
        <v>16379.57037037037</v>
      </c>
      <c r="EZ272">
        <v>52.27996296296296</v>
      </c>
      <c r="FA272">
        <v>54.25670370370371</v>
      </c>
      <c r="FB272">
        <v>52.773</v>
      </c>
      <c r="FC272">
        <v>53.4257037037037</v>
      </c>
      <c r="FD272">
        <v>52.53674074074073</v>
      </c>
      <c r="FE272">
        <v>1955.086296296297</v>
      </c>
      <c r="FF272">
        <v>39.91</v>
      </c>
      <c r="FG272">
        <v>0</v>
      </c>
      <c r="FH272">
        <v>1688146081.8</v>
      </c>
      <c r="FI272">
        <v>0</v>
      </c>
      <c r="FJ272">
        <v>148.77232</v>
      </c>
      <c r="FK272">
        <v>0.4138461581003422</v>
      </c>
      <c r="FL272">
        <v>432.1484616098978</v>
      </c>
      <c r="FM272">
        <v>6387.577600000001</v>
      </c>
      <c r="FN272">
        <v>15</v>
      </c>
      <c r="FO272">
        <v>1688143836.6</v>
      </c>
      <c r="FP272" t="s">
        <v>825</v>
      </c>
      <c r="FQ272">
        <v>1688143836.6</v>
      </c>
      <c r="FR272">
        <v>1688143836.6</v>
      </c>
      <c r="FS272">
        <v>8</v>
      </c>
      <c r="FT272">
        <v>0.776</v>
      </c>
      <c r="FU272">
        <v>0.099</v>
      </c>
      <c r="FV272">
        <v>-22.351</v>
      </c>
      <c r="FW272">
        <v>-3.623</v>
      </c>
      <c r="FX272">
        <v>421</v>
      </c>
      <c r="FY272">
        <v>20</v>
      </c>
      <c r="FZ272">
        <v>0.31</v>
      </c>
      <c r="GA272">
        <v>0.05</v>
      </c>
      <c r="GB272">
        <v>-32.591885</v>
      </c>
      <c r="GC272">
        <v>-0.09655159474669867</v>
      </c>
      <c r="GD272">
        <v>0.1291621239953877</v>
      </c>
      <c r="GE272">
        <v>1</v>
      </c>
      <c r="GF272">
        <v>0.565500725</v>
      </c>
      <c r="GG272">
        <v>0.1224095347091926</v>
      </c>
      <c r="GH272">
        <v>0.03747584407721025</v>
      </c>
      <c r="GI272">
        <v>1</v>
      </c>
      <c r="GJ272">
        <v>2</v>
      </c>
      <c r="GK272">
        <v>2</v>
      </c>
      <c r="GL272" t="s">
        <v>538</v>
      </c>
      <c r="GM272">
        <v>3.10071</v>
      </c>
      <c r="GN272">
        <v>2.75814</v>
      </c>
      <c r="GO272">
        <v>0.175114</v>
      </c>
      <c r="GP272">
        <v>0.175472</v>
      </c>
      <c r="GQ272">
        <v>0.130974</v>
      </c>
      <c r="GR272">
        <v>0.116956</v>
      </c>
      <c r="GS272">
        <v>20548.4</v>
      </c>
      <c r="GT272">
        <v>19562.6</v>
      </c>
      <c r="GU272">
        <v>25504.1</v>
      </c>
      <c r="GV272">
        <v>24117</v>
      </c>
      <c r="GW272">
        <v>35655.6</v>
      </c>
      <c r="GX272">
        <v>31009.7</v>
      </c>
      <c r="GY272">
        <v>44605.3</v>
      </c>
      <c r="GZ272">
        <v>37954</v>
      </c>
      <c r="HA272">
        <v>1.71233</v>
      </c>
      <c r="HB272">
        <v>1.632</v>
      </c>
      <c r="HC272">
        <v>-0.0575781</v>
      </c>
      <c r="HD272">
        <v>0</v>
      </c>
      <c r="HE272">
        <v>34.7469</v>
      </c>
      <c r="HF272">
        <v>999.9</v>
      </c>
      <c r="HG272">
        <v>36.8</v>
      </c>
      <c r="HH272">
        <v>49</v>
      </c>
      <c r="HI272">
        <v>42.7914</v>
      </c>
      <c r="HJ272">
        <v>62.8163</v>
      </c>
      <c r="HK272">
        <v>23.2332</v>
      </c>
      <c r="HL272">
        <v>1</v>
      </c>
      <c r="HM272">
        <v>1.81809</v>
      </c>
      <c r="HN272">
        <v>9.28105</v>
      </c>
      <c r="HO272">
        <v>20.0489</v>
      </c>
      <c r="HP272">
        <v>5.20366</v>
      </c>
      <c r="HQ272">
        <v>11.992</v>
      </c>
      <c r="HR272">
        <v>4.9588</v>
      </c>
      <c r="HS272">
        <v>3.27443</v>
      </c>
      <c r="HT272">
        <v>9999</v>
      </c>
      <c r="HU272">
        <v>9999</v>
      </c>
      <c r="HV272">
        <v>9999</v>
      </c>
      <c r="HW272">
        <v>113.4</v>
      </c>
      <c r="HX272">
        <v>1.86386</v>
      </c>
      <c r="HY272">
        <v>1.86023</v>
      </c>
      <c r="HZ272">
        <v>1.85867</v>
      </c>
      <c r="IA272">
        <v>1.85989</v>
      </c>
      <c r="IB272">
        <v>1.85983</v>
      </c>
      <c r="IC272">
        <v>1.85854</v>
      </c>
      <c r="ID272">
        <v>1.85762</v>
      </c>
      <c r="IE272">
        <v>1.8524</v>
      </c>
      <c r="IF272">
        <v>0</v>
      </c>
      <c r="IG272">
        <v>0</v>
      </c>
      <c r="IH272">
        <v>0</v>
      </c>
      <c r="II272">
        <v>0</v>
      </c>
      <c r="IJ272" t="s">
        <v>433</v>
      </c>
      <c r="IK272" t="s">
        <v>434</v>
      </c>
      <c r="IL272" t="s">
        <v>435</v>
      </c>
      <c r="IM272" t="s">
        <v>435</v>
      </c>
      <c r="IN272" t="s">
        <v>435</v>
      </c>
      <c r="IO272" t="s">
        <v>435</v>
      </c>
      <c r="IP272">
        <v>0</v>
      </c>
      <c r="IQ272">
        <v>100</v>
      </c>
      <c r="IR272">
        <v>100</v>
      </c>
      <c r="IS272">
        <v>-29.832</v>
      </c>
      <c r="IT272">
        <v>-3.8696</v>
      </c>
      <c r="IU272">
        <v>-14.31289574393101</v>
      </c>
      <c r="IV272">
        <v>-0.02083019699242301</v>
      </c>
      <c r="IW272">
        <v>6.53372239223948E-06</v>
      </c>
      <c r="IX272">
        <v>-1.0545266758139E-09</v>
      </c>
      <c r="IY272">
        <v>-1.673814827731834</v>
      </c>
      <c r="IZ272">
        <v>-0.1107929009182527</v>
      </c>
      <c r="JA272">
        <v>0.00147621998962423</v>
      </c>
      <c r="JB272">
        <v>-1.085810860981848E-05</v>
      </c>
      <c r="JC272">
        <v>3</v>
      </c>
      <c r="JD272">
        <v>1949</v>
      </c>
      <c r="JE272">
        <v>2</v>
      </c>
      <c r="JF272">
        <v>64</v>
      </c>
      <c r="JG272">
        <v>37.5</v>
      </c>
      <c r="JH272">
        <v>37.5</v>
      </c>
      <c r="JI272">
        <v>2.4353</v>
      </c>
      <c r="JJ272">
        <v>2.70142</v>
      </c>
      <c r="JK272">
        <v>1.49658</v>
      </c>
      <c r="JL272">
        <v>2.31812</v>
      </c>
      <c r="JM272">
        <v>1.54785</v>
      </c>
      <c r="JN272">
        <v>2.52075</v>
      </c>
      <c r="JO272">
        <v>51.9346</v>
      </c>
      <c r="JP272">
        <v>14.2196</v>
      </c>
      <c r="JQ272">
        <v>18</v>
      </c>
      <c r="JR272">
        <v>503.223</v>
      </c>
      <c r="JS272">
        <v>459.502</v>
      </c>
      <c r="JT272">
        <v>26.701</v>
      </c>
      <c r="JU272">
        <v>47.2756</v>
      </c>
      <c r="JV272">
        <v>29.9986</v>
      </c>
      <c r="JW272">
        <v>46.9471</v>
      </c>
      <c r="JX272">
        <v>46.743</v>
      </c>
      <c r="JY272">
        <v>48.9848</v>
      </c>
      <c r="JZ272">
        <v>34.1198</v>
      </c>
      <c r="KA272">
        <v>0</v>
      </c>
      <c r="KB272">
        <v>21.4844</v>
      </c>
      <c r="KC272">
        <v>1042.18</v>
      </c>
      <c r="KD272">
        <v>23.9654</v>
      </c>
      <c r="KE272">
        <v>97.4706</v>
      </c>
      <c r="KF272">
        <v>91.7193</v>
      </c>
    </row>
    <row r="273" spans="1:292">
      <c r="A273">
        <v>255</v>
      </c>
      <c r="B273">
        <v>1688146092.5</v>
      </c>
      <c r="C273">
        <v>11676.5</v>
      </c>
      <c r="D273" t="s">
        <v>948</v>
      </c>
      <c r="E273" t="s">
        <v>949</v>
      </c>
      <c r="F273">
        <v>5</v>
      </c>
      <c r="G273" t="s">
        <v>824</v>
      </c>
      <c r="H273">
        <v>1688146084.714286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K273*DK273*100.0/(AV273*EE273),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K273*DK273*100.0/(AV273*EE273),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1049.190553808745</v>
      </c>
      <c r="AJ273">
        <v>1025.712666666667</v>
      </c>
      <c r="AK273">
        <v>3.40774331341476</v>
      </c>
      <c r="AL273">
        <v>66.45543334571914</v>
      </c>
      <c r="AM273">
        <f>(AO273 - AN273 + DX273*1E3/(8.314*(DZ273+273.15)) * AQ273/DW273 * AP273) * DW273/(100*DK273) * 1000/(1000 - AO273)</f>
        <v>0</v>
      </c>
      <c r="AN273">
        <v>23.91308391892745</v>
      </c>
      <c r="AO273">
        <v>24.35171212121212</v>
      </c>
      <c r="AP273">
        <v>-0.0002765705713171044</v>
      </c>
      <c r="AQ273">
        <v>108.1000291971216</v>
      </c>
      <c r="AR273">
        <v>0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429</v>
      </c>
      <c r="AX273" t="s">
        <v>429</v>
      </c>
      <c r="AY273">
        <v>0</v>
      </c>
      <c r="AZ273">
        <v>0</v>
      </c>
      <c r="BA273">
        <f>1-AY273/AZ273</f>
        <v>0</v>
      </c>
      <c r="BB273">
        <v>0</v>
      </c>
      <c r="BC273" t="s">
        <v>429</v>
      </c>
      <c r="BD273" t="s">
        <v>429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429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1.65</v>
      </c>
      <c r="DL273">
        <v>0.5</v>
      </c>
      <c r="DM273" t="s">
        <v>430</v>
      </c>
      <c r="DN273">
        <v>2</v>
      </c>
      <c r="DO273" t="b">
        <v>1</v>
      </c>
      <c r="DP273">
        <v>1688146084.714286</v>
      </c>
      <c r="DQ273">
        <v>976.3633571428572</v>
      </c>
      <c r="DR273">
        <v>1008.912892857143</v>
      </c>
      <c r="DS273">
        <v>24.39809285714286</v>
      </c>
      <c r="DT273">
        <v>23.85974642857143</v>
      </c>
      <c r="DU273">
        <v>1006.092642857143</v>
      </c>
      <c r="DV273">
        <v>28.26953928571428</v>
      </c>
      <c r="DW273">
        <v>499.9987857142856</v>
      </c>
      <c r="DX273">
        <v>101.5829642857143</v>
      </c>
      <c r="DY273">
        <v>0.09996442500000001</v>
      </c>
      <c r="DZ273">
        <v>32.64670714285714</v>
      </c>
      <c r="EA273">
        <v>33.81889285714286</v>
      </c>
      <c r="EB273">
        <v>999.9000000000002</v>
      </c>
      <c r="EC273">
        <v>0</v>
      </c>
      <c r="ED273">
        <v>0</v>
      </c>
      <c r="EE273">
        <v>9998.098928571429</v>
      </c>
      <c r="EF273">
        <v>0</v>
      </c>
      <c r="EG273">
        <v>2120.975</v>
      </c>
      <c r="EH273">
        <v>-32.55003214285715</v>
      </c>
      <c r="EI273">
        <v>1000.780571428571</v>
      </c>
      <c r="EJ273">
        <v>1033.575357142857</v>
      </c>
      <c r="EK273">
        <v>0.53835825</v>
      </c>
      <c r="EL273">
        <v>1008.912892857143</v>
      </c>
      <c r="EM273">
        <v>23.85974642857143</v>
      </c>
      <c r="EN273">
        <v>2.478430357142858</v>
      </c>
      <c r="EO273">
        <v>2.423741785714286</v>
      </c>
      <c r="EP273">
        <v>20.88551785714285</v>
      </c>
      <c r="EQ273">
        <v>20.523275</v>
      </c>
      <c r="ER273">
        <v>2000.007857142857</v>
      </c>
      <c r="ES273">
        <v>0.9799939999999998</v>
      </c>
      <c r="ET273">
        <v>0.02000566428571429</v>
      </c>
      <c r="EU273">
        <v>0</v>
      </c>
      <c r="EV273">
        <v>148.8150357142857</v>
      </c>
      <c r="EW273">
        <v>5.00078</v>
      </c>
      <c r="EX273">
        <v>6409.131785714287</v>
      </c>
      <c r="EY273">
        <v>16379.67142857143</v>
      </c>
      <c r="EZ273">
        <v>52.261</v>
      </c>
      <c r="FA273">
        <v>54.24085714285713</v>
      </c>
      <c r="FB273">
        <v>52.76542857142857</v>
      </c>
      <c r="FC273">
        <v>53.39485714285713</v>
      </c>
      <c r="FD273">
        <v>52.54442857142858</v>
      </c>
      <c r="FE273">
        <v>1955.097857142857</v>
      </c>
      <c r="FF273">
        <v>39.91</v>
      </c>
      <c r="FG273">
        <v>0</v>
      </c>
      <c r="FH273">
        <v>1688146086.6</v>
      </c>
      <c r="FI273">
        <v>0</v>
      </c>
      <c r="FJ273">
        <v>148.81064</v>
      </c>
      <c r="FK273">
        <v>-1.020230769182722</v>
      </c>
      <c r="FL273">
        <v>95.29692329618969</v>
      </c>
      <c r="FM273">
        <v>6410.0388</v>
      </c>
      <c r="FN273">
        <v>15</v>
      </c>
      <c r="FO273">
        <v>1688143836.6</v>
      </c>
      <c r="FP273" t="s">
        <v>825</v>
      </c>
      <c r="FQ273">
        <v>1688143836.6</v>
      </c>
      <c r="FR273">
        <v>1688143836.6</v>
      </c>
      <c r="FS273">
        <v>8</v>
      </c>
      <c r="FT273">
        <v>0.776</v>
      </c>
      <c r="FU273">
        <v>0.099</v>
      </c>
      <c r="FV273">
        <v>-22.351</v>
      </c>
      <c r="FW273">
        <v>-3.623</v>
      </c>
      <c r="FX273">
        <v>421</v>
      </c>
      <c r="FY273">
        <v>20</v>
      </c>
      <c r="FZ273">
        <v>0.31</v>
      </c>
      <c r="GA273">
        <v>0.05</v>
      </c>
      <c r="GB273">
        <v>-32.59076</v>
      </c>
      <c r="GC273">
        <v>0.9901463414634936</v>
      </c>
      <c r="GD273">
        <v>0.1325113463066462</v>
      </c>
      <c r="GE273">
        <v>0</v>
      </c>
      <c r="GF273">
        <v>0.553056925</v>
      </c>
      <c r="GG273">
        <v>-0.4096881163227027</v>
      </c>
      <c r="GH273">
        <v>0.05560108552509901</v>
      </c>
      <c r="GI273">
        <v>1</v>
      </c>
      <c r="GJ273">
        <v>1</v>
      </c>
      <c r="GK273">
        <v>2</v>
      </c>
      <c r="GL273" t="s">
        <v>432</v>
      </c>
      <c r="GM273">
        <v>3.1008</v>
      </c>
      <c r="GN273">
        <v>2.75802</v>
      </c>
      <c r="GO273">
        <v>0.176983</v>
      </c>
      <c r="GP273">
        <v>0.177307</v>
      </c>
      <c r="GQ273">
        <v>0.130931</v>
      </c>
      <c r="GR273">
        <v>0.117225</v>
      </c>
      <c r="GS273">
        <v>20502.1</v>
      </c>
      <c r="GT273">
        <v>19519.2</v>
      </c>
      <c r="GU273">
        <v>25504.7</v>
      </c>
      <c r="GV273">
        <v>24117.5</v>
      </c>
      <c r="GW273">
        <v>35658.4</v>
      </c>
      <c r="GX273">
        <v>31001.4</v>
      </c>
      <c r="GY273">
        <v>44606.4</v>
      </c>
      <c r="GZ273">
        <v>37955</v>
      </c>
      <c r="HA273">
        <v>1.71257</v>
      </c>
      <c r="HB273">
        <v>1.6322</v>
      </c>
      <c r="HC273">
        <v>-0.0565797</v>
      </c>
      <c r="HD273">
        <v>0</v>
      </c>
      <c r="HE273">
        <v>34.7388</v>
      </c>
      <c r="HF273">
        <v>999.9</v>
      </c>
      <c r="HG273">
        <v>36.8</v>
      </c>
      <c r="HH273">
        <v>49</v>
      </c>
      <c r="HI273">
        <v>42.7948</v>
      </c>
      <c r="HJ273">
        <v>62.7663</v>
      </c>
      <c r="HK273">
        <v>22.9968</v>
      </c>
      <c r="HL273">
        <v>1</v>
      </c>
      <c r="HM273">
        <v>1.81678</v>
      </c>
      <c r="HN273">
        <v>9.28105</v>
      </c>
      <c r="HO273">
        <v>20.0492</v>
      </c>
      <c r="HP273">
        <v>5.20441</v>
      </c>
      <c r="HQ273">
        <v>11.992</v>
      </c>
      <c r="HR273">
        <v>4.9591</v>
      </c>
      <c r="HS273">
        <v>3.27458</v>
      </c>
      <c r="HT273">
        <v>9999</v>
      </c>
      <c r="HU273">
        <v>9999</v>
      </c>
      <c r="HV273">
        <v>9999</v>
      </c>
      <c r="HW273">
        <v>113.5</v>
      </c>
      <c r="HX273">
        <v>1.86386</v>
      </c>
      <c r="HY273">
        <v>1.86025</v>
      </c>
      <c r="HZ273">
        <v>1.85867</v>
      </c>
      <c r="IA273">
        <v>1.85989</v>
      </c>
      <c r="IB273">
        <v>1.85984</v>
      </c>
      <c r="IC273">
        <v>1.85852</v>
      </c>
      <c r="ID273">
        <v>1.85762</v>
      </c>
      <c r="IE273">
        <v>1.8524</v>
      </c>
      <c r="IF273">
        <v>0</v>
      </c>
      <c r="IG273">
        <v>0</v>
      </c>
      <c r="IH273">
        <v>0</v>
      </c>
      <c r="II273">
        <v>0</v>
      </c>
      <c r="IJ273" t="s">
        <v>433</v>
      </c>
      <c r="IK273" t="s">
        <v>434</v>
      </c>
      <c r="IL273" t="s">
        <v>435</v>
      </c>
      <c r="IM273" t="s">
        <v>435</v>
      </c>
      <c r="IN273" t="s">
        <v>435</v>
      </c>
      <c r="IO273" t="s">
        <v>435</v>
      </c>
      <c r="IP273">
        <v>0</v>
      </c>
      <c r="IQ273">
        <v>100</v>
      </c>
      <c r="IR273">
        <v>100</v>
      </c>
      <c r="IS273">
        <v>-30.02</v>
      </c>
      <c r="IT273">
        <v>-3.8688</v>
      </c>
      <c r="IU273">
        <v>-14.31289574393101</v>
      </c>
      <c r="IV273">
        <v>-0.02083019699242301</v>
      </c>
      <c r="IW273">
        <v>6.53372239223948E-06</v>
      </c>
      <c r="IX273">
        <v>-1.0545266758139E-09</v>
      </c>
      <c r="IY273">
        <v>-1.673814827731834</v>
      </c>
      <c r="IZ273">
        <v>-0.1107929009182527</v>
      </c>
      <c r="JA273">
        <v>0.00147621998962423</v>
      </c>
      <c r="JB273">
        <v>-1.085810860981848E-05</v>
      </c>
      <c r="JC273">
        <v>3</v>
      </c>
      <c r="JD273">
        <v>1949</v>
      </c>
      <c r="JE273">
        <v>2</v>
      </c>
      <c r="JF273">
        <v>64</v>
      </c>
      <c r="JG273">
        <v>37.6</v>
      </c>
      <c r="JH273">
        <v>37.6</v>
      </c>
      <c r="JI273">
        <v>2.4707</v>
      </c>
      <c r="JJ273">
        <v>2.71362</v>
      </c>
      <c r="JK273">
        <v>1.49658</v>
      </c>
      <c r="JL273">
        <v>2.31934</v>
      </c>
      <c r="JM273">
        <v>1.54907</v>
      </c>
      <c r="JN273">
        <v>2.4585</v>
      </c>
      <c r="JO273">
        <v>51.9009</v>
      </c>
      <c r="JP273">
        <v>14.2196</v>
      </c>
      <c r="JQ273">
        <v>18</v>
      </c>
      <c r="JR273">
        <v>503.358</v>
      </c>
      <c r="JS273">
        <v>459.624</v>
      </c>
      <c r="JT273">
        <v>26.6893</v>
      </c>
      <c r="JU273">
        <v>47.2658</v>
      </c>
      <c r="JV273">
        <v>29.9988</v>
      </c>
      <c r="JW273">
        <v>46.9416</v>
      </c>
      <c r="JX273">
        <v>46.7401</v>
      </c>
      <c r="JY273">
        <v>49.6063</v>
      </c>
      <c r="JZ273">
        <v>34.1198</v>
      </c>
      <c r="KA273">
        <v>0</v>
      </c>
      <c r="KB273">
        <v>21.4592</v>
      </c>
      <c r="KC273">
        <v>1055.57</v>
      </c>
      <c r="KD273">
        <v>23.9757</v>
      </c>
      <c r="KE273">
        <v>97.4729</v>
      </c>
      <c r="KF273">
        <v>91.7214</v>
      </c>
    </row>
    <row r="274" spans="1:292">
      <c r="A274">
        <v>256</v>
      </c>
      <c r="B274">
        <v>1688146097.5</v>
      </c>
      <c r="C274">
        <v>11681.5</v>
      </c>
      <c r="D274" t="s">
        <v>950</v>
      </c>
      <c r="E274" t="s">
        <v>951</v>
      </c>
      <c r="F274">
        <v>5</v>
      </c>
      <c r="G274" t="s">
        <v>824</v>
      </c>
      <c r="H274">
        <v>1688146090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K274*DK274*100.0/(AV274*EE274),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K274*DK274*100.0/(AV274*EE274),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1066.427486507584</v>
      </c>
      <c r="AJ274">
        <v>1042.973090909091</v>
      </c>
      <c r="AK274">
        <v>3.453542990402761</v>
      </c>
      <c r="AL274">
        <v>66.45543334571914</v>
      </c>
      <c r="AM274">
        <f>(AO274 - AN274 + DX274*1E3/(8.314*(DZ274+273.15)) * AQ274/DW274 * AP274) * DW274/(100*DK274) * 1000/(1000 - AO274)</f>
        <v>0</v>
      </c>
      <c r="AN274">
        <v>23.92673821425444</v>
      </c>
      <c r="AO274">
        <v>24.35819030303031</v>
      </c>
      <c r="AP274">
        <v>0.0002624613043387832</v>
      </c>
      <c r="AQ274">
        <v>108.1000291971216</v>
      </c>
      <c r="AR274">
        <v>0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429</v>
      </c>
      <c r="AX274" t="s">
        <v>429</v>
      </c>
      <c r="AY274">
        <v>0</v>
      </c>
      <c r="AZ274">
        <v>0</v>
      </c>
      <c r="BA274">
        <f>1-AY274/AZ274</f>
        <v>0</v>
      </c>
      <c r="BB274">
        <v>0</v>
      </c>
      <c r="BC274" t="s">
        <v>429</v>
      </c>
      <c r="BD274" t="s">
        <v>429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429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1.65</v>
      </c>
      <c r="DL274">
        <v>0.5</v>
      </c>
      <c r="DM274" t="s">
        <v>430</v>
      </c>
      <c r="DN274">
        <v>2</v>
      </c>
      <c r="DO274" t="b">
        <v>1</v>
      </c>
      <c r="DP274">
        <v>1688146090</v>
      </c>
      <c r="DQ274">
        <v>994.0875185185186</v>
      </c>
      <c r="DR274">
        <v>1026.567037037037</v>
      </c>
      <c r="DS274">
        <v>24.36562222222222</v>
      </c>
      <c r="DT274">
        <v>23.88688518518518</v>
      </c>
      <c r="DU274">
        <v>1024.010740740741</v>
      </c>
      <c r="DV274">
        <v>28.23522592592593</v>
      </c>
      <c r="DW274">
        <v>499.9997407407408</v>
      </c>
      <c r="DX274">
        <v>101.5840740740741</v>
      </c>
      <c r="DY274">
        <v>0.09993698888888891</v>
      </c>
      <c r="DZ274">
        <v>32.64435925925926</v>
      </c>
      <c r="EA274">
        <v>33.81884444444444</v>
      </c>
      <c r="EB274">
        <v>999.9000000000001</v>
      </c>
      <c r="EC274">
        <v>0</v>
      </c>
      <c r="ED274">
        <v>0</v>
      </c>
      <c r="EE274">
        <v>9998.516296296297</v>
      </c>
      <c r="EF274">
        <v>0</v>
      </c>
      <c r="EG274">
        <v>2124.483703703703</v>
      </c>
      <c r="EH274">
        <v>-32.47968148148149</v>
      </c>
      <c r="EI274">
        <v>1018.915037037037</v>
      </c>
      <c r="EJ274">
        <v>1051.69</v>
      </c>
      <c r="EK274">
        <v>0.4787403333333333</v>
      </c>
      <c r="EL274">
        <v>1026.567037037037</v>
      </c>
      <c r="EM274">
        <v>23.88688518518518</v>
      </c>
      <c r="EN274">
        <v>2.475158148148148</v>
      </c>
      <c r="EO274">
        <v>2.426525925925926</v>
      </c>
      <c r="EP274">
        <v>20.86406296296296</v>
      </c>
      <c r="EQ274">
        <v>20.54187407407408</v>
      </c>
      <c r="ER274">
        <v>2000.025925925926</v>
      </c>
      <c r="ES274">
        <v>0.9799943333333332</v>
      </c>
      <c r="ET274">
        <v>0.02000526666666667</v>
      </c>
      <c r="EU274">
        <v>0</v>
      </c>
      <c r="EV274">
        <v>148.8041111111111</v>
      </c>
      <c r="EW274">
        <v>5.00078</v>
      </c>
      <c r="EX274">
        <v>6409.456296296297</v>
      </c>
      <c r="EY274">
        <v>16379.81851851852</v>
      </c>
      <c r="EZ274">
        <v>52.25207407407407</v>
      </c>
      <c r="FA274">
        <v>54.23825925925926</v>
      </c>
      <c r="FB274">
        <v>52.75433333333332</v>
      </c>
      <c r="FC274">
        <v>53.38859259259258</v>
      </c>
      <c r="FD274">
        <v>52.51596296296296</v>
      </c>
      <c r="FE274">
        <v>1955.115925925926</v>
      </c>
      <c r="FF274">
        <v>39.91</v>
      </c>
      <c r="FG274">
        <v>0</v>
      </c>
      <c r="FH274">
        <v>1688146092</v>
      </c>
      <c r="FI274">
        <v>0</v>
      </c>
      <c r="FJ274">
        <v>148.8048846153846</v>
      </c>
      <c r="FK274">
        <v>1.343418808245966</v>
      </c>
      <c r="FL274">
        <v>-146.2013674488665</v>
      </c>
      <c r="FM274">
        <v>6407.388846153846</v>
      </c>
      <c r="FN274">
        <v>15</v>
      </c>
      <c r="FO274">
        <v>1688143836.6</v>
      </c>
      <c r="FP274" t="s">
        <v>825</v>
      </c>
      <c r="FQ274">
        <v>1688143836.6</v>
      </c>
      <c r="FR274">
        <v>1688143836.6</v>
      </c>
      <c r="FS274">
        <v>8</v>
      </c>
      <c r="FT274">
        <v>0.776</v>
      </c>
      <c r="FU274">
        <v>0.099</v>
      </c>
      <c r="FV274">
        <v>-22.351</v>
      </c>
      <c r="FW274">
        <v>-3.623</v>
      </c>
      <c r="FX274">
        <v>421</v>
      </c>
      <c r="FY274">
        <v>20</v>
      </c>
      <c r="FZ274">
        <v>0.31</v>
      </c>
      <c r="GA274">
        <v>0.05</v>
      </c>
      <c r="GB274">
        <v>-32.53784878048781</v>
      </c>
      <c r="GC274">
        <v>0.7512501742159704</v>
      </c>
      <c r="GD274">
        <v>0.1190493095665355</v>
      </c>
      <c r="GE274">
        <v>0</v>
      </c>
      <c r="GF274">
        <v>0.5141805853658536</v>
      </c>
      <c r="GG274">
        <v>-0.7087709059233442</v>
      </c>
      <c r="GH274">
        <v>0.07139053263050432</v>
      </c>
      <c r="GI274">
        <v>0</v>
      </c>
      <c r="GJ274">
        <v>0</v>
      </c>
      <c r="GK274">
        <v>2</v>
      </c>
      <c r="GL274" t="s">
        <v>595</v>
      </c>
      <c r="GM274">
        <v>3.10062</v>
      </c>
      <c r="GN274">
        <v>2.75812</v>
      </c>
      <c r="GO274">
        <v>0.178845</v>
      </c>
      <c r="GP274">
        <v>0.179145</v>
      </c>
      <c r="GQ274">
        <v>0.130953</v>
      </c>
      <c r="GR274">
        <v>0.117234</v>
      </c>
      <c r="GS274">
        <v>20455.9</v>
      </c>
      <c r="GT274">
        <v>19475.9</v>
      </c>
      <c r="GU274">
        <v>25505.2</v>
      </c>
      <c r="GV274">
        <v>24118</v>
      </c>
      <c r="GW274">
        <v>35658.4</v>
      </c>
      <c r="GX274">
        <v>31001.7</v>
      </c>
      <c r="GY274">
        <v>44607.4</v>
      </c>
      <c r="GZ274">
        <v>37955.6</v>
      </c>
      <c r="HA274">
        <v>1.71275</v>
      </c>
      <c r="HB274">
        <v>1.63242</v>
      </c>
      <c r="HC274">
        <v>-0.056833</v>
      </c>
      <c r="HD274">
        <v>0</v>
      </c>
      <c r="HE274">
        <v>34.7381</v>
      </c>
      <c r="HF274">
        <v>999.9</v>
      </c>
      <c r="HG274">
        <v>36.8</v>
      </c>
      <c r="HH274">
        <v>49</v>
      </c>
      <c r="HI274">
        <v>42.7942</v>
      </c>
      <c r="HJ274">
        <v>62.8063</v>
      </c>
      <c r="HK274">
        <v>23.137</v>
      </c>
      <c r="HL274">
        <v>1</v>
      </c>
      <c r="HM274">
        <v>1.81552</v>
      </c>
      <c r="HN274">
        <v>9.28105</v>
      </c>
      <c r="HO274">
        <v>20.049</v>
      </c>
      <c r="HP274">
        <v>5.20426</v>
      </c>
      <c r="HQ274">
        <v>11.9924</v>
      </c>
      <c r="HR274">
        <v>4.95895</v>
      </c>
      <c r="HS274">
        <v>3.27448</v>
      </c>
      <c r="HT274">
        <v>9999</v>
      </c>
      <c r="HU274">
        <v>9999</v>
      </c>
      <c r="HV274">
        <v>9999</v>
      </c>
      <c r="HW274">
        <v>113.5</v>
      </c>
      <c r="HX274">
        <v>1.86386</v>
      </c>
      <c r="HY274">
        <v>1.86026</v>
      </c>
      <c r="HZ274">
        <v>1.85867</v>
      </c>
      <c r="IA274">
        <v>1.85989</v>
      </c>
      <c r="IB274">
        <v>1.85985</v>
      </c>
      <c r="IC274">
        <v>1.85853</v>
      </c>
      <c r="ID274">
        <v>1.85765</v>
      </c>
      <c r="IE274">
        <v>1.85241</v>
      </c>
      <c r="IF274">
        <v>0</v>
      </c>
      <c r="IG274">
        <v>0</v>
      </c>
      <c r="IH274">
        <v>0</v>
      </c>
      <c r="II274">
        <v>0</v>
      </c>
      <c r="IJ274" t="s">
        <v>433</v>
      </c>
      <c r="IK274" t="s">
        <v>434</v>
      </c>
      <c r="IL274" t="s">
        <v>435</v>
      </c>
      <c r="IM274" t="s">
        <v>435</v>
      </c>
      <c r="IN274" t="s">
        <v>435</v>
      </c>
      <c r="IO274" t="s">
        <v>435</v>
      </c>
      <c r="IP274">
        <v>0</v>
      </c>
      <c r="IQ274">
        <v>100</v>
      </c>
      <c r="IR274">
        <v>100</v>
      </c>
      <c r="IS274">
        <v>-30.2</v>
      </c>
      <c r="IT274">
        <v>-3.8693</v>
      </c>
      <c r="IU274">
        <v>-14.31289574393101</v>
      </c>
      <c r="IV274">
        <v>-0.02083019699242301</v>
      </c>
      <c r="IW274">
        <v>6.53372239223948E-06</v>
      </c>
      <c r="IX274">
        <v>-1.0545266758139E-09</v>
      </c>
      <c r="IY274">
        <v>-1.673814827731834</v>
      </c>
      <c r="IZ274">
        <v>-0.1107929009182527</v>
      </c>
      <c r="JA274">
        <v>0.00147621998962423</v>
      </c>
      <c r="JB274">
        <v>-1.085810860981848E-05</v>
      </c>
      <c r="JC274">
        <v>3</v>
      </c>
      <c r="JD274">
        <v>1949</v>
      </c>
      <c r="JE274">
        <v>2</v>
      </c>
      <c r="JF274">
        <v>64</v>
      </c>
      <c r="JG274">
        <v>37.7</v>
      </c>
      <c r="JH274">
        <v>37.7</v>
      </c>
      <c r="JI274">
        <v>2.49878</v>
      </c>
      <c r="JJ274">
        <v>2.70874</v>
      </c>
      <c r="JK274">
        <v>1.49658</v>
      </c>
      <c r="JL274">
        <v>2.31812</v>
      </c>
      <c r="JM274">
        <v>1.54785</v>
      </c>
      <c r="JN274">
        <v>2.43896</v>
      </c>
      <c r="JO274">
        <v>51.9009</v>
      </c>
      <c r="JP274">
        <v>14.2108</v>
      </c>
      <c r="JQ274">
        <v>18</v>
      </c>
      <c r="JR274">
        <v>503.437</v>
      </c>
      <c r="JS274">
        <v>459.749</v>
      </c>
      <c r="JT274">
        <v>26.6807</v>
      </c>
      <c r="JU274">
        <v>47.2557</v>
      </c>
      <c r="JV274">
        <v>29.9988</v>
      </c>
      <c r="JW274">
        <v>46.9354</v>
      </c>
      <c r="JX274">
        <v>46.7351</v>
      </c>
      <c r="JY274">
        <v>50.1582</v>
      </c>
      <c r="JZ274">
        <v>34.1198</v>
      </c>
      <c r="KA274">
        <v>0</v>
      </c>
      <c r="KB274">
        <v>21.4099</v>
      </c>
      <c r="KC274">
        <v>1075.66</v>
      </c>
      <c r="KD274">
        <v>23.9784</v>
      </c>
      <c r="KE274">
        <v>97.47499999999999</v>
      </c>
      <c r="KF274">
        <v>91.723</v>
      </c>
    </row>
    <row r="275" spans="1:292">
      <c r="A275">
        <v>257</v>
      </c>
      <c r="B275">
        <v>1688146102.5</v>
      </c>
      <c r="C275">
        <v>11686.5</v>
      </c>
      <c r="D275" t="s">
        <v>952</v>
      </c>
      <c r="E275" t="s">
        <v>953</v>
      </c>
      <c r="F275">
        <v>5</v>
      </c>
      <c r="G275" t="s">
        <v>824</v>
      </c>
      <c r="H275">
        <v>1688146094.714286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K275*DK275*100.0/(AV275*EE275),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K275*DK275*100.0/(AV275*EE275),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1083.074398469854</v>
      </c>
      <c r="AJ275">
        <v>1059.996</v>
      </c>
      <c r="AK275">
        <v>3.403896606910715</v>
      </c>
      <c r="AL275">
        <v>66.45543334571914</v>
      </c>
      <c r="AM275">
        <f>(AO275 - AN275 + DX275*1E3/(8.314*(DZ275+273.15)) * AQ275/DW275 * AP275) * DW275/(100*DK275) * 1000/(1000 - AO275)</f>
        <v>0</v>
      </c>
      <c r="AN275">
        <v>23.92461542875668</v>
      </c>
      <c r="AO275">
        <v>24.36115515151515</v>
      </c>
      <c r="AP275">
        <v>5.819209562452425E-05</v>
      </c>
      <c r="AQ275">
        <v>108.1000291971216</v>
      </c>
      <c r="AR275">
        <v>0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429</v>
      </c>
      <c r="AX275" t="s">
        <v>429</v>
      </c>
      <c r="AY275">
        <v>0</v>
      </c>
      <c r="AZ275">
        <v>0</v>
      </c>
      <c r="BA275">
        <f>1-AY275/AZ275</f>
        <v>0</v>
      </c>
      <c r="BB275">
        <v>0</v>
      </c>
      <c r="BC275" t="s">
        <v>429</v>
      </c>
      <c r="BD275" t="s">
        <v>429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429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1.65</v>
      </c>
      <c r="DL275">
        <v>0.5</v>
      </c>
      <c r="DM275" t="s">
        <v>430</v>
      </c>
      <c r="DN275">
        <v>2</v>
      </c>
      <c r="DO275" t="b">
        <v>1</v>
      </c>
      <c r="DP275">
        <v>1688146094.714286</v>
      </c>
      <c r="DQ275">
        <v>1009.873678571429</v>
      </c>
      <c r="DR275">
        <v>1042.161785714286</v>
      </c>
      <c r="DS275">
        <v>24.35739999999999</v>
      </c>
      <c r="DT275">
        <v>23.91236785714286</v>
      </c>
      <c r="DU275">
        <v>1039.968214285714</v>
      </c>
      <c r="DV275">
        <v>28.22653214285715</v>
      </c>
      <c r="DW275">
        <v>500.0066785714286</v>
      </c>
      <c r="DX275">
        <v>101.5843928571428</v>
      </c>
      <c r="DY275">
        <v>0.09997121071428573</v>
      </c>
      <c r="DZ275">
        <v>32.64470714285714</v>
      </c>
      <c r="EA275">
        <v>33.82302142857143</v>
      </c>
      <c r="EB275">
        <v>999.9000000000002</v>
      </c>
      <c r="EC275">
        <v>0</v>
      </c>
      <c r="ED275">
        <v>0</v>
      </c>
      <c r="EE275">
        <v>9998.907499999999</v>
      </c>
      <c r="EF275">
        <v>0</v>
      </c>
      <c r="EG275">
        <v>2111.374642857143</v>
      </c>
      <c r="EH275">
        <v>-32.28715</v>
      </c>
      <c r="EI275">
        <v>1035.087142857143</v>
      </c>
      <c r="EJ275">
        <v>1067.6925</v>
      </c>
      <c r="EK275">
        <v>0.445031</v>
      </c>
      <c r="EL275">
        <v>1042.161785714286</v>
      </c>
      <c r="EM275">
        <v>23.91236785714286</v>
      </c>
      <c r="EN275">
        <v>2.474329285714286</v>
      </c>
      <c r="EO275">
        <v>2.429121428571428</v>
      </c>
      <c r="EP275">
        <v>20.858625</v>
      </c>
      <c r="EQ275">
        <v>20.55921785714286</v>
      </c>
      <c r="ER275">
        <v>2000.005357142857</v>
      </c>
      <c r="ES275">
        <v>0.979994357142857</v>
      </c>
      <c r="ET275">
        <v>0.02000524285714286</v>
      </c>
      <c r="EU275">
        <v>0</v>
      </c>
      <c r="EV275">
        <v>148.8833928571428</v>
      </c>
      <c r="EW275">
        <v>5.00078</v>
      </c>
      <c r="EX275">
        <v>6389.733214285715</v>
      </c>
      <c r="EY275">
        <v>16379.65</v>
      </c>
      <c r="EZ275">
        <v>52.24296428571428</v>
      </c>
      <c r="FA275">
        <v>54.23871428571429</v>
      </c>
      <c r="FB275">
        <v>52.75642857142856</v>
      </c>
      <c r="FC275">
        <v>53.38364285714285</v>
      </c>
      <c r="FD275">
        <v>52.50864285714285</v>
      </c>
      <c r="FE275">
        <v>1955.095357142857</v>
      </c>
      <c r="FF275">
        <v>39.91</v>
      </c>
      <c r="FG275">
        <v>0</v>
      </c>
      <c r="FH275">
        <v>1688146096.8</v>
      </c>
      <c r="FI275">
        <v>0</v>
      </c>
      <c r="FJ275">
        <v>148.8697692307692</v>
      </c>
      <c r="FK275">
        <v>1.089709406405028</v>
      </c>
      <c r="FL275">
        <v>-346.7705986807639</v>
      </c>
      <c r="FM275">
        <v>6388.283846153847</v>
      </c>
      <c r="FN275">
        <v>15</v>
      </c>
      <c r="FO275">
        <v>1688143836.6</v>
      </c>
      <c r="FP275" t="s">
        <v>825</v>
      </c>
      <c r="FQ275">
        <v>1688143836.6</v>
      </c>
      <c r="FR275">
        <v>1688143836.6</v>
      </c>
      <c r="FS275">
        <v>8</v>
      </c>
      <c r="FT275">
        <v>0.776</v>
      </c>
      <c r="FU275">
        <v>0.099</v>
      </c>
      <c r="FV275">
        <v>-22.351</v>
      </c>
      <c r="FW275">
        <v>-3.623</v>
      </c>
      <c r="FX275">
        <v>421</v>
      </c>
      <c r="FY275">
        <v>20</v>
      </c>
      <c r="FZ275">
        <v>0.31</v>
      </c>
      <c r="GA275">
        <v>0.05</v>
      </c>
      <c r="GB275">
        <v>-32.40039268292684</v>
      </c>
      <c r="GC275">
        <v>1.454471080139389</v>
      </c>
      <c r="GD275">
        <v>0.2293904833442302</v>
      </c>
      <c r="GE275">
        <v>0</v>
      </c>
      <c r="GF275">
        <v>0.479255536585366</v>
      </c>
      <c r="GG275">
        <v>-0.5186712125435538</v>
      </c>
      <c r="GH275">
        <v>0.05641518268489976</v>
      </c>
      <c r="GI275">
        <v>0</v>
      </c>
      <c r="GJ275">
        <v>0</v>
      </c>
      <c r="GK275">
        <v>2</v>
      </c>
      <c r="GL275" t="s">
        <v>595</v>
      </c>
      <c r="GM275">
        <v>3.10084</v>
      </c>
      <c r="GN275">
        <v>2.75833</v>
      </c>
      <c r="GO275">
        <v>0.180666</v>
      </c>
      <c r="GP275">
        <v>0.180851</v>
      </c>
      <c r="GQ275">
        <v>0.130964</v>
      </c>
      <c r="GR275">
        <v>0.117228</v>
      </c>
      <c r="GS275">
        <v>20410.9</v>
      </c>
      <c r="GT275">
        <v>19435.6</v>
      </c>
      <c r="GU275">
        <v>25505.9</v>
      </c>
      <c r="GV275">
        <v>24118.4</v>
      </c>
      <c r="GW275">
        <v>35658.9</v>
      </c>
      <c r="GX275">
        <v>31002.6</v>
      </c>
      <c r="GY275">
        <v>44608.3</v>
      </c>
      <c r="GZ275">
        <v>37956.3</v>
      </c>
      <c r="HA275">
        <v>1.71288</v>
      </c>
      <c r="HB275">
        <v>1.63227</v>
      </c>
      <c r="HC275">
        <v>-0.0565723</v>
      </c>
      <c r="HD275">
        <v>0</v>
      </c>
      <c r="HE275">
        <v>34.7397</v>
      </c>
      <c r="HF275">
        <v>999.9</v>
      </c>
      <c r="HG275">
        <v>36.8</v>
      </c>
      <c r="HH275">
        <v>49</v>
      </c>
      <c r="HI275">
        <v>42.795</v>
      </c>
      <c r="HJ275">
        <v>62.9963</v>
      </c>
      <c r="HK275">
        <v>23.3213</v>
      </c>
      <c r="HL275">
        <v>1</v>
      </c>
      <c r="HM275">
        <v>1.81448</v>
      </c>
      <c r="HN275">
        <v>9.28105</v>
      </c>
      <c r="HO275">
        <v>20.0493</v>
      </c>
      <c r="HP275">
        <v>5.20381</v>
      </c>
      <c r="HQ275">
        <v>11.992</v>
      </c>
      <c r="HR275">
        <v>4.95875</v>
      </c>
      <c r="HS275">
        <v>3.27443</v>
      </c>
      <c r="HT275">
        <v>9999</v>
      </c>
      <c r="HU275">
        <v>9999</v>
      </c>
      <c r="HV275">
        <v>9999</v>
      </c>
      <c r="HW275">
        <v>113.5</v>
      </c>
      <c r="HX275">
        <v>1.86386</v>
      </c>
      <c r="HY275">
        <v>1.86021</v>
      </c>
      <c r="HZ275">
        <v>1.85867</v>
      </c>
      <c r="IA275">
        <v>1.85989</v>
      </c>
      <c r="IB275">
        <v>1.85984</v>
      </c>
      <c r="IC275">
        <v>1.85853</v>
      </c>
      <c r="ID275">
        <v>1.85761</v>
      </c>
      <c r="IE275">
        <v>1.85242</v>
      </c>
      <c r="IF275">
        <v>0</v>
      </c>
      <c r="IG275">
        <v>0</v>
      </c>
      <c r="IH275">
        <v>0</v>
      </c>
      <c r="II275">
        <v>0</v>
      </c>
      <c r="IJ275" t="s">
        <v>433</v>
      </c>
      <c r="IK275" t="s">
        <v>434</v>
      </c>
      <c r="IL275" t="s">
        <v>435</v>
      </c>
      <c r="IM275" t="s">
        <v>435</v>
      </c>
      <c r="IN275" t="s">
        <v>435</v>
      </c>
      <c r="IO275" t="s">
        <v>435</v>
      </c>
      <c r="IP275">
        <v>0</v>
      </c>
      <c r="IQ275">
        <v>100</v>
      </c>
      <c r="IR275">
        <v>100</v>
      </c>
      <c r="IS275">
        <v>-30.37</v>
      </c>
      <c r="IT275">
        <v>-3.8693</v>
      </c>
      <c r="IU275">
        <v>-14.31289574393101</v>
      </c>
      <c r="IV275">
        <v>-0.02083019699242301</v>
      </c>
      <c r="IW275">
        <v>6.53372239223948E-06</v>
      </c>
      <c r="IX275">
        <v>-1.0545266758139E-09</v>
      </c>
      <c r="IY275">
        <v>-1.673814827731834</v>
      </c>
      <c r="IZ275">
        <v>-0.1107929009182527</v>
      </c>
      <c r="JA275">
        <v>0.00147621998962423</v>
      </c>
      <c r="JB275">
        <v>-1.085810860981848E-05</v>
      </c>
      <c r="JC275">
        <v>3</v>
      </c>
      <c r="JD275">
        <v>1949</v>
      </c>
      <c r="JE275">
        <v>2</v>
      </c>
      <c r="JF275">
        <v>64</v>
      </c>
      <c r="JG275">
        <v>37.8</v>
      </c>
      <c r="JH275">
        <v>37.8</v>
      </c>
      <c r="JI275">
        <v>2.53052</v>
      </c>
      <c r="JJ275">
        <v>2.7063</v>
      </c>
      <c r="JK275">
        <v>1.49658</v>
      </c>
      <c r="JL275">
        <v>2.31934</v>
      </c>
      <c r="JM275">
        <v>1.54785</v>
      </c>
      <c r="JN275">
        <v>2.53784</v>
      </c>
      <c r="JO275">
        <v>51.9346</v>
      </c>
      <c r="JP275">
        <v>14.2283</v>
      </c>
      <c r="JQ275">
        <v>18</v>
      </c>
      <c r="JR275">
        <v>503.496</v>
      </c>
      <c r="JS275">
        <v>459.638</v>
      </c>
      <c r="JT275">
        <v>26.6751</v>
      </c>
      <c r="JU275">
        <v>47.2461</v>
      </c>
      <c r="JV275">
        <v>29.999</v>
      </c>
      <c r="JW275">
        <v>46.9311</v>
      </c>
      <c r="JX275">
        <v>46.7337</v>
      </c>
      <c r="JY275">
        <v>50.8255</v>
      </c>
      <c r="JZ275">
        <v>34.1198</v>
      </c>
      <c r="KA275">
        <v>0</v>
      </c>
      <c r="KB275">
        <v>21.3748</v>
      </c>
      <c r="KC275">
        <v>1089.02</v>
      </c>
      <c r="KD275">
        <v>23.981</v>
      </c>
      <c r="KE275">
        <v>97.4772</v>
      </c>
      <c r="KF275">
        <v>91.7248</v>
      </c>
    </row>
    <row r="276" spans="1:292">
      <c r="A276">
        <v>258</v>
      </c>
      <c r="B276">
        <v>1688146107.5</v>
      </c>
      <c r="C276">
        <v>11691.5</v>
      </c>
      <c r="D276" t="s">
        <v>954</v>
      </c>
      <c r="E276" t="s">
        <v>955</v>
      </c>
      <c r="F276">
        <v>5</v>
      </c>
      <c r="G276" t="s">
        <v>824</v>
      </c>
      <c r="H276">
        <v>1688146100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K276*DK276*100.0/(AV276*EE276),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K276*DK276*100.0/(AV276*EE276),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1099.413731929883</v>
      </c>
      <c r="AJ276">
        <v>1076.626484848485</v>
      </c>
      <c r="AK276">
        <v>3.332606354519496</v>
      </c>
      <c r="AL276">
        <v>66.45543334571914</v>
      </c>
      <c r="AM276">
        <f>(AO276 - AN276 + DX276*1E3/(8.314*(DZ276+273.15)) * AQ276/DW276 * AP276) * DW276/(100*DK276) * 1000/(1000 - AO276)</f>
        <v>0</v>
      </c>
      <c r="AN276">
        <v>23.92634922922577</v>
      </c>
      <c r="AO276">
        <v>24.36047575757576</v>
      </c>
      <c r="AP276">
        <v>-4.28286447188237E-05</v>
      </c>
      <c r="AQ276">
        <v>108.1000291971216</v>
      </c>
      <c r="AR276">
        <v>0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429</v>
      </c>
      <c r="AX276" t="s">
        <v>429</v>
      </c>
      <c r="AY276">
        <v>0</v>
      </c>
      <c r="AZ276">
        <v>0</v>
      </c>
      <c r="BA276">
        <f>1-AY276/AZ276</f>
        <v>0</v>
      </c>
      <c r="BB276">
        <v>0</v>
      </c>
      <c r="BC276" t="s">
        <v>429</v>
      </c>
      <c r="BD276" t="s">
        <v>429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429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1.65</v>
      </c>
      <c r="DL276">
        <v>0.5</v>
      </c>
      <c r="DM276" t="s">
        <v>430</v>
      </c>
      <c r="DN276">
        <v>2</v>
      </c>
      <c r="DO276" t="b">
        <v>1</v>
      </c>
      <c r="DP276">
        <v>1688146100</v>
      </c>
      <c r="DQ276">
        <v>1027.427407407407</v>
      </c>
      <c r="DR276">
        <v>1059.424814814815</v>
      </c>
      <c r="DS276">
        <v>24.35895185185186</v>
      </c>
      <c r="DT276">
        <v>23.92586666666667</v>
      </c>
      <c r="DU276">
        <v>1057.71037037037</v>
      </c>
      <c r="DV276">
        <v>28.22816666666667</v>
      </c>
      <c r="DW276">
        <v>500.0165925925925</v>
      </c>
      <c r="DX276">
        <v>101.584962962963</v>
      </c>
      <c r="DY276">
        <v>0.1000805962962963</v>
      </c>
      <c r="DZ276">
        <v>32.64647777777778</v>
      </c>
      <c r="EA276">
        <v>33.82573703703704</v>
      </c>
      <c r="EB276">
        <v>999.9000000000001</v>
      </c>
      <c r="EC276">
        <v>0</v>
      </c>
      <c r="ED276">
        <v>0</v>
      </c>
      <c r="EE276">
        <v>10000.32703703704</v>
      </c>
      <c r="EF276">
        <v>0</v>
      </c>
      <c r="EG276">
        <v>2092.347037037037</v>
      </c>
      <c r="EH276">
        <v>-31.99576296296297</v>
      </c>
      <c r="EI276">
        <v>1053.08037037037</v>
      </c>
      <c r="EJ276">
        <v>1085.392962962963</v>
      </c>
      <c r="EK276">
        <v>0.4330836666666666</v>
      </c>
      <c r="EL276">
        <v>1059.424814814815</v>
      </c>
      <c r="EM276">
        <v>23.92586666666667</v>
      </c>
      <c r="EN276">
        <v>2.474501111111111</v>
      </c>
      <c r="EO276">
        <v>2.430507037037037</v>
      </c>
      <c r="EP276">
        <v>20.85975555555556</v>
      </c>
      <c r="EQ276">
        <v>20.56848148148148</v>
      </c>
      <c r="ER276">
        <v>1999.984074074074</v>
      </c>
      <c r="ES276">
        <v>0.9799944814814815</v>
      </c>
      <c r="ET276">
        <v>0.02000515555555556</v>
      </c>
      <c r="EU276">
        <v>0</v>
      </c>
      <c r="EV276">
        <v>148.9517407407407</v>
      </c>
      <c r="EW276">
        <v>5.00078</v>
      </c>
      <c r="EX276">
        <v>6365.048888888889</v>
      </c>
      <c r="EY276">
        <v>16379.47037037037</v>
      </c>
      <c r="EZ276">
        <v>52.24492592592591</v>
      </c>
      <c r="FA276">
        <v>54.24055555555555</v>
      </c>
      <c r="FB276">
        <v>52.75433333333332</v>
      </c>
      <c r="FC276">
        <v>53.38625925925925</v>
      </c>
      <c r="FD276">
        <v>52.4881111111111</v>
      </c>
      <c r="FE276">
        <v>1955.074074074074</v>
      </c>
      <c r="FF276">
        <v>39.91</v>
      </c>
      <c r="FG276">
        <v>0</v>
      </c>
      <c r="FH276">
        <v>1688146102.2</v>
      </c>
      <c r="FI276">
        <v>0</v>
      </c>
      <c r="FJ276">
        <v>148.92696</v>
      </c>
      <c r="FK276">
        <v>-0.01161538255498257</v>
      </c>
      <c r="FL276">
        <v>-276.2992309383833</v>
      </c>
      <c r="FM276">
        <v>6361.585999999999</v>
      </c>
      <c r="FN276">
        <v>15</v>
      </c>
      <c r="FO276">
        <v>1688143836.6</v>
      </c>
      <c r="FP276" t="s">
        <v>825</v>
      </c>
      <c r="FQ276">
        <v>1688143836.6</v>
      </c>
      <c r="FR276">
        <v>1688143836.6</v>
      </c>
      <c r="FS276">
        <v>8</v>
      </c>
      <c r="FT276">
        <v>0.776</v>
      </c>
      <c r="FU276">
        <v>0.099</v>
      </c>
      <c r="FV276">
        <v>-22.351</v>
      </c>
      <c r="FW276">
        <v>-3.623</v>
      </c>
      <c r="FX276">
        <v>421</v>
      </c>
      <c r="FY276">
        <v>20</v>
      </c>
      <c r="FZ276">
        <v>0.31</v>
      </c>
      <c r="GA276">
        <v>0.05</v>
      </c>
      <c r="GB276">
        <v>-32.1362</v>
      </c>
      <c r="GC276">
        <v>3.647094773519222</v>
      </c>
      <c r="GD276">
        <v>0.4066691835854405</v>
      </c>
      <c r="GE276">
        <v>0</v>
      </c>
      <c r="GF276">
        <v>0.4436738048780488</v>
      </c>
      <c r="GG276">
        <v>-0.1491518675958183</v>
      </c>
      <c r="GH276">
        <v>0.0253508091459064</v>
      </c>
      <c r="GI276">
        <v>1</v>
      </c>
      <c r="GJ276">
        <v>1</v>
      </c>
      <c r="GK276">
        <v>2</v>
      </c>
      <c r="GL276" t="s">
        <v>432</v>
      </c>
      <c r="GM276">
        <v>3.10089</v>
      </c>
      <c r="GN276">
        <v>2.75813</v>
      </c>
      <c r="GO276">
        <v>0.182439</v>
      </c>
      <c r="GP276">
        <v>0.182623</v>
      </c>
      <c r="GQ276">
        <v>0.130961</v>
      </c>
      <c r="GR276">
        <v>0.11724</v>
      </c>
      <c r="GS276">
        <v>20366.9</v>
      </c>
      <c r="GT276">
        <v>19394</v>
      </c>
      <c r="GU276">
        <v>25506.2</v>
      </c>
      <c r="GV276">
        <v>24119.2</v>
      </c>
      <c r="GW276">
        <v>35659.9</v>
      </c>
      <c r="GX276">
        <v>31003.3</v>
      </c>
      <c r="GY276">
        <v>44609.1</v>
      </c>
      <c r="GZ276">
        <v>37957.4</v>
      </c>
      <c r="HA276">
        <v>1.7129</v>
      </c>
      <c r="HB276">
        <v>1.63258</v>
      </c>
      <c r="HC276">
        <v>-0.0563189</v>
      </c>
      <c r="HD276">
        <v>0</v>
      </c>
      <c r="HE276">
        <v>34.746</v>
      </c>
      <c r="HF276">
        <v>999.9</v>
      </c>
      <c r="HG276">
        <v>36.8</v>
      </c>
      <c r="HH276">
        <v>49</v>
      </c>
      <c r="HI276">
        <v>42.7909</v>
      </c>
      <c r="HJ276">
        <v>62.9463</v>
      </c>
      <c r="HK276">
        <v>23.2091</v>
      </c>
      <c r="HL276">
        <v>1</v>
      </c>
      <c r="HM276">
        <v>1.81361</v>
      </c>
      <c r="HN276">
        <v>9.28105</v>
      </c>
      <c r="HO276">
        <v>20.0492</v>
      </c>
      <c r="HP276">
        <v>5.20381</v>
      </c>
      <c r="HQ276">
        <v>11.9921</v>
      </c>
      <c r="HR276">
        <v>4.95885</v>
      </c>
      <c r="HS276">
        <v>3.27443</v>
      </c>
      <c r="HT276">
        <v>9999</v>
      </c>
      <c r="HU276">
        <v>9999</v>
      </c>
      <c r="HV276">
        <v>9999</v>
      </c>
      <c r="HW276">
        <v>113.5</v>
      </c>
      <c r="HX276">
        <v>1.86386</v>
      </c>
      <c r="HY276">
        <v>1.86025</v>
      </c>
      <c r="HZ276">
        <v>1.85867</v>
      </c>
      <c r="IA276">
        <v>1.85989</v>
      </c>
      <c r="IB276">
        <v>1.85984</v>
      </c>
      <c r="IC276">
        <v>1.85852</v>
      </c>
      <c r="ID276">
        <v>1.85762</v>
      </c>
      <c r="IE276">
        <v>1.85242</v>
      </c>
      <c r="IF276">
        <v>0</v>
      </c>
      <c r="IG276">
        <v>0</v>
      </c>
      <c r="IH276">
        <v>0</v>
      </c>
      <c r="II276">
        <v>0</v>
      </c>
      <c r="IJ276" t="s">
        <v>433</v>
      </c>
      <c r="IK276" t="s">
        <v>434</v>
      </c>
      <c r="IL276" t="s">
        <v>435</v>
      </c>
      <c r="IM276" t="s">
        <v>435</v>
      </c>
      <c r="IN276" t="s">
        <v>435</v>
      </c>
      <c r="IO276" t="s">
        <v>435</v>
      </c>
      <c r="IP276">
        <v>0</v>
      </c>
      <c r="IQ276">
        <v>100</v>
      </c>
      <c r="IR276">
        <v>100</v>
      </c>
      <c r="IS276">
        <v>-30.54</v>
      </c>
      <c r="IT276">
        <v>-3.8693</v>
      </c>
      <c r="IU276">
        <v>-14.31289574393101</v>
      </c>
      <c r="IV276">
        <v>-0.02083019699242301</v>
      </c>
      <c r="IW276">
        <v>6.53372239223948E-06</v>
      </c>
      <c r="IX276">
        <v>-1.0545266758139E-09</v>
      </c>
      <c r="IY276">
        <v>-1.673814827731834</v>
      </c>
      <c r="IZ276">
        <v>-0.1107929009182527</v>
      </c>
      <c r="JA276">
        <v>0.00147621998962423</v>
      </c>
      <c r="JB276">
        <v>-1.085810860981848E-05</v>
      </c>
      <c r="JC276">
        <v>3</v>
      </c>
      <c r="JD276">
        <v>1949</v>
      </c>
      <c r="JE276">
        <v>2</v>
      </c>
      <c r="JF276">
        <v>64</v>
      </c>
      <c r="JG276">
        <v>37.8</v>
      </c>
      <c r="JH276">
        <v>37.8</v>
      </c>
      <c r="JI276">
        <v>2.56226</v>
      </c>
      <c r="JJ276">
        <v>2.71362</v>
      </c>
      <c r="JK276">
        <v>1.49658</v>
      </c>
      <c r="JL276">
        <v>2.31934</v>
      </c>
      <c r="JM276">
        <v>1.54785</v>
      </c>
      <c r="JN276">
        <v>2.41699</v>
      </c>
      <c r="JO276">
        <v>51.9009</v>
      </c>
      <c r="JP276">
        <v>14.2021</v>
      </c>
      <c r="JQ276">
        <v>18</v>
      </c>
      <c r="JR276">
        <v>503.483</v>
      </c>
      <c r="JS276">
        <v>459.822</v>
      </c>
      <c r="JT276">
        <v>26.6721</v>
      </c>
      <c r="JU276">
        <v>47.2383</v>
      </c>
      <c r="JV276">
        <v>29.9992</v>
      </c>
      <c r="JW276">
        <v>46.926</v>
      </c>
      <c r="JX276">
        <v>46.7299</v>
      </c>
      <c r="JY276">
        <v>51.4248</v>
      </c>
      <c r="JZ276">
        <v>34.1198</v>
      </c>
      <c r="KA276">
        <v>0</v>
      </c>
      <c r="KB276">
        <v>21.3615</v>
      </c>
      <c r="KC276">
        <v>1109.06</v>
      </c>
      <c r="KD276">
        <v>23.9887</v>
      </c>
      <c r="KE276">
        <v>97.47880000000001</v>
      </c>
      <c r="KF276">
        <v>91.72750000000001</v>
      </c>
    </row>
    <row r="277" spans="1:292">
      <c r="A277">
        <v>259</v>
      </c>
      <c r="B277">
        <v>1688146112.5</v>
      </c>
      <c r="C277">
        <v>11696.5</v>
      </c>
      <c r="D277" t="s">
        <v>956</v>
      </c>
      <c r="E277" t="s">
        <v>957</v>
      </c>
      <c r="F277">
        <v>5</v>
      </c>
      <c r="G277" t="s">
        <v>824</v>
      </c>
      <c r="H277">
        <v>1688146104.714286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K277*DK277*100.0/(AV277*EE277),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K277*DK277*100.0/(AV277*EE277),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1116.424475327889</v>
      </c>
      <c r="AJ277">
        <v>1093.392909090909</v>
      </c>
      <c r="AK277">
        <v>3.361277688214877</v>
      </c>
      <c r="AL277">
        <v>66.45543334571914</v>
      </c>
      <c r="AM277">
        <f>(AO277 - AN277 + DX277*1E3/(8.314*(DZ277+273.15)) * AQ277/DW277 * AP277) * DW277/(100*DK277) * 1000/(1000 - AO277)</f>
        <v>0</v>
      </c>
      <c r="AN277">
        <v>23.92492604529093</v>
      </c>
      <c r="AO277">
        <v>24.3588812121212</v>
      </c>
      <c r="AP277">
        <v>-2.565943284824799E-05</v>
      </c>
      <c r="AQ277">
        <v>108.1000291971216</v>
      </c>
      <c r="AR277">
        <v>0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429</v>
      </c>
      <c r="AX277" t="s">
        <v>429</v>
      </c>
      <c r="AY277">
        <v>0</v>
      </c>
      <c r="AZ277">
        <v>0</v>
      </c>
      <c r="BA277">
        <f>1-AY277/AZ277</f>
        <v>0</v>
      </c>
      <c r="BB277">
        <v>0</v>
      </c>
      <c r="BC277" t="s">
        <v>429</v>
      </c>
      <c r="BD277" t="s">
        <v>429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429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1.65</v>
      </c>
      <c r="DL277">
        <v>0.5</v>
      </c>
      <c r="DM277" t="s">
        <v>430</v>
      </c>
      <c r="DN277">
        <v>2</v>
      </c>
      <c r="DO277" t="b">
        <v>1</v>
      </c>
      <c r="DP277">
        <v>1688146104.714286</v>
      </c>
      <c r="DQ277">
        <v>1042.938214285714</v>
      </c>
      <c r="DR277">
        <v>1074.766071428571</v>
      </c>
      <c r="DS277">
        <v>24.36019642857143</v>
      </c>
      <c r="DT277">
        <v>23.92574285714286</v>
      </c>
      <c r="DU277">
        <v>1073.385714285714</v>
      </c>
      <c r="DV277">
        <v>28.22948928571428</v>
      </c>
      <c r="DW277">
        <v>500.0315357142857</v>
      </c>
      <c r="DX277">
        <v>101.5851428571429</v>
      </c>
      <c r="DY277">
        <v>0.1000682071428571</v>
      </c>
      <c r="DZ277">
        <v>32.6499</v>
      </c>
      <c r="EA277">
        <v>33.82881071428572</v>
      </c>
      <c r="EB277">
        <v>999.9000000000002</v>
      </c>
      <c r="EC277">
        <v>0</v>
      </c>
      <c r="ED277">
        <v>0</v>
      </c>
      <c r="EE277">
        <v>10004.19821428572</v>
      </c>
      <c r="EF277">
        <v>0</v>
      </c>
      <c r="EG277">
        <v>2075.02</v>
      </c>
      <c r="EH277">
        <v>-31.82668571428571</v>
      </c>
      <c r="EI277">
        <v>1068.979642857143</v>
      </c>
      <c r="EJ277">
        <v>1101.110357142857</v>
      </c>
      <c r="EK277">
        <v>0.43444925</v>
      </c>
      <c r="EL277">
        <v>1074.766071428571</v>
      </c>
      <c r="EM277">
        <v>23.92574285714286</v>
      </c>
      <c r="EN277">
        <v>2.474630714285714</v>
      </c>
      <c r="EO277">
        <v>2.4304975</v>
      </c>
      <c r="EP277">
        <v>20.86060357142857</v>
      </c>
      <c r="EQ277">
        <v>20.56841428571428</v>
      </c>
      <c r="ER277">
        <v>1999.980357142857</v>
      </c>
      <c r="ES277">
        <v>0.979994607142857</v>
      </c>
      <c r="ET277">
        <v>0.02000502857142858</v>
      </c>
      <c r="EU277">
        <v>0</v>
      </c>
      <c r="EV277">
        <v>148.9569642857143</v>
      </c>
      <c r="EW277">
        <v>5.00078</v>
      </c>
      <c r="EX277">
        <v>6344.864285714284</v>
      </c>
      <c r="EY277">
        <v>16379.44642857143</v>
      </c>
      <c r="EZ277">
        <v>52.24064285714284</v>
      </c>
      <c r="FA277">
        <v>54.23635714285713</v>
      </c>
      <c r="FB277">
        <v>52.76310714285713</v>
      </c>
      <c r="FC277">
        <v>53.37692857142856</v>
      </c>
      <c r="FD277">
        <v>52.49310714285714</v>
      </c>
      <c r="FE277">
        <v>1955.070357142857</v>
      </c>
      <c r="FF277">
        <v>39.91</v>
      </c>
      <c r="FG277">
        <v>0</v>
      </c>
      <c r="FH277">
        <v>1688146107</v>
      </c>
      <c r="FI277">
        <v>0</v>
      </c>
      <c r="FJ277">
        <v>148.89752</v>
      </c>
      <c r="FK277">
        <v>-0.6360000097758348</v>
      </c>
      <c r="FL277">
        <v>-103.3038461670877</v>
      </c>
      <c r="FM277">
        <v>6343.5844</v>
      </c>
      <c r="FN277">
        <v>15</v>
      </c>
      <c r="FO277">
        <v>1688143836.6</v>
      </c>
      <c r="FP277" t="s">
        <v>825</v>
      </c>
      <c r="FQ277">
        <v>1688143836.6</v>
      </c>
      <c r="FR277">
        <v>1688143836.6</v>
      </c>
      <c r="FS277">
        <v>8</v>
      </c>
      <c r="FT277">
        <v>0.776</v>
      </c>
      <c r="FU277">
        <v>0.099</v>
      </c>
      <c r="FV277">
        <v>-22.351</v>
      </c>
      <c r="FW277">
        <v>-3.623</v>
      </c>
      <c r="FX277">
        <v>421</v>
      </c>
      <c r="FY277">
        <v>20</v>
      </c>
      <c r="FZ277">
        <v>0.31</v>
      </c>
      <c r="GA277">
        <v>0.05</v>
      </c>
      <c r="GB277">
        <v>-31.99530975609756</v>
      </c>
      <c r="GC277">
        <v>2.495721951219514</v>
      </c>
      <c r="GD277">
        <v>0.3602889956585178</v>
      </c>
      <c r="GE277">
        <v>0</v>
      </c>
      <c r="GF277">
        <v>0.4329942439024391</v>
      </c>
      <c r="GG277">
        <v>0.01813914982578508</v>
      </c>
      <c r="GH277">
        <v>0.002709639826488401</v>
      </c>
      <c r="GI277">
        <v>1</v>
      </c>
      <c r="GJ277">
        <v>1</v>
      </c>
      <c r="GK277">
        <v>2</v>
      </c>
      <c r="GL277" t="s">
        <v>432</v>
      </c>
      <c r="GM277">
        <v>3.10079</v>
      </c>
      <c r="GN277">
        <v>2.75808</v>
      </c>
      <c r="GO277">
        <v>0.184209</v>
      </c>
      <c r="GP277">
        <v>0.184399</v>
      </c>
      <c r="GQ277">
        <v>0.130954</v>
      </c>
      <c r="GR277">
        <v>0.11723</v>
      </c>
      <c r="GS277">
        <v>20323.1</v>
      </c>
      <c r="GT277">
        <v>19351.5</v>
      </c>
      <c r="GU277">
        <v>25506.9</v>
      </c>
      <c r="GV277">
        <v>24119.1</v>
      </c>
      <c r="GW277">
        <v>35661.1</v>
      </c>
      <c r="GX277">
        <v>31003.7</v>
      </c>
      <c r="GY277">
        <v>44610.1</v>
      </c>
      <c r="GZ277">
        <v>37957.3</v>
      </c>
      <c r="HA277">
        <v>1.7127</v>
      </c>
      <c r="HB277">
        <v>1.63297</v>
      </c>
      <c r="HC277">
        <v>-0.0577942</v>
      </c>
      <c r="HD277">
        <v>0</v>
      </c>
      <c r="HE277">
        <v>34.7564</v>
      </c>
      <c r="HF277">
        <v>999.9</v>
      </c>
      <c r="HG277">
        <v>36.8</v>
      </c>
      <c r="HH277">
        <v>49</v>
      </c>
      <c r="HI277">
        <v>42.7923</v>
      </c>
      <c r="HJ277">
        <v>62.8963</v>
      </c>
      <c r="HK277">
        <v>23.2091</v>
      </c>
      <c r="HL277">
        <v>1</v>
      </c>
      <c r="HM277">
        <v>1.81273</v>
      </c>
      <c r="HN277">
        <v>9.28105</v>
      </c>
      <c r="HO277">
        <v>20.0493</v>
      </c>
      <c r="HP277">
        <v>5.20426</v>
      </c>
      <c r="HQ277">
        <v>11.9921</v>
      </c>
      <c r="HR277">
        <v>4.9591</v>
      </c>
      <c r="HS277">
        <v>3.27443</v>
      </c>
      <c r="HT277">
        <v>9999</v>
      </c>
      <c r="HU277">
        <v>9999</v>
      </c>
      <c r="HV277">
        <v>9999</v>
      </c>
      <c r="HW277">
        <v>113.5</v>
      </c>
      <c r="HX277">
        <v>1.86386</v>
      </c>
      <c r="HY277">
        <v>1.86027</v>
      </c>
      <c r="HZ277">
        <v>1.85868</v>
      </c>
      <c r="IA277">
        <v>1.85989</v>
      </c>
      <c r="IB277">
        <v>1.85984</v>
      </c>
      <c r="IC277">
        <v>1.85852</v>
      </c>
      <c r="ID277">
        <v>1.85763</v>
      </c>
      <c r="IE277">
        <v>1.85242</v>
      </c>
      <c r="IF277">
        <v>0</v>
      </c>
      <c r="IG277">
        <v>0</v>
      </c>
      <c r="IH277">
        <v>0</v>
      </c>
      <c r="II277">
        <v>0</v>
      </c>
      <c r="IJ277" t="s">
        <v>433</v>
      </c>
      <c r="IK277" t="s">
        <v>434</v>
      </c>
      <c r="IL277" t="s">
        <v>435</v>
      </c>
      <c r="IM277" t="s">
        <v>435</v>
      </c>
      <c r="IN277" t="s">
        <v>435</v>
      </c>
      <c r="IO277" t="s">
        <v>435</v>
      </c>
      <c r="IP277">
        <v>0</v>
      </c>
      <c r="IQ277">
        <v>100</v>
      </c>
      <c r="IR277">
        <v>100</v>
      </c>
      <c r="IS277">
        <v>-30.72</v>
      </c>
      <c r="IT277">
        <v>-3.8692</v>
      </c>
      <c r="IU277">
        <v>-14.31289574393101</v>
      </c>
      <c r="IV277">
        <v>-0.02083019699242301</v>
      </c>
      <c r="IW277">
        <v>6.53372239223948E-06</v>
      </c>
      <c r="IX277">
        <v>-1.0545266758139E-09</v>
      </c>
      <c r="IY277">
        <v>-1.673814827731834</v>
      </c>
      <c r="IZ277">
        <v>-0.1107929009182527</v>
      </c>
      <c r="JA277">
        <v>0.00147621998962423</v>
      </c>
      <c r="JB277">
        <v>-1.085810860981848E-05</v>
      </c>
      <c r="JC277">
        <v>3</v>
      </c>
      <c r="JD277">
        <v>1949</v>
      </c>
      <c r="JE277">
        <v>2</v>
      </c>
      <c r="JF277">
        <v>64</v>
      </c>
      <c r="JG277">
        <v>37.9</v>
      </c>
      <c r="JH277">
        <v>37.9</v>
      </c>
      <c r="JI277">
        <v>2.59399</v>
      </c>
      <c r="JJ277">
        <v>2.70142</v>
      </c>
      <c r="JK277">
        <v>1.49658</v>
      </c>
      <c r="JL277">
        <v>2.31934</v>
      </c>
      <c r="JM277">
        <v>1.54785</v>
      </c>
      <c r="JN277">
        <v>2.50977</v>
      </c>
      <c r="JO277">
        <v>51.9009</v>
      </c>
      <c r="JP277">
        <v>14.2196</v>
      </c>
      <c r="JQ277">
        <v>18</v>
      </c>
      <c r="JR277">
        <v>503.324</v>
      </c>
      <c r="JS277">
        <v>460.099</v>
      </c>
      <c r="JT277">
        <v>26.67</v>
      </c>
      <c r="JU277">
        <v>47.2301</v>
      </c>
      <c r="JV277">
        <v>29.9992</v>
      </c>
      <c r="JW277">
        <v>46.9219</v>
      </c>
      <c r="JX277">
        <v>46.7299</v>
      </c>
      <c r="JY277">
        <v>52.1043</v>
      </c>
      <c r="JZ277">
        <v>34.1198</v>
      </c>
      <c r="KA277">
        <v>0</v>
      </c>
      <c r="KB277">
        <v>21.3615</v>
      </c>
      <c r="KC277">
        <v>1122.44</v>
      </c>
      <c r="KD277">
        <v>23.9971</v>
      </c>
      <c r="KE277">
        <v>97.48099999999999</v>
      </c>
      <c r="KF277">
        <v>91.72709999999999</v>
      </c>
    </row>
    <row r="278" spans="1:292">
      <c r="A278">
        <v>260</v>
      </c>
      <c r="B278">
        <v>1688146117.5</v>
      </c>
      <c r="C278">
        <v>11701.5</v>
      </c>
      <c r="D278" t="s">
        <v>958</v>
      </c>
      <c r="E278" t="s">
        <v>959</v>
      </c>
      <c r="F278">
        <v>5</v>
      </c>
      <c r="G278" t="s">
        <v>824</v>
      </c>
      <c r="H278">
        <v>1688146110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K278*DK278*100.0/(AV278*EE278),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K278*DK278*100.0/(AV278*EE278),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1133.674120606577</v>
      </c>
      <c r="AJ278">
        <v>1110.312545454545</v>
      </c>
      <c r="AK278">
        <v>3.382130317579296</v>
      </c>
      <c r="AL278">
        <v>66.45543334571914</v>
      </c>
      <c r="AM278">
        <f>(AO278 - AN278 + DX278*1E3/(8.314*(DZ278+273.15)) * AQ278/DW278 * AP278) * DW278/(100*DK278) * 1000/(1000 - AO278)</f>
        <v>0</v>
      </c>
      <c r="AN278">
        <v>23.92497909134472</v>
      </c>
      <c r="AO278">
        <v>24.35246484848485</v>
      </c>
      <c r="AP278">
        <v>-6.905138450319162E-05</v>
      </c>
      <c r="AQ278">
        <v>108.1000291971216</v>
      </c>
      <c r="AR278">
        <v>0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429</v>
      </c>
      <c r="AX278" t="s">
        <v>429</v>
      </c>
      <c r="AY278">
        <v>0</v>
      </c>
      <c r="AZ278">
        <v>0</v>
      </c>
      <c r="BA278">
        <f>1-AY278/AZ278</f>
        <v>0</v>
      </c>
      <c r="BB278">
        <v>0</v>
      </c>
      <c r="BC278" t="s">
        <v>429</v>
      </c>
      <c r="BD278" t="s">
        <v>429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429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1.65</v>
      </c>
      <c r="DL278">
        <v>0.5</v>
      </c>
      <c r="DM278" t="s">
        <v>430</v>
      </c>
      <c r="DN278">
        <v>2</v>
      </c>
      <c r="DO278" t="b">
        <v>1</v>
      </c>
      <c r="DP278">
        <v>1688146110</v>
      </c>
      <c r="DQ278">
        <v>1060.25</v>
      </c>
      <c r="DR278">
        <v>1092.193333333333</v>
      </c>
      <c r="DS278">
        <v>24.35837777777778</v>
      </c>
      <c r="DT278">
        <v>23.92566666666667</v>
      </c>
      <c r="DU278">
        <v>1090.879259259259</v>
      </c>
      <c r="DV278">
        <v>28.22757777777778</v>
      </c>
      <c r="DW278">
        <v>500.0103703703704</v>
      </c>
      <c r="DX278">
        <v>101.5853333333333</v>
      </c>
      <c r="DY278">
        <v>0.0999931074074074</v>
      </c>
      <c r="DZ278">
        <v>32.65221481481481</v>
      </c>
      <c r="EA278">
        <v>33.82677407407407</v>
      </c>
      <c r="EB278">
        <v>999.9000000000001</v>
      </c>
      <c r="EC278">
        <v>0</v>
      </c>
      <c r="ED278">
        <v>0</v>
      </c>
      <c r="EE278">
        <v>10003.30740740741</v>
      </c>
      <c r="EF278">
        <v>0</v>
      </c>
      <c r="EG278">
        <v>2065.005925925926</v>
      </c>
      <c r="EH278">
        <v>-31.94265555555555</v>
      </c>
      <c r="EI278">
        <v>1086.721851851852</v>
      </c>
      <c r="EJ278">
        <v>1118.965555555556</v>
      </c>
      <c r="EK278">
        <v>0.4327087777777778</v>
      </c>
      <c r="EL278">
        <v>1092.193333333333</v>
      </c>
      <c r="EM278">
        <v>23.92566666666667</v>
      </c>
      <c r="EN278">
        <v>2.474451851851851</v>
      </c>
      <c r="EO278">
        <v>2.430495185185185</v>
      </c>
      <c r="EP278">
        <v>20.85942962962963</v>
      </c>
      <c r="EQ278">
        <v>20.5683962962963</v>
      </c>
      <c r="ER278">
        <v>2000.001111111111</v>
      </c>
      <c r="ES278">
        <v>0.9799948148148147</v>
      </c>
      <c r="ET278">
        <v>0.02000482222222223</v>
      </c>
      <c r="EU278">
        <v>0</v>
      </c>
      <c r="EV278">
        <v>148.941037037037</v>
      </c>
      <c r="EW278">
        <v>5.00078</v>
      </c>
      <c r="EX278">
        <v>6338.845925925926</v>
      </c>
      <c r="EY278">
        <v>16379.62592592593</v>
      </c>
      <c r="EZ278">
        <v>52.24951851851851</v>
      </c>
      <c r="FA278">
        <v>54.23344444444444</v>
      </c>
      <c r="FB278">
        <v>52.75674074074075</v>
      </c>
      <c r="FC278">
        <v>53.37466666666665</v>
      </c>
      <c r="FD278">
        <v>52.47666666666666</v>
      </c>
      <c r="FE278">
        <v>1955.091111111111</v>
      </c>
      <c r="FF278">
        <v>39.91</v>
      </c>
      <c r="FG278">
        <v>0</v>
      </c>
      <c r="FH278">
        <v>1688146111.8</v>
      </c>
      <c r="FI278">
        <v>0</v>
      </c>
      <c r="FJ278">
        <v>148.91336</v>
      </c>
      <c r="FK278">
        <v>0.202923068776498</v>
      </c>
      <c r="FL278">
        <v>-49.84384631415448</v>
      </c>
      <c r="FM278">
        <v>6338.5848</v>
      </c>
      <c r="FN278">
        <v>15</v>
      </c>
      <c r="FO278">
        <v>1688143836.6</v>
      </c>
      <c r="FP278" t="s">
        <v>825</v>
      </c>
      <c r="FQ278">
        <v>1688143836.6</v>
      </c>
      <c r="FR278">
        <v>1688143836.6</v>
      </c>
      <c r="FS278">
        <v>8</v>
      </c>
      <c r="FT278">
        <v>0.776</v>
      </c>
      <c r="FU278">
        <v>0.099</v>
      </c>
      <c r="FV278">
        <v>-22.351</v>
      </c>
      <c r="FW278">
        <v>-3.623</v>
      </c>
      <c r="FX278">
        <v>421</v>
      </c>
      <c r="FY278">
        <v>20</v>
      </c>
      <c r="FZ278">
        <v>0.31</v>
      </c>
      <c r="GA278">
        <v>0.05</v>
      </c>
      <c r="GB278">
        <v>-31.94578536585366</v>
      </c>
      <c r="GC278">
        <v>-0.2060341463414752</v>
      </c>
      <c r="GD278">
        <v>0.306554720823237</v>
      </c>
      <c r="GE278">
        <v>0</v>
      </c>
      <c r="GF278">
        <v>0.4332395609756098</v>
      </c>
      <c r="GG278">
        <v>-0.009319797909406751</v>
      </c>
      <c r="GH278">
        <v>0.002380559219490559</v>
      </c>
      <c r="GI278">
        <v>1</v>
      </c>
      <c r="GJ278">
        <v>1</v>
      </c>
      <c r="GK278">
        <v>2</v>
      </c>
      <c r="GL278" t="s">
        <v>432</v>
      </c>
      <c r="GM278">
        <v>3.10077</v>
      </c>
      <c r="GN278">
        <v>2.75797</v>
      </c>
      <c r="GO278">
        <v>0.185981</v>
      </c>
      <c r="GP278">
        <v>0.18619</v>
      </c>
      <c r="GQ278">
        <v>0.130936</v>
      </c>
      <c r="GR278">
        <v>0.117227</v>
      </c>
      <c r="GS278">
        <v>20278.8</v>
      </c>
      <c r="GT278">
        <v>19309.1</v>
      </c>
      <c r="GU278">
        <v>25507</v>
      </c>
      <c r="GV278">
        <v>24119.4</v>
      </c>
      <c r="GW278">
        <v>35662.2</v>
      </c>
      <c r="GX278">
        <v>31004.5</v>
      </c>
      <c r="GY278">
        <v>44610.4</v>
      </c>
      <c r="GZ278">
        <v>37957.9</v>
      </c>
      <c r="HA278">
        <v>1.71285</v>
      </c>
      <c r="HB278">
        <v>1.633</v>
      </c>
      <c r="HC278">
        <v>-0.0581518</v>
      </c>
      <c r="HD278">
        <v>0</v>
      </c>
      <c r="HE278">
        <v>34.7658</v>
      </c>
      <c r="HF278">
        <v>999.9</v>
      </c>
      <c r="HG278">
        <v>36.8</v>
      </c>
      <c r="HH278">
        <v>49</v>
      </c>
      <c r="HI278">
        <v>42.79</v>
      </c>
      <c r="HJ278">
        <v>62.8463</v>
      </c>
      <c r="HK278">
        <v>23.1771</v>
      </c>
      <c r="HL278">
        <v>1</v>
      </c>
      <c r="HM278">
        <v>1.81192</v>
      </c>
      <c r="HN278">
        <v>9.28105</v>
      </c>
      <c r="HO278">
        <v>20.0492</v>
      </c>
      <c r="HP278">
        <v>5.20381</v>
      </c>
      <c r="HQ278">
        <v>11.9921</v>
      </c>
      <c r="HR278">
        <v>4.9589</v>
      </c>
      <c r="HS278">
        <v>3.2744</v>
      </c>
      <c r="HT278">
        <v>9999</v>
      </c>
      <c r="HU278">
        <v>9999</v>
      </c>
      <c r="HV278">
        <v>9999</v>
      </c>
      <c r="HW278">
        <v>113.5</v>
      </c>
      <c r="HX278">
        <v>1.86386</v>
      </c>
      <c r="HY278">
        <v>1.86026</v>
      </c>
      <c r="HZ278">
        <v>1.85867</v>
      </c>
      <c r="IA278">
        <v>1.8599</v>
      </c>
      <c r="IB278">
        <v>1.85984</v>
      </c>
      <c r="IC278">
        <v>1.85854</v>
      </c>
      <c r="ID278">
        <v>1.85761</v>
      </c>
      <c r="IE278">
        <v>1.85242</v>
      </c>
      <c r="IF278">
        <v>0</v>
      </c>
      <c r="IG278">
        <v>0</v>
      </c>
      <c r="IH278">
        <v>0</v>
      </c>
      <c r="II278">
        <v>0</v>
      </c>
      <c r="IJ278" t="s">
        <v>433</v>
      </c>
      <c r="IK278" t="s">
        <v>434</v>
      </c>
      <c r="IL278" t="s">
        <v>435</v>
      </c>
      <c r="IM278" t="s">
        <v>435</v>
      </c>
      <c r="IN278" t="s">
        <v>435</v>
      </c>
      <c r="IO278" t="s">
        <v>435</v>
      </c>
      <c r="IP278">
        <v>0</v>
      </c>
      <c r="IQ278">
        <v>100</v>
      </c>
      <c r="IR278">
        <v>100</v>
      </c>
      <c r="IS278">
        <v>-30.88</v>
      </c>
      <c r="IT278">
        <v>-3.8688</v>
      </c>
      <c r="IU278">
        <v>-14.31289574393101</v>
      </c>
      <c r="IV278">
        <v>-0.02083019699242301</v>
      </c>
      <c r="IW278">
        <v>6.53372239223948E-06</v>
      </c>
      <c r="IX278">
        <v>-1.0545266758139E-09</v>
      </c>
      <c r="IY278">
        <v>-1.673814827731834</v>
      </c>
      <c r="IZ278">
        <v>-0.1107929009182527</v>
      </c>
      <c r="JA278">
        <v>0.00147621998962423</v>
      </c>
      <c r="JB278">
        <v>-1.085810860981848E-05</v>
      </c>
      <c r="JC278">
        <v>3</v>
      </c>
      <c r="JD278">
        <v>1949</v>
      </c>
      <c r="JE278">
        <v>2</v>
      </c>
      <c r="JF278">
        <v>64</v>
      </c>
      <c r="JG278">
        <v>38</v>
      </c>
      <c r="JH278">
        <v>38</v>
      </c>
      <c r="JI278">
        <v>2.62573</v>
      </c>
      <c r="JJ278">
        <v>2.70874</v>
      </c>
      <c r="JK278">
        <v>1.49658</v>
      </c>
      <c r="JL278">
        <v>2.31812</v>
      </c>
      <c r="JM278">
        <v>1.54785</v>
      </c>
      <c r="JN278">
        <v>2.48535</v>
      </c>
      <c r="JO278">
        <v>51.9009</v>
      </c>
      <c r="JP278">
        <v>14.2108</v>
      </c>
      <c r="JQ278">
        <v>18</v>
      </c>
      <c r="JR278">
        <v>503.402</v>
      </c>
      <c r="JS278">
        <v>460.087</v>
      </c>
      <c r="JT278">
        <v>26.6664</v>
      </c>
      <c r="JU278">
        <v>47.2236</v>
      </c>
      <c r="JV278">
        <v>29.9993</v>
      </c>
      <c r="JW278">
        <v>46.9181</v>
      </c>
      <c r="JX278">
        <v>46.7247</v>
      </c>
      <c r="JY278">
        <v>52.6966</v>
      </c>
      <c r="JZ278">
        <v>34.1198</v>
      </c>
      <c r="KA278">
        <v>0</v>
      </c>
      <c r="KB278">
        <v>21.3615</v>
      </c>
      <c r="KC278">
        <v>1142.51</v>
      </c>
      <c r="KD278">
        <v>24.0109</v>
      </c>
      <c r="KE278">
        <v>97.4817</v>
      </c>
      <c r="KF278">
        <v>91.7287</v>
      </c>
    </row>
    <row r="279" spans="1:292">
      <c r="A279">
        <v>261</v>
      </c>
      <c r="B279">
        <v>1688146122.5</v>
      </c>
      <c r="C279">
        <v>11706.5</v>
      </c>
      <c r="D279" t="s">
        <v>960</v>
      </c>
      <c r="E279" t="s">
        <v>961</v>
      </c>
      <c r="F279">
        <v>5</v>
      </c>
      <c r="G279" t="s">
        <v>824</v>
      </c>
      <c r="H279">
        <v>1688146114.714286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K279*DK279*100.0/(AV279*EE279),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K279*DK279*100.0/(AV279*EE279),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1150.763667283285</v>
      </c>
      <c r="AJ279">
        <v>1127.391454545455</v>
      </c>
      <c r="AK279">
        <v>3.423716388924138</v>
      </c>
      <c r="AL279">
        <v>66.45543334571914</v>
      </c>
      <c r="AM279">
        <f>(AO279 - AN279 + DX279*1E3/(8.314*(DZ279+273.15)) * AQ279/DW279 * AP279) * DW279/(100*DK279) * 1000/(1000 - AO279)</f>
        <v>0</v>
      </c>
      <c r="AN279">
        <v>23.92453651070043</v>
      </c>
      <c r="AO279">
        <v>24.34954363636363</v>
      </c>
      <c r="AP279">
        <v>1.121120491171461E-05</v>
      </c>
      <c r="AQ279">
        <v>108.1000291971216</v>
      </c>
      <c r="AR279">
        <v>0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429</v>
      </c>
      <c r="AX279" t="s">
        <v>429</v>
      </c>
      <c r="AY279">
        <v>0</v>
      </c>
      <c r="AZ279">
        <v>0</v>
      </c>
      <c r="BA279">
        <f>1-AY279/AZ279</f>
        <v>0</v>
      </c>
      <c r="BB279">
        <v>0</v>
      </c>
      <c r="BC279" t="s">
        <v>429</v>
      </c>
      <c r="BD279" t="s">
        <v>429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429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1.65</v>
      </c>
      <c r="DL279">
        <v>0.5</v>
      </c>
      <c r="DM279" t="s">
        <v>430</v>
      </c>
      <c r="DN279">
        <v>2</v>
      </c>
      <c r="DO279" t="b">
        <v>1</v>
      </c>
      <c r="DP279">
        <v>1688146114.714286</v>
      </c>
      <c r="DQ279">
        <v>1075.759642857143</v>
      </c>
      <c r="DR279">
        <v>1107.949642857143</v>
      </c>
      <c r="DS279">
        <v>24.35479285714285</v>
      </c>
      <c r="DT279">
        <v>23.92502142857143</v>
      </c>
      <c r="DU279">
        <v>1106.55</v>
      </c>
      <c r="DV279">
        <v>28.2238</v>
      </c>
      <c r="DW279">
        <v>499.9979642857143</v>
      </c>
      <c r="DX279">
        <v>101.5857142857143</v>
      </c>
      <c r="DY279">
        <v>0.09991740357142856</v>
      </c>
      <c r="DZ279">
        <v>32.65430714285714</v>
      </c>
      <c r="EA279">
        <v>33.82801785714286</v>
      </c>
      <c r="EB279">
        <v>999.9000000000002</v>
      </c>
      <c r="EC279">
        <v>0</v>
      </c>
      <c r="ED279">
        <v>0</v>
      </c>
      <c r="EE279">
        <v>10000.10357142857</v>
      </c>
      <c r="EF279">
        <v>0</v>
      </c>
      <c r="EG279">
        <v>2059.074642857143</v>
      </c>
      <c r="EH279">
        <v>-32.18966785714285</v>
      </c>
      <c r="EI279">
        <v>1102.614642857143</v>
      </c>
      <c r="EJ279">
        <v>1135.106785714286</v>
      </c>
      <c r="EK279">
        <v>0.4297684285714286</v>
      </c>
      <c r="EL279">
        <v>1107.949642857143</v>
      </c>
      <c r="EM279">
        <v>23.92502142857143</v>
      </c>
      <c r="EN279">
        <v>2.4740975</v>
      </c>
      <c r="EO279">
        <v>2.430439642857143</v>
      </c>
      <c r="EP279">
        <v>20.85710357142857</v>
      </c>
      <c r="EQ279">
        <v>20.56802142857143</v>
      </c>
      <c r="ER279">
        <v>2000.005357142857</v>
      </c>
      <c r="ES279">
        <v>0.9799947857142856</v>
      </c>
      <c r="ET279">
        <v>0.02000481428571429</v>
      </c>
      <c r="EU279">
        <v>0</v>
      </c>
      <c r="EV279">
        <v>148.9186785714286</v>
      </c>
      <c r="EW279">
        <v>5.00078</v>
      </c>
      <c r="EX279">
        <v>6332.897857142858</v>
      </c>
      <c r="EY279">
        <v>16379.65714285715</v>
      </c>
      <c r="EZ279">
        <v>52.24285714285712</v>
      </c>
      <c r="FA279">
        <v>54.23857142857143</v>
      </c>
      <c r="FB279">
        <v>52.74757142857142</v>
      </c>
      <c r="FC279">
        <v>53.36128571428571</v>
      </c>
      <c r="FD279">
        <v>52.46857142857142</v>
      </c>
      <c r="FE279">
        <v>1955.095357142858</v>
      </c>
      <c r="FF279">
        <v>39.91</v>
      </c>
      <c r="FG279">
        <v>0</v>
      </c>
      <c r="FH279">
        <v>1688146116.6</v>
      </c>
      <c r="FI279">
        <v>0</v>
      </c>
      <c r="FJ279">
        <v>148.9032</v>
      </c>
      <c r="FK279">
        <v>0.2014615367664257</v>
      </c>
      <c r="FL279">
        <v>-35.60769315461073</v>
      </c>
      <c r="FM279">
        <v>6333.5684</v>
      </c>
      <c r="FN279">
        <v>15</v>
      </c>
      <c r="FO279">
        <v>1688143836.6</v>
      </c>
      <c r="FP279" t="s">
        <v>825</v>
      </c>
      <c r="FQ279">
        <v>1688143836.6</v>
      </c>
      <c r="FR279">
        <v>1688143836.6</v>
      </c>
      <c r="FS279">
        <v>8</v>
      </c>
      <c r="FT279">
        <v>0.776</v>
      </c>
      <c r="FU279">
        <v>0.099</v>
      </c>
      <c r="FV279">
        <v>-22.351</v>
      </c>
      <c r="FW279">
        <v>-3.623</v>
      </c>
      <c r="FX279">
        <v>421</v>
      </c>
      <c r="FY279">
        <v>20</v>
      </c>
      <c r="FZ279">
        <v>0.31</v>
      </c>
      <c r="GA279">
        <v>0.05</v>
      </c>
      <c r="GB279">
        <v>-32.0254175</v>
      </c>
      <c r="GC279">
        <v>-3.32036510318946</v>
      </c>
      <c r="GD279">
        <v>0.3288917047353889</v>
      </c>
      <c r="GE279">
        <v>0</v>
      </c>
      <c r="GF279">
        <v>0.431354275</v>
      </c>
      <c r="GG279">
        <v>-0.03632858161351035</v>
      </c>
      <c r="GH279">
        <v>0.003707971979313631</v>
      </c>
      <c r="GI279">
        <v>1</v>
      </c>
      <c r="GJ279">
        <v>1</v>
      </c>
      <c r="GK279">
        <v>2</v>
      </c>
      <c r="GL279" t="s">
        <v>432</v>
      </c>
      <c r="GM279">
        <v>3.10085</v>
      </c>
      <c r="GN279">
        <v>2.75835</v>
      </c>
      <c r="GO279">
        <v>0.187756</v>
      </c>
      <c r="GP279">
        <v>0.187943</v>
      </c>
      <c r="GQ279">
        <v>0.130929</v>
      </c>
      <c r="GR279">
        <v>0.117234</v>
      </c>
      <c r="GS279">
        <v>20234.9</v>
      </c>
      <c r="GT279">
        <v>19267.5</v>
      </c>
      <c r="GU279">
        <v>25507.6</v>
      </c>
      <c r="GV279">
        <v>24119.6</v>
      </c>
      <c r="GW279">
        <v>35663.5</v>
      </c>
      <c r="GX279">
        <v>31004.9</v>
      </c>
      <c r="GY279">
        <v>44611.4</v>
      </c>
      <c r="GZ279">
        <v>37958.5</v>
      </c>
      <c r="HA279">
        <v>1.71288</v>
      </c>
      <c r="HB279">
        <v>1.6333</v>
      </c>
      <c r="HC279">
        <v>-0.058528</v>
      </c>
      <c r="HD279">
        <v>0</v>
      </c>
      <c r="HE279">
        <v>34.7747</v>
      </c>
      <c r="HF279">
        <v>999.9</v>
      </c>
      <c r="HG279">
        <v>36.8</v>
      </c>
      <c r="HH279">
        <v>49</v>
      </c>
      <c r="HI279">
        <v>42.7977</v>
      </c>
      <c r="HJ279">
        <v>62.6763</v>
      </c>
      <c r="HK279">
        <v>22.9247</v>
      </c>
      <c r="HL279">
        <v>1</v>
      </c>
      <c r="HM279">
        <v>1.8111</v>
      </c>
      <c r="HN279">
        <v>9.28105</v>
      </c>
      <c r="HO279">
        <v>20.0493</v>
      </c>
      <c r="HP279">
        <v>5.20456</v>
      </c>
      <c r="HQ279">
        <v>11.9924</v>
      </c>
      <c r="HR279">
        <v>4.95915</v>
      </c>
      <c r="HS279">
        <v>3.2746</v>
      </c>
      <c r="HT279">
        <v>9999</v>
      </c>
      <c r="HU279">
        <v>9999</v>
      </c>
      <c r="HV279">
        <v>9999</v>
      </c>
      <c r="HW279">
        <v>113.5</v>
      </c>
      <c r="HX279">
        <v>1.86386</v>
      </c>
      <c r="HY279">
        <v>1.86024</v>
      </c>
      <c r="HZ279">
        <v>1.85868</v>
      </c>
      <c r="IA279">
        <v>1.85991</v>
      </c>
      <c r="IB279">
        <v>1.85984</v>
      </c>
      <c r="IC279">
        <v>1.85854</v>
      </c>
      <c r="ID279">
        <v>1.85763</v>
      </c>
      <c r="IE279">
        <v>1.85242</v>
      </c>
      <c r="IF279">
        <v>0</v>
      </c>
      <c r="IG279">
        <v>0</v>
      </c>
      <c r="IH279">
        <v>0</v>
      </c>
      <c r="II279">
        <v>0</v>
      </c>
      <c r="IJ279" t="s">
        <v>433</v>
      </c>
      <c r="IK279" t="s">
        <v>434</v>
      </c>
      <c r="IL279" t="s">
        <v>435</v>
      </c>
      <c r="IM279" t="s">
        <v>435</v>
      </c>
      <c r="IN279" t="s">
        <v>435</v>
      </c>
      <c r="IO279" t="s">
        <v>435</v>
      </c>
      <c r="IP279">
        <v>0</v>
      </c>
      <c r="IQ279">
        <v>100</v>
      </c>
      <c r="IR279">
        <v>100</v>
      </c>
      <c r="IS279">
        <v>-31.06</v>
      </c>
      <c r="IT279">
        <v>-3.8687</v>
      </c>
      <c r="IU279">
        <v>-14.31289574393101</v>
      </c>
      <c r="IV279">
        <v>-0.02083019699242301</v>
      </c>
      <c r="IW279">
        <v>6.53372239223948E-06</v>
      </c>
      <c r="IX279">
        <v>-1.0545266758139E-09</v>
      </c>
      <c r="IY279">
        <v>-1.673814827731834</v>
      </c>
      <c r="IZ279">
        <v>-0.1107929009182527</v>
      </c>
      <c r="JA279">
        <v>0.00147621998962423</v>
      </c>
      <c r="JB279">
        <v>-1.085810860981848E-05</v>
      </c>
      <c r="JC279">
        <v>3</v>
      </c>
      <c r="JD279">
        <v>1949</v>
      </c>
      <c r="JE279">
        <v>2</v>
      </c>
      <c r="JF279">
        <v>64</v>
      </c>
      <c r="JG279">
        <v>38.1</v>
      </c>
      <c r="JH279">
        <v>38.1</v>
      </c>
      <c r="JI279">
        <v>2.65747</v>
      </c>
      <c r="JJ279">
        <v>2.7124</v>
      </c>
      <c r="JK279">
        <v>1.49658</v>
      </c>
      <c r="JL279">
        <v>2.31812</v>
      </c>
      <c r="JM279">
        <v>1.54785</v>
      </c>
      <c r="JN279">
        <v>2.41943</v>
      </c>
      <c r="JO279">
        <v>51.9009</v>
      </c>
      <c r="JP279">
        <v>14.2021</v>
      </c>
      <c r="JQ279">
        <v>18</v>
      </c>
      <c r="JR279">
        <v>503.396</v>
      </c>
      <c r="JS279">
        <v>460.294</v>
      </c>
      <c r="JT279">
        <v>26.6617</v>
      </c>
      <c r="JU279">
        <v>47.2155</v>
      </c>
      <c r="JV279">
        <v>29.9993</v>
      </c>
      <c r="JW279">
        <v>46.9144</v>
      </c>
      <c r="JX279">
        <v>46.7247</v>
      </c>
      <c r="JY279">
        <v>53.3672</v>
      </c>
      <c r="JZ279">
        <v>33.8449</v>
      </c>
      <c r="KA279">
        <v>0</v>
      </c>
      <c r="KB279">
        <v>21.3615</v>
      </c>
      <c r="KC279">
        <v>1155.86</v>
      </c>
      <c r="KD279">
        <v>24.0237</v>
      </c>
      <c r="KE279">
        <v>97.48390000000001</v>
      </c>
      <c r="KF279">
        <v>91.72969999999999</v>
      </c>
    </row>
    <row r="280" spans="1:292">
      <c r="A280">
        <v>262</v>
      </c>
      <c r="B280">
        <v>1688146127.5</v>
      </c>
      <c r="C280">
        <v>11711.5</v>
      </c>
      <c r="D280" t="s">
        <v>962</v>
      </c>
      <c r="E280" t="s">
        <v>963</v>
      </c>
      <c r="F280">
        <v>5</v>
      </c>
      <c r="G280" t="s">
        <v>824</v>
      </c>
      <c r="H280">
        <v>1688146120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K280*DK280*100.0/(AV280*EE280),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K280*DK280*100.0/(AV280*EE280),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1167.991159666754</v>
      </c>
      <c r="AJ280">
        <v>1144.499515151515</v>
      </c>
      <c r="AK280">
        <v>3.408829653448021</v>
      </c>
      <c r="AL280">
        <v>66.45543334571914</v>
      </c>
      <c r="AM280">
        <f>(AO280 - AN280 + DX280*1E3/(8.314*(DZ280+273.15)) * AQ280/DW280 * AP280) * DW280/(100*DK280) * 1000/(1000 - AO280)</f>
        <v>0</v>
      </c>
      <c r="AN280">
        <v>24.02605751025835</v>
      </c>
      <c r="AO280">
        <v>24.35894424242424</v>
      </c>
      <c r="AP280">
        <v>0.0002403294105084902</v>
      </c>
      <c r="AQ280">
        <v>108.1000291971216</v>
      </c>
      <c r="AR280">
        <v>0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429</v>
      </c>
      <c r="AX280" t="s">
        <v>429</v>
      </c>
      <c r="AY280">
        <v>0</v>
      </c>
      <c r="AZ280">
        <v>0</v>
      </c>
      <c r="BA280">
        <f>1-AY280/AZ280</f>
        <v>0</v>
      </c>
      <c r="BB280">
        <v>0</v>
      </c>
      <c r="BC280" t="s">
        <v>429</v>
      </c>
      <c r="BD280" t="s">
        <v>429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429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1.65</v>
      </c>
      <c r="DL280">
        <v>0.5</v>
      </c>
      <c r="DM280" t="s">
        <v>430</v>
      </c>
      <c r="DN280">
        <v>2</v>
      </c>
      <c r="DO280" t="b">
        <v>1</v>
      </c>
      <c r="DP280">
        <v>1688146120</v>
      </c>
      <c r="DQ280">
        <v>1093.297407407407</v>
      </c>
      <c r="DR280">
        <v>1125.675925925926</v>
      </c>
      <c r="DS280">
        <v>24.35197037037037</v>
      </c>
      <c r="DT280">
        <v>23.94717777777778</v>
      </c>
      <c r="DU280">
        <v>1124.268148148148</v>
      </c>
      <c r="DV280">
        <v>28.22081481481482</v>
      </c>
      <c r="DW280">
        <v>500.0052962962963</v>
      </c>
      <c r="DX280">
        <v>101.5861851851852</v>
      </c>
      <c r="DY280">
        <v>0.09992581481481481</v>
      </c>
      <c r="DZ280">
        <v>32.65627037037037</v>
      </c>
      <c r="EA280">
        <v>33.82704074074074</v>
      </c>
      <c r="EB280">
        <v>999.9000000000001</v>
      </c>
      <c r="EC280">
        <v>0</v>
      </c>
      <c r="ED280">
        <v>0</v>
      </c>
      <c r="EE280">
        <v>10001.80111111111</v>
      </c>
      <c r="EF280">
        <v>0</v>
      </c>
      <c r="EG280">
        <v>2053.711111111111</v>
      </c>
      <c r="EH280">
        <v>-32.37804074074074</v>
      </c>
      <c r="EI280">
        <v>1120.586666666667</v>
      </c>
      <c r="EJ280">
        <v>1153.293703703704</v>
      </c>
      <c r="EK280">
        <v>0.4047857407407408</v>
      </c>
      <c r="EL280">
        <v>1125.675925925926</v>
      </c>
      <c r="EM280">
        <v>23.94717777777778</v>
      </c>
      <c r="EN280">
        <v>2.473822592592593</v>
      </c>
      <c r="EO280">
        <v>2.432702592592593</v>
      </c>
      <c r="EP280">
        <v>20.8553</v>
      </c>
      <c r="EQ280">
        <v>20.5831</v>
      </c>
      <c r="ER280">
        <v>2000.008888888889</v>
      </c>
      <c r="ES280">
        <v>0.9799947777777777</v>
      </c>
      <c r="ET280">
        <v>0.02000482222222223</v>
      </c>
      <c r="EU280">
        <v>0</v>
      </c>
      <c r="EV280">
        <v>148.9205185185185</v>
      </c>
      <c r="EW280">
        <v>5.00078</v>
      </c>
      <c r="EX280">
        <v>6326.697407407406</v>
      </c>
      <c r="EY280">
        <v>16379.68888888889</v>
      </c>
      <c r="EZ280">
        <v>52.23803703703702</v>
      </c>
      <c r="FA280">
        <v>54.25211111111111</v>
      </c>
      <c r="FB280">
        <v>52.72203703703703</v>
      </c>
      <c r="FC280">
        <v>53.34918518518518</v>
      </c>
      <c r="FD280">
        <v>52.44651851851852</v>
      </c>
      <c r="FE280">
        <v>1955.098888888888</v>
      </c>
      <c r="FF280">
        <v>39.91</v>
      </c>
      <c r="FG280">
        <v>0</v>
      </c>
      <c r="FH280">
        <v>1688146122</v>
      </c>
      <c r="FI280">
        <v>0</v>
      </c>
      <c r="FJ280">
        <v>148.8988846153846</v>
      </c>
      <c r="FK280">
        <v>-0.01117948819789053</v>
      </c>
      <c r="FL280">
        <v>-105.368205744934</v>
      </c>
      <c r="FM280">
        <v>6327.591538461537</v>
      </c>
      <c r="FN280">
        <v>15</v>
      </c>
      <c r="FO280">
        <v>1688143836.6</v>
      </c>
      <c r="FP280" t="s">
        <v>825</v>
      </c>
      <c r="FQ280">
        <v>1688143836.6</v>
      </c>
      <c r="FR280">
        <v>1688143836.6</v>
      </c>
      <c r="FS280">
        <v>8</v>
      </c>
      <c r="FT280">
        <v>0.776</v>
      </c>
      <c r="FU280">
        <v>0.099</v>
      </c>
      <c r="FV280">
        <v>-22.351</v>
      </c>
      <c r="FW280">
        <v>-3.623</v>
      </c>
      <c r="FX280">
        <v>421</v>
      </c>
      <c r="FY280">
        <v>20</v>
      </c>
      <c r="FZ280">
        <v>0.31</v>
      </c>
      <c r="GA280">
        <v>0.05</v>
      </c>
      <c r="GB280">
        <v>-32.23366585365854</v>
      </c>
      <c r="GC280">
        <v>-2.126759581881605</v>
      </c>
      <c r="GD280">
        <v>0.2388218681102842</v>
      </c>
      <c r="GE280">
        <v>0</v>
      </c>
      <c r="GF280">
        <v>0.4141963414634147</v>
      </c>
      <c r="GG280">
        <v>-0.2526067526132393</v>
      </c>
      <c r="GH280">
        <v>0.03524494510139682</v>
      </c>
      <c r="GI280">
        <v>1</v>
      </c>
      <c r="GJ280">
        <v>1</v>
      </c>
      <c r="GK280">
        <v>2</v>
      </c>
      <c r="GL280" t="s">
        <v>432</v>
      </c>
      <c r="GM280">
        <v>3.10073</v>
      </c>
      <c r="GN280">
        <v>2.75799</v>
      </c>
      <c r="GO280">
        <v>0.189512</v>
      </c>
      <c r="GP280">
        <v>0.189701</v>
      </c>
      <c r="GQ280">
        <v>0.130979</v>
      </c>
      <c r="GR280">
        <v>0.117742</v>
      </c>
      <c r="GS280">
        <v>20191</v>
      </c>
      <c r="GT280">
        <v>19225.9</v>
      </c>
      <c r="GU280">
        <v>25507.7</v>
      </c>
      <c r="GV280">
        <v>24120</v>
      </c>
      <c r="GW280">
        <v>35662.1</v>
      </c>
      <c r="GX280">
        <v>30988.1</v>
      </c>
      <c r="GY280">
        <v>44611.9</v>
      </c>
      <c r="GZ280">
        <v>37959.1</v>
      </c>
      <c r="HA280">
        <v>1.7131</v>
      </c>
      <c r="HB280">
        <v>1.63337</v>
      </c>
      <c r="HC280">
        <v>-0.0583604</v>
      </c>
      <c r="HD280">
        <v>0</v>
      </c>
      <c r="HE280">
        <v>34.7857</v>
      </c>
      <c r="HF280">
        <v>999.9</v>
      </c>
      <c r="HG280">
        <v>36.8</v>
      </c>
      <c r="HH280">
        <v>49</v>
      </c>
      <c r="HI280">
        <v>42.7896</v>
      </c>
      <c r="HJ280">
        <v>62.8363</v>
      </c>
      <c r="HK280">
        <v>22.9367</v>
      </c>
      <c r="HL280">
        <v>1</v>
      </c>
      <c r="HM280">
        <v>1.81042</v>
      </c>
      <c r="HN280">
        <v>9.28105</v>
      </c>
      <c r="HO280">
        <v>20.0492</v>
      </c>
      <c r="HP280">
        <v>5.20456</v>
      </c>
      <c r="HQ280">
        <v>11.9924</v>
      </c>
      <c r="HR280">
        <v>4.95935</v>
      </c>
      <c r="HS280">
        <v>3.2745</v>
      </c>
      <c r="HT280">
        <v>9999</v>
      </c>
      <c r="HU280">
        <v>9999</v>
      </c>
      <c r="HV280">
        <v>9999</v>
      </c>
      <c r="HW280">
        <v>113.5</v>
      </c>
      <c r="HX280">
        <v>1.86386</v>
      </c>
      <c r="HY280">
        <v>1.86023</v>
      </c>
      <c r="HZ280">
        <v>1.85867</v>
      </c>
      <c r="IA280">
        <v>1.85989</v>
      </c>
      <c r="IB280">
        <v>1.85983</v>
      </c>
      <c r="IC280">
        <v>1.85853</v>
      </c>
      <c r="ID280">
        <v>1.85762</v>
      </c>
      <c r="IE280">
        <v>1.85242</v>
      </c>
      <c r="IF280">
        <v>0</v>
      </c>
      <c r="IG280">
        <v>0</v>
      </c>
      <c r="IH280">
        <v>0</v>
      </c>
      <c r="II280">
        <v>0</v>
      </c>
      <c r="IJ280" t="s">
        <v>433</v>
      </c>
      <c r="IK280" t="s">
        <v>434</v>
      </c>
      <c r="IL280" t="s">
        <v>435</v>
      </c>
      <c r="IM280" t="s">
        <v>435</v>
      </c>
      <c r="IN280" t="s">
        <v>435</v>
      </c>
      <c r="IO280" t="s">
        <v>435</v>
      </c>
      <c r="IP280">
        <v>0</v>
      </c>
      <c r="IQ280">
        <v>100</v>
      </c>
      <c r="IR280">
        <v>100</v>
      </c>
      <c r="IS280">
        <v>-31.23</v>
      </c>
      <c r="IT280">
        <v>-3.8694</v>
      </c>
      <c r="IU280">
        <v>-14.31289574393101</v>
      </c>
      <c r="IV280">
        <v>-0.02083019699242301</v>
      </c>
      <c r="IW280">
        <v>6.53372239223948E-06</v>
      </c>
      <c r="IX280">
        <v>-1.0545266758139E-09</v>
      </c>
      <c r="IY280">
        <v>-1.673814827731834</v>
      </c>
      <c r="IZ280">
        <v>-0.1107929009182527</v>
      </c>
      <c r="JA280">
        <v>0.00147621998962423</v>
      </c>
      <c r="JB280">
        <v>-1.085810860981848E-05</v>
      </c>
      <c r="JC280">
        <v>3</v>
      </c>
      <c r="JD280">
        <v>1949</v>
      </c>
      <c r="JE280">
        <v>2</v>
      </c>
      <c r="JF280">
        <v>64</v>
      </c>
      <c r="JG280">
        <v>38.2</v>
      </c>
      <c r="JH280">
        <v>38.2</v>
      </c>
      <c r="JI280">
        <v>2.68921</v>
      </c>
      <c r="JJ280">
        <v>2.69897</v>
      </c>
      <c r="JK280">
        <v>1.49658</v>
      </c>
      <c r="JL280">
        <v>2.31934</v>
      </c>
      <c r="JM280">
        <v>1.54785</v>
      </c>
      <c r="JN280">
        <v>2.51953</v>
      </c>
      <c r="JO280">
        <v>51.9009</v>
      </c>
      <c r="JP280">
        <v>14.2196</v>
      </c>
      <c r="JQ280">
        <v>18</v>
      </c>
      <c r="JR280">
        <v>503.516</v>
      </c>
      <c r="JS280">
        <v>460.316</v>
      </c>
      <c r="JT280">
        <v>26.6621</v>
      </c>
      <c r="JU280">
        <v>47.209</v>
      </c>
      <c r="JV280">
        <v>29.9994</v>
      </c>
      <c r="JW280">
        <v>46.9092</v>
      </c>
      <c r="JX280">
        <v>46.7196</v>
      </c>
      <c r="JY280">
        <v>53.9578</v>
      </c>
      <c r="JZ280">
        <v>33.8449</v>
      </c>
      <c r="KA280">
        <v>0</v>
      </c>
      <c r="KB280">
        <v>21.3601</v>
      </c>
      <c r="KC280">
        <v>1175.9</v>
      </c>
      <c r="KD280">
        <v>24.0071</v>
      </c>
      <c r="KE280">
        <v>97.48480000000001</v>
      </c>
      <c r="KF280">
        <v>91.7313</v>
      </c>
    </row>
    <row r="281" spans="1:292">
      <c r="A281">
        <v>263</v>
      </c>
      <c r="B281">
        <v>1688146132.5</v>
      </c>
      <c r="C281">
        <v>11716.5</v>
      </c>
      <c r="D281" t="s">
        <v>964</v>
      </c>
      <c r="E281" t="s">
        <v>965</v>
      </c>
      <c r="F281">
        <v>5</v>
      </c>
      <c r="G281" t="s">
        <v>824</v>
      </c>
      <c r="H281">
        <v>1688146124.714286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K281*DK281*100.0/(AV281*EE281),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K281*DK281*100.0/(AV281*EE281),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1185.308782035246</v>
      </c>
      <c r="AJ281">
        <v>1161.712424242425</v>
      </c>
      <c r="AK281">
        <v>3.456671333695673</v>
      </c>
      <c r="AL281">
        <v>66.45543334571914</v>
      </c>
      <c r="AM281">
        <f>(AO281 - AN281 + DX281*1E3/(8.314*(DZ281+273.15)) * AQ281/DW281 * AP281) * DW281/(100*DK281) * 1000/(1000 - AO281)</f>
        <v>0</v>
      </c>
      <c r="AN281">
        <v>24.08992352447592</v>
      </c>
      <c r="AO281">
        <v>24.40781272727272</v>
      </c>
      <c r="AP281">
        <v>0.009479812642601884</v>
      </c>
      <c r="AQ281">
        <v>108.1000291971216</v>
      </c>
      <c r="AR281">
        <v>0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429</v>
      </c>
      <c r="AX281" t="s">
        <v>429</v>
      </c>
      <c r="AY281">
        <v>0</v>
      </c>
      <c r="AZ281">
        <v>0</v>
      </c>
      <c r="BA281">
        <f>1-AY281/AZ281</f>
        <v>0</v>
      </c>
      <c r="BB281">
        <v>0</v>
      </c>
      <c r="BC281" t="s">
        <v>429</v>
      </c>
      <c r="BD281" t="s">
        <v>429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429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1.65</v>
      </c>
      <c r="DL281">
        <v>0.5</v>
      </c>
      <c r="DM281" t="s">
        <v>430</v>
      </c>
      <c r="DN281">
        <v>2</v>
      </c>
      <c r="DO281" t="b">
        <v>1</v>
      </c>
      <c r="DP281">
        <v>1688146124.714286</v>
      </c>
      <c r="DQ281">
        <v>1108.9975</v>
      </c>
      <c r="DR281">
        <v>1141.455</v>
      </c>
      <c r="DS281">
        <v>24.36282857142857</v>
      </c>
      <c r="DT281">
        <v>23.99828571428571</v>
      </c>
      <c r="DU281">
        <v>1140.128214285714</v>
      </c>
      <c r="DV281">
        <v>28.23227857142857</v>
      </c>
      <c r="DW281">
        <v>500</v>
      </c>
      <c r="DX281">
        <v>101.5868214285714</v>
      </c>
      <c r="DY281">
        <v>0.09997031428571428</v>
      </c>
      <c r="DZ281">
        <v>32.66127142857142</v>
      </c>
      <c r="EA281">
        <v>33.83285714285714</v>
      </c>
      <c r="EB281">
        <v>999.9000000000002</v>
      </c>
      <c r="EC281">
        <v>0</v>
      </c>
      <c r="ED281">
        <v>0</v>
      </c>
      <c r="EE281">
        <v>9998.971785714284</v>
      </c>
      <c r="EF281">
        <v>0</v>
      </c>
      <c r="EG281">
        <v>2049.141428571429</v>
      </c>
      <c r="EH281">
        <v>-32.457325</v>
      </c>
      <c r="EI281">
        <v>1136.690714285715</v>
      </c>
      <c r="EJ281">
        <v>1169.522142857143</v>
      </c>
      <c r="EK281">
        <v>0.3645261785714285</v>
      </c>
      <c r="EL281">
        <v>1141.455</v>
      </c>
      <c r="EM281">
        <v>23.99828571428571</v>
      </c>
      <c r="EN281">
        <v>2.474940357142857</v>
      </c>
      <c r="EO281">
        <v>2.437910357142858</v>
      </c>
      <c r="EP281">
        <v>20.86263928571429</v>
      </c>
      <c r="EQ281">
        <v>20.61775</v>
      </c>
      <c r="ER281">
        <v>2000.009285714286</v>
      </c>
      <c r="ES281">
        <v>0.9799947857142856</v>
      </c>
      <c r="ET281">
        <v>0.02000481428571429</v>
      </c>
      <c r="EU281">
        <v>0</v>
      </c>
      <c r="EV281">
        <v>148.9591428571428</v>
      </c>
      <c r="EW281">
        <v>5.00078</v>
      </c>
      <c r="EX281">
        <v>6318.80892857143</v>
      </c>
      <c r="EY281">
        <v>16379.68928571428</v>
      </c>
      <c r="EZ281">
        <v>52.23621428571427</v>
      </c>
      <c r="FA281">
        <v>54.26546428571429</v>
      </c>
      <c r="FB281">
        <v>52.72742857142857</v>
      </c>
      <c r="FC281">
        <v>53.34121428571427</v>
      </c>
      <c r="FD281">
        <v>52.44621428571428</v>
      </c>
      <c r="FE281">
        <v>1955.099285714286</v>
      </c>
      <c r="FF281">
        <v>39.91</v>
      </c>
      <c r="FG281">
        <v>0</v>
      </c>
      <c r="FH281">
        <v>1688146126.8</v>
      </c>
      <c r="FI281">
        <v>0</v>
      </c>
      <c r="FJ281">
        <v>148.9341153846154</v>
      </c>
      <c r="FK281">
        <v>0.8471452989814139</v>
      </c>
      <c r="FL281">
        <v>-96.28581272603387</v>
      </c>
      <c r="FM281">
        <v>6319.265384615385</v>
      </c>
      <c r="FN281">
        <v>15</v>
      </c>
      <c r="FO281">
        <v>1688143836.6</v>
      </c>
      <c r="FP281" t="s">
        <v>825</v>
      </c>
      <c r="FQ281">
        <v>1688143836.6</v>
      </c>
      <c r="FR281">
        <v>1688143836.6</v>
      </c>
      <c r="FS281">
        <v>8</v>
      </c>
      <c r="FT281">
        <v>0.776</v>
      </c>
      <c r="FU281">
        <v>0.099</v>
      </c>
      <c r="FV281">
        <v>-22.351</v>
      </c>
      <c r="FW281">
        <v>-3.623</v>
      </c>
      <c r="FX281">
        <v>421</v>
      </c>
      <c r="FY281">
        <v>20</v>
      </c>
      <c r="FZ281">
        <v>0.31</v>
      </c>
      <c r="GA281">
        <v>0.05</v>
      </c>
      <c r="GB281">
        <v>-32.36882195121951</v>
      </c>
      <c r="GC281">
        <v>-1.397071777003514</v>
      </c>
      <c r="GD281">
        <v>0.1668846330183102</v>
      </c>
      <c r="GE281">
        <v>0</v>
      </c>
      <c r="GF281">
        <v>0.3875380487804878</v>
      </c>
      <c r="GG281">
        <v>-0.4962021951219511</v>
      </c>
      <c r="GH281">
        <v>0.05626705374392737</v>
      </c>
      <c r="GI281">
        <v>1</v>
      </c>
      <c r="GJ281">
        <v>1</v>
      </c>
      <c r="GK281">
        <v>2</v>
      </c>
      <c r="GL281" t="s">
        <v>432</v>
      </c>
      <c r="GM281">
        <v>3.10083</v>
      </c>
      <c r="GN281">
        <v>2.75821</v>
      </c>
      <c r="GO281">
        <v>0.191268</v>
      </c>
      <c r="GP281">
        <v>0.191434</v>
      </c>
      <c r="GQ281">
        <v>0.131145</v>
      </c>
      <c r="GR281">
        <v>0.117804</v>
      </c>
      <c r="GS281">
        <v>20147.3</v>
      </c>
      <c r="GT281">
        <v>19184.4</v>
      </c>
      <c r="GU281">
        <v>25508.1</v>
      </c>
      <c r="GV281">
        <v>24119.8</v>
      </c>
      <c r="GW281">
        <v>35655.8</v>
      </c>
      <c r="GX281">
        <v>30986.1</v>
      </c>
      <c r="GY281">
        <v>44612.1</v>
      </c>
      <c r="GZ281">
        <v>37959.1</v>
      </c>
      <c r="HA281">
        <v>1.71353</v>
      </c>
      <c r="HB281">
        <v>1.63342</v>
      </c>
      <c r="HC281">
        <v>-0.0599623</v>
      </c>
      <c r="HD281">
        <v>0</v>
      </c>
      <c r="HE281">
        <v>34.8027</v>
      </c>
      <c r="HF281">
        <v>999.9</v>
      </c>
      <c r="HG281">
        <v>36.8</v>
      </c>
      <c r="HH281">
        <v>49</v>
      </c>
      <c r="HI281">
        <v>42.7967</v>
      </c>
      <c r="HJ281">
        <v>62.9063</v>
      </c>
      <c r="HK281">
        <v>22.9367</v>
      </c>
      <c r="HL281">
        <v>1</v>
      </c>
      <c r="HM281">
        <v>1.80967</v>
      </c>
      <c r="HN281">
        <v>9.28105</v>
      </c>
      <c r="HO281">
        <v>20.0495</v>
      </c>
      <c r="HP281">
        <v>5.20411</v>
      </c>
      <c r="HQ281">
        <v>11.9926</v>
      </c>
      <c r="HR281">
        <v>4.9591</v>
      </c>
      <c r="HS281">
        <v>3.2745</v>
      </c>
      <c r="HT281">
        <v>9999</v>
      </c>
      <c r="HU281">
        <v>9999</v>
      </c>
      <c r="HV281">
        <v>9999</v>
      </c>
      <c r="HW281">
        <v>113.5</v>
      </c>
      <c r="HX281">
        <v>1.86386</v>
      </c>
      <c r="HY281">
        <v>1.86023</v>
      </c>
      <c r="HZ281">
        <v>1.85868</v>
      </c>
      <c r="IA281">
        <v>1.8599</v>
      </c>
      <c r="IB281">
        <v>1.85982</v>
      </c>
      <c r="IC281">
        <v>1.85853</v>
      </c>
      <c r="ID281">
        <v>1.85763</v>
      </c>
      <c r="IE281">
        <v>1.85242</v>
      </c>
      <c r="IF281">
        <v>0</v>
      </c>
      <c r="IG281">
        <v>0</v>
      </c>
      <c r="IH281">
        <v>0</v>
      </c>
      <c r="II281">
        <v>0</v>
      </c>
      <c r="IJ281" t="s">
        <v>433</v>
      </c>
      <c r="IK281" t="s">
        <v>434</v>
      </c>
      <c r="IL281" t="s">
        <v>435</v>
      </c>
      <c r="IM281" t="s">
        <v>435</v>
      </c>
      <c r="IN281" t="s">
        <v>435</v>
      </c>
      <c r="IO281" t="s">
        <v>435</v>
      </c>
      <c r="IP281">
        <v>0</v>
      </c>
      <c r="IQ281">
        <v>100</v>
      </c>
      <c r="IR281">
        <v>100</v>
      </c>
      <c r="IS281">
        <v>-31.39</v>
      </c>
      <c r="IT281">
        <v>-3.8722</v>
      </c>
      <c r="IU281">
        <v>-14.31289574393101</v>
      </c>
      <c r="IV281">
        <v>-0.02083019699242301</v>
      </c>
      <c r="IW281">
        <v>6.53372239223948E-06</v>
      </c>
      <c r="IX281">
        <v>-1.0545266758139E-09</v>
      </c>
      <c r="IY281">
        <v>-1.673814827731834</v>
      </c>
      <c r="IZ281">
        <v>-0.1107929009182527</v>
      </c>
      <c r="JA281">
        <v>0.00147621998962423</v>
      </c>
      <c r="JB281">
        <v>-1.085810860981848E-05</v>
      </c>
      <c r="JC281">
        <v>3</v>
      </c>
      <c r="JD281">
        <v>1949</v>
      </c>
      <c r="JE281">
        <v>2</v>
      </c>
      <c r="JF281">
        <v>64</v>
      </c>
      <c r="JG281">
        <v>38.3</v>
      </c>
      <c r="JH281">
        <v>38.3</v>
      </c>
      <c r="JI281">
        <v>2.71973</v>
      </c>
      <c r="JJ281">
        <v>2.71606</v>
      </c>
      <c r="JK281">
        <v>1.49658</v>
      </c>
      <c r="JL281">
        <v>2.31812</v>
      </c>
      <c r="JM281">
        <v>1.54785</v>
      </c>
      <c r="JN281">
        <v>2.42676</v>
      </c>
      <c r="JO281">
        <v>51.9009</v>
      </c>
      <c r="JP281">
        <v>14.2021</v>
      </c>
      <c r="JQ281">
        <v>18</v>
      </c>
      <c r="JR281">
        <v>503.783</v>
      </c>
      <c r="JS281">
        <v>460.35</v>
      </c>
      <c r="JT281">
        <v>26.666</v>
      </c>
      <c r="JU281">
        <v>47.2022</v>
      </c>
      <c r="JV281">
        <v>29.9994</v>
      </c>
      <c r="JW281">
        <v>46.9062</v>
      </c>
      <c r="JX281">
        <v>46.7196</v>
      </c>
      <c r="JY281">
        <v>54.6264</v>
      </c>
      <c r="JZ281">
        <v>33.8449</v>
      </c>
      <c r="KA281">
        <v>0</v>
      </c>
      <c r="KB281">
        <v>21.3802</v>
      </c>
      <c r="KC281">
        <v>1189.27</v>
      </c>
      <c r="KD281">
        <v>24.0071</v>
      </c>
      <c r="KE281">
        <v>97.48560000000001</v>
      </c>
      <c r="KF281">
        <v>91.73090000000001</v>
      </c>
    </row>
    <row r="282" spans="1:292">
      <c r="A282">
        <v>264</v>
      </c>
      <c r="B282">
        <v>1688146137.5</v>
      </c>
      <c r="C282">
        <v>11721.5</v>
      </c>
      <c r="D282" t="s">
        <v>966</v>
      </c>
      <c r="E282" t="s">
        <v>967</v>
      </c>
      <c r="F282">
        <v>5</v>
      </c>
      <c r="G282" t="s">
        <v>824</v>
      </c>
      <c r="H282">
        <v>1688146130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K282*DK282*100.0/(AV282*EE282),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K282*DK282*100.0/(AV282*EE282),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1202.516575613445</v>
      </c>
      <c r="AJ282">
        <v>1178.800121212121</v>
      </c>
      <c r="AK282">
        <v>3.419613714290246</v>
      </c>
      <c r="AL282">
        <v>66.45543334571914</v>
      </c>
      <c r="AM282">
        <f>(AO282 - AN282 + DX282*1E3/(8.314*(DZ282+273.15)) * AQ282/DW282 * AP282) * DW282/(100*DK282) * 1000/(1000 - AO282)</f>
        <v>0</v>
      </c>
      <c r="AN282">
        <v>24.09253197038289</v>
      </c>
      <c r="AO282">
        <v>24.4401406060606</v>
      </c>
      <c r="AP282">
        <v>0.005499843303787062</v>
      </c>
      <c r="AQ282">
        <v>108.1000291971216</v>
      </c>
      <c r="AR282">
        <v>0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429</v>
      </c>
      <c r="AX282" t="s">
        <v>429</v>
      </c>
      <c r="AY282">
        <v>0</v>
      </c>
      <c r="AZ282">
        <v>0</v>
      </c>
      <c r="BA282">
        <f>1-AY282/AZ282</f>
        <v>0</v>
      </c>
      <c r="BB282">
        <v>0</v>
      </c>
      <c r="BC282" t="s">
        <v>429</v>
      </c>
      <c r="BD282" t="s">
        <v>429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429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1.65</v>
      </c>
      <c r="DL282">
        <v>0.5</v>
      </c>
      <c r="DM282" t="s">
        <v>430</v>
      </c>
      <c r="DN282">
        <v>2</v>
      </c>
      <c r="DO282" t="b">
        <v>1</v>
      </c>
      <c r="DP282">
        <v>1688146130</v>
      </c>
      <c r="DQ282">
        <v>1126.641481481481</v>
      </c>
      <c r="DR282">
        <v>1159.18962962963</v>
      </c>
      <c r="DS282">
        <v>24.38947037037037</v>
      </c>
      <c r="DT282">
        <v>24.05715555555556</v>
      </c>
      <c r="DU282">
        <v>1157.951851851852</v>
      </c>
      <c r="DV282">
        <v>28.26042592592593</v>
      </c>
      <c r="DW282">
        <v>500.0043703703704</v>
      </c>
      <c r="DX282">
        <v>101.5865555555555</v>
      </c>
      <c r="DY282">
        <v>0.09998923703703705</v>
      </c>
      <c r="DZ282">
        <v>32.66605555555556</v>
      </c>
      <c r="EA282">
        <v>33.83504444444444</v>
      </c>
      <c r="EB282">
        <v>999.9000000000001</v>
      </c>
      <c r="EC282">
        <v>0</v>
      </c>
      <c r="ED282">
        <v>0</v>
      </c>
      <c r="EE282">
        <v>10004.37185185185</v>
      </c>
      <c r="EF282">
        <v>0</v>
      </c>
      <c r="EG282">
        <v>2046.113703703704</v>
      </c>
      <c r="EH282">
        <v>-32.54782962962963</v>
      </c>
      <c r="EI282">
        <v>1154.807777777778</v>
      </c>
      <c r="EJ282">
        <v>1187.764074074074</v>
      </c>
      <c r="EK282">
        <v>0.3323031481481482</v>
      </c>
      <c r="EL282">
        <v>1159.18962962963</v>
      </c>
      <c r="EM282">
        <v>24.05715555555556</v>
      </c>
      <c r="EN282">
        <v>2.477643703703704</v>
      </c>
      <c r="EO282">
        <v>2.443887777777778</v>
      </c>
      <c r="EP282">
        <v>20.88037777777777</v>
      </c>
      <c r="EQ282">
        <v>20.65750740740741</v>
      </c>
      <c r="ER282">
        <v>2000.01037037037</v>
      </c>
      <c r="ES282">
        <v>0.9799948888888887</v>
      </c>
      <c r="ET282">
        <v>0.02000471111111111</v>
      </c>
      <c r="EU282">
        <v>0</v>
      </c>
      <c r="EV282">
        <v>148.9761111111111</v>
      </c>
      <c r="EW282">
        <v>5.00078</v>
      </c>
      <c r="EX282">
        <v>6314.261111111111</v>
      </c>
      <c r="EY282">
        <v>16379.7</v>
      </c>
      <c r="EZ282">
        <v>52.23344444444444</v>
      </c>
      <c r="FA282">
        <v>54.27525925925926</v>
      </c>
      <c r="FB282">
        <v>52.74051851851852</v>
      </c>
      <c r="FC282">
        <v>53.34918518518517</v>
      </c>
      <c r="FD282">
        <v>52.45118518518519</v>
      </c>
      <c r="FE282">
        <v>1955.10037037037</v>
      </c>
      <c r="FF282">
        <v>39.91</v>
      </c>
      <c r="FG282">
        <v>0</v>
      </c>
      <c r="FH282">
        <v>1688146132.2</v>
      </c>
      <c r="FI282">
        <v>0</v>
      </c>
      <c r="FJ282">
        <v>148.97272</v>
      </c>
      <c r="FK282">
        <v>-0.4332307678920421</v>
      </c>
      <c r="FL282">
        <v>-4.138461706876915</v>
      </c>
      <c r="FM282">
        <v>6314.6608</v>
      </c>
      <c r="FN282">
        <v>15</v>
      </c>
      <c r="FO282">
        <v>1688143836.6</v>
      </c>
      <c r="FP282" t="s">
        <v>825</v>
      </c>
      <c r="FQ282">
        <v>1688143836.6</v>
      </c>
      <c r="FR282">
        <v>1688143836.6</v>
      </c>
      <c r="FS282">
        <v>8</v>
      </c>
      <c r="FT282">
        <v>0.776</v>
      </c>
      <c r="FU282">
        <v>0.099</v>
      </c>
      <c r="FV282">
        <v>-22.351</v>
      </c>
      <c r="FW282">
        <v>-3.623</v>
      </c>
      <c r="FX282">
        <v>421</v>
      </c>
      <c r="FY282">
        <v>20</v>
      </c>
      <c r="FZ282">
        <v>0.31</v>
      </c>
      <c r="GA282">
        <v>0.05</v>
      </c>
      <c r="GB282">
        <v>-32.48403902439025</v>
      </c>
      <c r="GC282">
        <v>-0.8902703832752412</v>
      </c>
      <c r="GD282">
        <v>0.108074648723043</v>
      </c>
      <c r="GE282">
        <v>0</v>
      </c>
      <c r="GF282">
        <v>0.362402</v>
      </c>
      <c r="GG282">
        <v>-0.4473745923344945</v>
      </c>
      <c r="GH282">
        <v>0.05424322315185961</v>
      </c>
      <c r="GI282">
        <v>1</v>
      </c>
      <c r="GJ282">
        <v>1</v>
      </c>
      <c r="GK282">
        <v>2</v>
      </c>
      <c r="GL282" t="s">
        <v>432</v>
      </c>
      <c r="GM282">
        <v>3.10079</v>
      </c>
      <c r="GN282">
        <v>2.7582</v>
      </c>
      <c r="GO282">
        <v>0.192994</v>
      </c>
      <c r="GP282">
        <v>0.193163</v>
      </c>
      <c r="GQ282">
        <v>0.131249</v>
      </c>
      <c r="GR282">
        <v>0.117809</v>
      </c>
      <c r="GS282">
        <v>20104.3</v>
      </c>
      <c r="GT282">
        <v>19143.6</v>
      </c>
      <c r="GU282">
        <v>25508.4</v>
      </c>
      <c r="GV282">
        <v>24120.3</v>
      </c>
      <c r="GW282">
        <v>35652.4</v>
      </c>
      <c r="GX282">
        <v>30986.2</v>
      </c>
      <c r="GY282">
        <v>44612.8</v>
      </c>
      <c r="GZ282">
        <v>37959.3</v>
      </c>
      <c r="HA282">
        <v>1.71335</v>
      </c>
      <c r="HB282">
        <v>1.6335</v>
      </c>
      <c r="HC282">
        <v>-0.0611506</v>
      </c>
      <c r="HD282">
        <v>0</v>
      </c>
      <c r="HE282">
        <v>34.8218</v>
      </c>
      <c r="HF282">
        <v>999.9</v>
      </c>
      <c r="HG282">
        <v>36.8</v>
      </c>
      <c r="HH282">
        <v>49</v>
      </c>
      <c r="HI282">
        <v>42.7894</v>
      </c>
      <c r="HJ282">
        <v>62.7963</v>
      </c>
      <c r="HK282">
        <v>22.9567</v>
      </c>
      <c r="HL282">
        <v>1</v>
      </c>
      <c r="HM282">
        <v>1.80912</v>
      </c>
      <c r="HN282">
        <v>9.28105</v>
      </c>
      <c r="HO282">
        <v>20.0498</v>
      </c>
      <c r="HP282">
        <v>5.20306</v>
      </c>
      <c r="HQ282">
        <v>11.9927</v>
      </c>
      <c r="HR282">
        <v>4.9587</v>
      </c>
      <c r="HS282">
        <v>3.27435</v>
      </c>
      <c r="HT282">
        <v>9999</v>
      </c>
      <c r="HU282">
        <v>9999</v>
      </c>
      <c r="HV282">
        <v>9999</v>
      </c>
      <c r="HW282">
        <v>113.5</v>
      </c>
      <c r="HX282">
        <v>1.86386</v>
      </c>
      <c r="HY282">
        <v>1.86025</v>
      </c>
      <c r="HZ282">
        <v>1.85867</v>
      </c>
      <c r="IA282">
        <v>1.85989</v>
      </c>
      <c r="IB282">
        <v>1.85983</v>
      </c>
      <c r="IC282">
        <v>1.85852</v>
      </c>
      <c r="ID282">
        <v>1.85761</v>
      </c>
      <c r="IE282">
        <v>1.85242</v>
      </c>
      <c r="IF282">
        <v>0</v>
      </c>
      <c r="IG282">
        <v>0</v>
      </c>
      <c r="IH282">
        <v>0</v>
      </c>
      <c r="II282">
        <v>0</v>
      </c>
      <c r="IJ282" t="s">
        <v>433</v>
      </c>
      <c r="IK282" t="s">
        <v>434</v>
      </c>
      <c r="IL282" t="s">
        <v>435</v>
      </c>
      <c r="IM282" t="s">
        <v>435</v>
      </c>
      <c r="IN282" t="s">
        <v>435</v>
      </c>
      <c r="IO282" t="s">
        <v>435</v>
      </c>
      <c r="IP282">
        <v>0</v>
      </c>
      <c r="IQ282">
        <v>100</v>
      </c>
      <c r="IR282">
        <v>100</v>
      </c>
      <c r="IS282">
        <v>-31.56</v>
      </c>
      <c r="IT282">
        <v>-3.8739</v>
      </c>
      <c r="IU282">
        <v>-14.31289574393101</v>
      </c>
      <c r="IV282">
        <v>-0.02083019699242301</v>
      </c>
      <c r="IW282">
        <v>6.53372239223948E-06</v>
      </c>
      <c r="IX282">
        <v>-1.0545266758139E-09</v>
      </c>
      <c r="IY282">
        <v>-1.673814827731834</v>
      </c>
      <c r="IZ282">
        <v>-0.1107929009182527</v>
      </c>
      <c r="JA282">
        <v>0.00147621998962423</v>
      </c>
      <c r="JB282">
        <v>-1.085810860981848E-05</v>
      </c>
      <c r="JC282">
        <v>3</v>
      </c>
      <c r="JD282">
        <v>1949</v>
      </c>
      <c r="JE282">
        <v>2</v>
      </c>
      <c r="JF282">
        <v>64</v>
      </c>
      <c r="JG282">
        <v>38.3</v>
      </c>
      <c r="JH282">
        <v>38.3</v>
      </c>
      <c r="JI282">
        <v>2.75146</v>
      </c>
      <c r="JJ282">
        <v>2.70264</v>
      </c>
      <c r="JK282">
        <v>1.49658</v>
      </c>
      <c r="JL282">
        <v>2.31934</v>
      </c>
      <c r="JM282">
        <v>1.54785</v>
      </c>
      <c r="JN282">
        <v>2.45361</v>
      </c>
      <c r="JO282">
        <v>51.9009</v>
      </c>
      <c r="JP282">
        <v>14.2108</v>
      </c>
      <c r="JQ282">
        <v>18</v>
      </c>
      <c r="JR282">
        <v>503.652</v>
      </c>
      <c r="JS282">
        <v>460.402</v>
      </c>
      <c r="JT282">
        <v>26.6715</v>
      </c>
      <c r="JU282">
        <v>47.1969</v>
      </c>
      <c r="JV282">
        <v>29.9995</v>
      </c>
      <c r="JW282">
        <v>46.904</v>
      </c>
      <c r="JX282">
        <v>46.7196</v>
      </c>
      <c r="JY282">
        <v>55.2206</v>
      </c>
      <c r="JZ282">
        <v>33.8449</v>
      </c>
      <c r="KA282">
        <v>0</v>
      </c>
      <c r="KB282">
        <v>21.4067</v>
      </c>
      <c r="KC282">
        <v>1209.48</v>
      </c>
      <c r="KD282">
        <v>24.0007</v>
      </c>
      <c r="KE282">
        <v>97.4868</v>
      </c>
      <c r="KF282">
        <v>91.7319</v>
      </c>
    </row>
    <row r="283" spans="1:292">
      <c r="A283">
        <v>265</v>
      </c>
      <c r="B283">
        <v>1688146142.5</v>
      </c>
      <c r="C283">
        <v>11726.5</v>
      </c>
      <c r="D283" t="s">
        <v>968</v>
      </c>
      <c r="E283" t="s">
        <v>969</v>
      </c>
      <c r="F283">
        <v>5</v>
      </c>
      <c r="G283" t="s">
        <v>824</v>
      </c>
      <c r="H283">
        <v>1688146134.714286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K283*DK283*100.0/(AV283*EE283),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K283*DK283*100.0/(AV283*EE283),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1219.788799793318</v>
      </c>
      <c r="AJ283">
        <v>1195.937999999999</v>
      </c>
      <c r="AK283">
        <v>3.415435648739742</v>
      </c>
      <c r="AL283">
        <v>66.45543334571914</v>
      </c>
      <c r="AM283">
        <f>(AO283 - AN283 + DX283*1E3/(8.314*(DZ283+273.15)) * AQ283/DW283 * AP283) * DW283/(100*DK283) * 1000/(1000 - AO283)</f>
        <v>0</v>
      </c>
      <c r="AN283">
        <v>24.08790816356374</v>
      </c>
      <c r="AO283">
        <v>24.45694545454544</v>
      </c>
      <c r="AP283">
        <v>0.0007872407539600891</v>
      </c>
      <c r="AQ283">
        <v>108.1000291971216</v>
      </c>
      <c r="AR283">
        <v>0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429</v>
      </c>
      <c r="AX283" t="s">
        <v>429</v>
      </c>
      <c r="AY283">
        <v>0</v>
      </c>
      <c r="AZ283">
        <v>0</v>
      </c>
      <c r="BA283">
        <f>1-AY283/AZ283</f>
        <v>0</v>
      </c>
      <c r="BB283">
        <v>0</v>
      </c>
      <c r="BC283" t="s">
        <v>429</v>
      </c>
      <c r="BD283" t="s">
        <v>429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429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1.65</v>
      </c>
      <c r="DL283">
        <v>0.5</v>
      </c>
      <c r="DM283" t="s">
        <v>430</v>
      </c>
      <c r="DN283">
        <v>2</v>
      </c>
      <c r="DO283" t="b">
        <v>1</v>
      </c>
      <c r="DP283">
        <v>1688146134.714286</v>
      </c>
      <c r="DQ283">
        <v>1142.373928571429</v>
      </c>
      <c r="DR283">
        <v>1175.033214285714</v>
      </c>
      <c r="DS283">
        <v>24.42049642857143</v>
      </c>
      <c r="DT283">
        <v>24.08870000000001</v>
      </c>
      <c r="DU283">
        <v>1173.841071428571</v>
      </c>
      <c r="DV283">
        <v>28.29320000000001</v>
      </c>
      <c r="DW283">
        <v>499.9983214285714</v>
      </c>
      <c r="DX283">
        <v>101.5866071428571</v>
      </c>
      <c r="DY283">
        <v>0.1000347571428571</v>
      </c>
      <c r="DZ283">
        <v>32.66992142857142</v>
      </c>
      <c r="EA283">
        <v>33.83700714285714</v>
      </c>
      <c r="EB283">
        <v>999.9000000000002</v>
      </c>
      <c r="EC283">
        <v>0</v>
      </c>
      <c r="ED283">
        <v>0</v>
      </c>
      <c r="EE283">
        <v>10001.27</v>
      </c>
      <c r="EF283">
        <v>0</v>
      </c>
      <c r="EG283">
        <v>2046.468571428572</v>
      </c>
      <c r="EH283">
        <v>-32.65923571428571</v>
      </c>
      <c r="EI283">
        <v>1170.97</v>
      </c>
      <c r="EJ283">
        <v>1204.036428571428</v>
      </c>
      <c r="EK283">
        <v>0.33179725</v>
      </c>
      <c r="EL283">
        <v>1175.033214285714</v>
      </c>
      <c r="EM283">
        <v>24.08870000000001</v>
      </c>
      <c r="EN283">
        <v>2.4807975</v>
      </c>
      <c r="EO283">
        <v>2.4470925</v>
      </c>
      <c r="EP283">
        <v>20.90106785714286</v>
      </c>
      <c r="EQ283">
        <v>20.67881071428571</v>
      </c>
      <c r="ER283">
        <v>2000.013214285714</v>
      </c>
      <c r="ES283">
        <v>0.9799949999999998</v>
      </c>
      <c r="ET283">
        <v>0.02000460000000001</v>
      </c>
      <c r="EU283">
        <v>0</v>
      </c>
      <c r="EV283">
        <v>148.9851785714286</v>
      </c>
      <c r="EW283">
        <v>5.00078</v>
      </c>
      <c r="EX283">
        <v>6313.5325</v>
      </c>
      <c r="EY283">
        <v>16379.71428571428</v>
      </c>
      <c r="EZ283">
        <v>52.22735714285714</v>
      </c>
      <c r="FA283">
        <v>54.27878571428571</v>
      </c>
      <c r="FB283">
        <v>52.75657142857143</v>
      </c>
      <c r="FC283">
        <v>53.35014285714285</v>
      </c>
      <c r="FD283">
        <v>52.45746428571429</v>
      </c>
      <c r="FE283">
        <v>1955.103214285714</v>
      </c>
      <c r="FF283">
        <v>39.91</v>
      </c>
      <c r="FG283">
        <v>0</v>
      </c>
      <c r="FH283">
        <v>1688146137</v>
      </c>
      <c r="FI283">
        <v>0</v>
      </c>
      <c r="FJ283">
        <v>148.95988</v>
      </c>
      <c r="FK283">
        <v>-1.012923068056818</v>
      </c>
      <c r="FL283">
        <v>9.931538383390535</v>
      </c>
      <c r="FM283">
        <v>6313.365599999999</v>
      </c>
      <c r="FN283">
        <v>15</v>
      </c>
      <c r="FO283">
        <v>1688143836.6</v>
      </c>
      <c r="FP283" t="s">
        <v>825</v>
      </c>
      <c r="FQ283">
        <v>1688143836.6</v>
      </c>
      <c r="FR283">
        <v>1688143836.6</v>
      </c>
      <c r="FS283">
        <v>8</v>
      </c>
      <c r="FT283">
        <v>0.776</v>
      </c>
      <c r="FU283">
        <v>0.099</v>
      </c>
      <c r="FV283">
        <v>-22.351</v>
      </c>
      <c r="FW283">
        <v>-3.623</v>
      </c>
      <c r="FX283">
        <v>421</v>
      </c>
      <c r="FY283">
        <v>20</v>
      </c>
      <c r="FZ283">
        <v>0.31</v>
      </c>
      <c r="GA283">
        <v>0.05</v>
      </c>
      <c r="GB283">
        <v>-32.58304</v>
      </c>
      <c r="GC283">
        <v>-1.45568780487802</v>
      </c>
      <c r="GD283">
        <v>0.1486671278393447</v>
      </c>
      <c r="GE283">
        <v>0</v>
      </c>
      <c r="GF283">
        <v>0.341413425</v>
      </c>
      <c r="GG283">
        <v>-0.04470523452157595</v>
      </c>
      <c r="GH283">
        <v>0.03685895619512813</v>
      </c>
      <c r="GI283">
        <v>1</v>
      </c>
      <c r="GJ283">
        <v>1</v>
      </c>
      <c r="GK283">
        <v>2</v>
      </c>
      <c r="GL283" t="s">
        <v>432</v>
      </c>
      <c r="GM283">
        <v>3.10072</v>
      </c>
      <c r="GN283">
        <v>2.75822</v>
      </c>
      <c r="GO283">
        <v>0.194714</v>
      </c>
      <c r="GP283">
        <v>0.194867</v>
      </c>
      <c r="GQ283">
        <v>0.131303</v>
      </c>
      <c r="GR283">
        <v>0.117734</v>
      </c>
      <c r="GS283">
        <v>20061.3</v>
      </c>
      <c r="GT283">
        <v>19103.1</v>
      </c>
      <c r="GU283">
        <v>25508.5</v>
      </c>
      <c r="GV283">
        <v>24120.6</v>
      </c>
      <c r="GW283">
        <v>35650.8</v>
      </c>
      <c r="GX283">
        <v>30989.4</v>
      </c>
      <c r="GY283">
        <v>44613.2</v>
      </c>
      <c r="GZ283">
        <v>37959.8</v>
      </c>
      <c r="HA283">
        <v>1.71323</v>
      </c>
      <c r="HB283">
        <v>1.63385</v>
      </c>
      <c r="HC283">
        <v>-0.0618063</v>
      </c>
      <c r="HD283">
        <v>0</v>
      </c>
      <c r="HE283">
        <v>34.8416</v>
      </c>
      <c r="HF283">
        <v>999.9</v>
      </c>
      <c r="HG283">
        <v>36.8</v>
      </c>
      <c r="HH283">
        <v>49</v>
      </c>
      <c r="HI283">
        <v>42.7936</v>
      </c>
      <c r="HJ283">
        <v>63.0763</v>
      </c>
      <c r="HK283">
        <v>23.1691</v>
      </c>
      <c r="HL283">
        <v>1</v>
      </c>
      <c r="HM283">
        <v>1.80864</v>
      </c>
      <c r="HN283">
        <v>9.28105</v>
      </c>
      <c r="HO283">
        <v>20.0497</v>
      </c>
      <c r="HP283">
        <v>5.20411</v>
      </c>
      <c r="HQ283">
        <v>11.9924</v>
      </c>
      <c r="HR283">
        <v>4.95895</v>
      </c>
      <c r="HS283">
        <v>3.27455</v>
      </c>
      <c r="HT283">
        <v>9999</v>
      </c>
      <c r="HU283">
        <v>9999</v>
      </c>
      <c r="HV283">
        <v>9999</v>
      </c>
      <c r="HW283">
        <v>113.5</v>
      </c>
      <c r="HX283">
        <v>1.86386</v>
      </c>
      <c r="HY283">
        <v>1.86028</v>
      </c>
      <c r="HZ283">
        <v>1.85868</v>
      </c>
      <c r="IA283">
        <v>1.8599</v>
      </c>
      <c r="IB283">
        <v>1.85983</v>
      </c>
      <c r="IC283">
        <v>1.85852</v>
      </c>
      <c r="ID283">
        <v>1.85762</v>
      </c>
      <c r="IE283">
        <v>1.85242</v>
      </c>
      <c r="IF283">
        <v>0</v>
      </c>
      <c r="IG283">
        <v>0</v>
      </c>
      <c r="IH283">
        <v>0</v>
      </c>
      <c r="II283">
        <v>0</v>
      </c>
      <c r="IJ283" t="s">
        <v>433</v>
      </c>
      <c r="IK283" t="s">
        <v>434</v>
      </c>
      <c r="IL283" t="s">
        <v>435</v>
      </c>
      <c r="IM283" t="s">
        <v>435</v>
      </c>
      <c r="IN283" t="s">
        <v>435</v>
      </c>
      <c r="IO283" t="s">
        <v>435</v>
      </c>
      <c r="IP283">
        <v>0</v>
      </c>
      <c r="IQ283">
        <v>100</v>
      </c>
      <c r="IR283">
        <v>100</v>
      </c>
      <c r="IS283">
        <v>-31.72</v>
      </c>
      <c r="IT283">
        <v>-3.8748</v>
      </c>
      <c r="IU283">
        <v>-14.31289574393101</v>
      </c>
      <c r="IV283">
        <v>-0.02083019699242301</v>
      </c>
      <c r="IW283">
        <v>6.53372239223948E-06</v>
      </c>
      <c r="IX283">
        <v>-1.0545266758139E-09</v>
      </c>
      <c r="IY283">
        <v>-1.673814827731834</v>
      </c>
      <c r="IZ283">
        <v>-0.1107929009182527</v>
      </c>
      <c r="JA283">
        <v>0.00147621998962423</v>
      </c>
      <c r="JB283">
        <v>-1.085810860981848E-05</v>
      </c>
      <c r="JC283">
        <v>3</v>
      </c>
      <c r="JD283">
        <v>1949</v>
      </c>
      <c r="JE283">
        <v>2</v>
      </c>
      <c r="JF283">
        <v>64</v>
      </c>
      <c r="JG283">
        <v>38.4</v>
      </c>
      <c r="JH283">
        <v>38.4</v>
      </c>
      <c r="JI283">
        <v>2.7832</v>
      </c>
      <c r="JJ283">
        <v>2.7063</v>
      </c>
      <c r="JK283">
        <v>1.49658</v>
      </c>
      <c r="JL283">
        <v>2.31934</v>
      </c>
      <c r="JM283">
        <v>1.54785</v>
      </c>
      <c r="JN283">
        <v>2.51465</v>
      </c>
      <c r="JO283">
        <v>51.9009</v>
      </c>
      <c r="JP283">
        <v>14.2021</v>
      </c>
      <c r="JQ283">
        <v>18</v>
      </c>
      <c r="JR283">
        <v>503.537</v>
      </c>
      <c r="JS283">
        <v>460.614</v>
      </c>
      <c r="JT283">
        <v>26.6783</v>
      </c>
      <c r="JU283">
        <v>47.1929</v>
      </c>
      <c r="JV283">
        <v>29.9996</v>
      </c>
      <c r="JW283">
        <v>46.8988</v>
      </c>
      <c r="JX283">
        <v>46.7144</v>
      </c>
      <c r="JY283">
        <v>55.8843</v>
      </c>
      <c r="JZ283">
        <v>34.1162</v>
      </c>
      <c r="KA283">
        <v>0</v>
      </c>
      <c r="KB283">
        <v>21.4217</v>
      </c>
      <c r="KC283">
        <v>1222.86</v>
      </c>
      <c r="KD283">
        <v>23.9824</v>
      </c>
      <c r="KE283">
        <v>97.4876</v>
      </c>
      <c r="KF283">
        <v>91.7332</v>
      </c>
    </row>
    <row r="284" spans="1:292">
      <c r="A284">
        <v>266</v>
      </c>
      <c r="B284">
        <v>1688146147.5</v>
      </c>
      <c r="C284">
        <v>11731.5</v>
      </c>
      <c r="D284" t="s">
        <v>970</v>
      </c>
      <c r="E284" t="s">
        <v>971</v>
      </c>
      <c r="F284">
        <v>5</v>
      </c>
      <c r="G284" t="s">
        <v>824</v>
      </c>
      <c r="H284">
        <v>1688146140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K284*DK284*100.0/(AV284*EE284),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K284*DK284*100.0/(AV284*EE284),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1236.712173088171</v>
      </c>
      <c r="AJ284">
        <v>1213.120363636364</v>
      </c>
      <c r="AK284">
        <v>3.435043977546282</v>
      </c>
      <c r="AL284">
        <v>66.45543334571914</v>
      </c>
      <c r="AM284">
        <f>(AO284 - AN284 + DX284*1E3/(8.314*(DZ284+273.15)) * AQ284/DW284 * AP284) * DW284/(100*DK284) * 1000/(1000 - AO284)</f>
        <v>0</v>
      </c>
      <c r="AN284">
        <v>24.01856022430995</v>
      </c>
      <c r="AO284">
        <v>24.45163090909091</v>
      </c>
      <c r="AP284">
        <v>-0.0006050682103463097</v>
      </c>
      <c r="AQ284">
        <v>108.1000291971216</v>
      </c>
      <c r="AR284">
        <v>0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429</v>
      </c>
      <c r="AX284" t="s">
        <v>429</v>
      </c>
      <c r="AY284">
        <v>0</v>
      </c>
      <c r="AZ284">
        <v>0</v>
      </c>
      <c r="BA284">
        <f>1-AY284/AZ284</f>
        <v>0</v>
      </c>
      <c r="BB284">
        <v>0</v>
      </c>
      <c r="BC284" t="s">
        <v>429</v>
      </c>
      <c r="BD284" t="s">
        <v>429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429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1.65</v>
      </c>
      <c r="DL284">
        <v>0.5</v>
      </c>
      <c r="DM284" t="s">
        <v>430</v>
      </c>
      <c r="DN284">
        <v>2</v>
      </c>
      <c r="DO284" t="b">
        <v>1</v>
      </c>
      <c r="DP284">
        <v>1688146140</v>
      </c>
      <c r="DQ284">
        <v>1160.036296296296</v>
      </c>
      <c r="DR284">
        <v>1192.757407407408</v>
      </c>
      <c r="DS284">
        <v>24.4455962962963</v>
      </c>
      <c r="DT284">
        <v>24.07148148148148</v>
      </c>
      <c r="DU284">
        <v>1191.678518518519</v>
      </c>
      <c r="DV284">
        <v>28.31972592592593</v>
      </c>
      <c r="DW284">
        <v>500.0303333333333</v>
      </c>
      <c r="DX284">
        <v>101.5864444444444</v>
      </c>
      <c r="DY284">
        <v>0.1000393</v>
      </c>
      <c r="DZ284">
        <v>32.67192962962963</v>
      </c>
      <c r="EA284">
        <v>33.84046666666666</v>
      </c>
      <c r="EB284">
        <v>999.9000000000001</v>
      </c>
      <c r="EC284">
        <v>0</v>
      </c>
      <c r="ED284">
        <v>0</v>
      </c>
      <c r="EE284">
        <v>10008.42407407407</v>
      </c>
      <c r="EF284">
        <v>0</v>
      </c>
      <c r="EG284">
        <v>2048.791111111112</v>
      </c>
      <c r="EH284">
        <v>-32.72135925925926</v>
      </c>
      <c r="EI284">
        <v>1189.104814814815</v>
      </c>
      <c r="EJ284">
        <v>1222.176296296296</v>
      </c>
      <c r="EK284">
        <v>0.3741288518518517</v>
      </c>
      <c r="EL284">
        <v>1192.757407407408</v>
      </c>
      <c r="EM284">
        <v>24.07148148148148</v>
      </c>
      <c r="EN284">
        <v>2.483343703703704</v>
      </c>
      <c r="EO284">
        <v>2.44533925925926</v>
      </c>
      <c r="EP284">
        <v>20.91775555555555</v>
      </c>
      <c r="EQ284">
        <v>20.66715925925926</v>
      </c>
      <c r="ER284">
        <v>1999.994814814815</v>
      </c>
      <c r="ES284">
        <v>0.9799949999999998</v>
      </c>
      <c r="ET284">
        <v>0.02000460000000001</v>
      </c>
      <c r="EU284">
        <v>0</v>
      </c>
      <c r="EV284">
        <v>148.979962962963</v>
      </c>
      <c r="EW284">
        <v>5.00078</v>
      </c>
      <c r="EX284">
        <v>6313.678888888889</v>
      </c>
      <c r="EY284">
        <v>16379.57037037037</v>
      </c>
      <c r="EZ284">
        <v>52.22892592592593</v>
      </c>
      <c r="FA284">
        <v>54.27985185185185</v>
      </c>
      <c r="FB284">
        <v>52.73362962962963</v>
      </c>
      <c r="FC284">
        <v>53.35622222222221</v>
      </c>
      <c r="FD284">
        <v>52.45592592592592</v>
      </c>
      <c r="FE284">
        <v>1955.084814814815</v>
      </c>
      <c r="FF284">
        <v>39.91</v>
      </c>
      <c r="FG284">
        <v>0</v>
      </c>
      <c r="FH284">
        <v>1688146142.4</v>
      </c>
      <c r="FI284">
        <v>0</v>
      </c>
      <c r="FJ284">
        <v>148.9572307692308</v>
      </c>
      <c r="FK284">
        <v>0.543453000639711</v>
      </c>
      <c r="FL284">
        <v>-20.24444459254695</v>
      </c>
      <c r="FM284">
        <v>6313.751923076923</v>
      </c>
      <c r="FN284">
        <v>15</v>
      </c>
      <c r="FO284">
        <v>1688143836.6</v>
      </c>
      <c r="FP284" t="s">
        <v>825</v>
      </c>
      <c r="FQ284">
        <v>1688143836.6</v>
      </c>
      <c r="FR284">
        <v>1688143836.6</v>
      </c>
      <c r="FS284">
        <v>8</v>
      </c>
      <c r="FT284">
        <v>0.776</v>
      </c>
      <c r="FU284">
        <v>0.099</v>
      </c>
      <c r="FV284">
        <v>-22.351</v>
      </c>
      <c r="FW284">
        <v>-3.623</v>
      </c>
      <c r="FX284">
        <v>421</v>
      </c>
      <c r="FY284">
        <v>20</v>
      </c>
      <c r="FZ284">
        <v>0.31</v>
      </c>
      <c r="GA284">
        <v>0.05</v>
      </c>
      <c r="GB284">
        <v>-32.6619487804878</v>
      </c>
      <c r="GC284">
        <v>-0.840301045296208</v>
      </c>
      <c r="GD284">
        <v>0.1120569631317829</v>
      </c>
      <c r="GE284">
        <v>0</v>
      </c>
      <c r="GF284">
        <v>0.3525809024390244</v>
      </c>
      <c r="GG284">
        <v>0.4549536794425086</v>
      </c>
      <c r="GH284">
        <v>0.04591717204409552</v>
      </c>
      <c r="GI284">
        <v>1</v>
      </c>
      <c r="GJ284">
        <v>1</v>
      </c>
      <c r="GK284">
        <v>2</v>
      </c>
      <c r="GL284" t="s">
        <v>432</v>
      </c>
      <c r="GM284">
        <v>3.10093</v>
      </c>
      <c r="GN284">
        <v>2.75791</v>
      </c>
      <c r="GO284">
        <v>0.19642</v>
      </c>
      <c r="GP284">
        <v>0.196577</v>
      </c>
      <c r="GQ284">
        <v>0.131275</v>
      </c>
      <c r="GR284">
        <v>0.117546</v>
      </c>
      <c r="GS284">
        <v>20018.8</v>
      </c>
      <c r="GT284">
        <v>19062.3</v>
      </c>
      <c r="GU284">
        <v>25508.8</v>
      </c>
      <c r="GV284">
        <v>24120.6</v>
      </c>
      <c r="GW284">
        <v>35652.5</v>
      </c>
      <c r="GX284">
        <v>30996.3</v>
      </c>
      <c r="GY284">
        <v>44613.7</v>
      </c>
      <c r="GZ284">
        <v>37960.2</v>
      </c>
      <c r="HA284">
        <v>1.7139</v>
      </c>
      <c r="HB284">
        <v>1.63342</v>
      </c>
      <c r="HC284">
        <v>-0.0627115</v>
      </c>
      <c r="HD284">
        <v>0</v>
      </c>
      <c r="HE284">
        <v>34.8607</v>
      </c>
      <c r="HF284">
        <v>999.9</v>
      </c>
      <c r="HG284">
        <v>36.8</v>
      </c>
      <c r="HH284">
        <v>49</v>
      </c>
      <c r="HI284">
        <v>42.7893</v>
      </c>
      <c r="HJ284">
        <v>62.7563</v>
      </c>
      <c r="HK284">
        <v>22.9006</v>
      </c>
      <c r="HL284">
        <v>1</v>
      </c>
      <c r="HM284">
        <v>1.80828</v>
      </c>
      <c r="HN284">
        <v>9.28105</v>
      </c>
      <c r="HO284">
        <v>20.0498</v>
      </c>
      <c r="HP284">
        <v>5.20396</v>
      </c>
      <c r="HQ284">
        <v>11.9923</v>
      </c>
      <c r="HR284">
        <v>4.9591</v>
      </c>
      <c r="HS284">
        <v>3.27458</v>
      </c>
      <c r="HT284">
        <v>9999</v>
      </c>
      <c r="HU284">
        <v>9999</v>
      </c>
      <c r="HV284">
        <v>9999</v>
      </c>
      <c r="HW284">
        <v>113.5</v>
      </c>
      <c r="HX284">
        <v>1.86386</v>
      </c>
      <c r="HY284">
        <v>1.86025</v>
      </c>
      <c r="HZ284">
        <v>1.85867</v>
      </c>
      <c r="IA284">
        <v>1.8599</v>
      </c>
      <c r="IB284">
        <v>1.85983</v>
      </c>
      <c r="IC284">
        <v>1.85852</v>
      </c>
      <c r="ID284">
        <v>1.85762</v>
      </c>
      <c r="IE284">
        <v>1.85242</v>
      </c>
      <c r="IF284">
        <v>0</v>
      </c>
      <c r="IG284">
        <v>0</v>
      </c>
      <c r="IH284">
        <v>0</v>
      </c>
      <c r="II284">
        <v>0</v>
      </c>
      <c r="IJ284" t="s">
        <v>433</v>
      </c>
      <c r="IK284" t="s">
        <v>434</v>
      </c>
      <c r="IL284" t="s">
        <v>435</v>
      </c>
      <c r="IM284" t="s">
        <v>435</v>
      </c>
      <c r="IN284" t="s">
        <v>435</v>
      </c>
      <c r="IO284" t="s">
        <v>435</v>
      </c>
      <c r="IP284">
        <v>0</v>
      </c>
      <c r="IQ284">
        <v>100</v>
      </c>
      <c r="IR284">
        <v>100</v>
      </c>
      <c r="IS284">
        <v>-31.89</v>
      </c>
      <c r="IT284">
        <v>-3.8743</v>
      </c>
      <c r="IU284">
        <v>-14.31289574393101</v>
      </c>
      <c r="IV284">
        <v>-0.02083019699242301</v>
      </c>
      <c r="IW284">
        <v>6.53372239223948E-06</v>
      </c>
      <c r="IX284">
        <v>-1.0545266758139E-09</v>
      </c>
      <c r="IY284">
        <v>-1.673814827731834</v>
      </c>
      <c r="IZ284">
        <v>-0.1107929009182527</v>
      </c>
      <c r="JA284">
        <v>0.00147621998962423</v>
      </c>
      <c r="JB284">
        <v>-1.085810860981848E-05</v>
      </c>
      <c r="JC284">
        <v>3</v>
      </c>
      <c r="JD284">
        <v>1949</v>
      </c>
      <c r="JE284">
        <v>2</v>
      </c>
      <c r="JF284">
        <v>64</v>
      </c>
      <c r="JG284">
        <v>38.5</v>
      </c>
      <c r="JH284">
        <v>38.5</v>
      </c>
      <c r="JI284">
        <v>2.81372</v>
      </c>
      <c r="JJ284">
        <v>2.71729</v>
      </c>
      <c r="JK284">
        <v>1.49658</v>
      </c>
      <c r="JL284">
        <v>2.31934</v>
      </c>
      <c r="JM284">
        <v>1.54785</v>
      </c>
      <c r="JN284">
        <v>2.38281</v>
      </c>
      <c r="JO284">
        <v>51.9009</v>
      </c>
      <c r="JP284">
        <v>14.1933</v>
      </c>
      <c r="JQ284">
        <v>18</v>
      </c>
      <c r="JR284">
        <v>503.988</v>
      </c>
      <c r="JS284">
        <v>460.32</v>
      </c>
      <c r="JT284">
        <v>26.6838</v>
      </c>
      <c r="JU284">
        <v>47.1876</v>
      </c>
      <c r="JV284">
        <v>29.9997</v>
      </c>
      <c r="JW284">
        <v>46.8984</v>
      </c>
      <c r="JX284">
        <v>46.7144</v>
      </c>
      <c r="JY284">
        <v>56.4652</v>
      </c>
      <c r="JZ284">
        <v>34.1162</v>
      </c>
      <c r="KA284">
        <v>0</v>
      </c>
      <c r="KB284">
        <v>21.4267</v>
      </c>
      <c r="KC284">
        <v>1242.89</v>
      </c>
      <c r="KD284">
        <v>23.9908</v>
      </c>
      <c r="KE284">
        <v>97.4888</v>
      </c>
      <c r="KF284">
        <v>91.7336</v>
      </c>
    </row>
    <row r="285" spans="1:292">
      <c r="A285">
        <v>267</v>
      </c>
      <c r="B285">
        <v>1688146152.5</v>
      </c>
      <c r="C285">
        <v>11736.5</v>
      </c>
      <c r="D285" t="s">
        <v>972</v>
      </c>
      <c r="E285" t="s">
        <v>973</v>
      </c>
      <c r="F285">
        <v>5</v>
      </c>
      <c r="G285" t="s">
        <v>824</v>
      </c>
      <c r="H285">
        <v>1688146144.714286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K285*DK285*100.0/(AV285*EE285),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K285*DK285*100.0/(AV285*EE285),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1254.282581943992</v>
      </c>
      <c r="AJ285">
        <v>1230.34903030303</v>
      </c>
      <c r="AK285">
        <v>3.448378029334421</v>
      </c>
      <c r="AL285">
        <v>66.45543334571914</v>
      </c>
      <c r="AM285">
        <f>(AO285 - AN285 + DX285*1E3/(8.314*(DZ285+273.15)) * AQ285/DW285 * AP285) * DW285/(100*DK285) * 1000/(1000 - AO285)</f>
        <v>0</v>
      </c>
      <c r="AN285">
        <v>24.01326025604763</v>
      </c>
      <c r="AO285">
        <v>24.4351909090909</v>
      </c>
      <c r="AP285">
        <v>-0.0003730921893220553</v>
      </c>
      <c r="AQ285">
        <v>108.1000291971216</v>
      </c>
      <c r="AR285">
        <v>0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429</v>
      </c>
      <c r="AX285" t="s">
        <v>429</v>
      </c>
      <c r="AY285">
        <v>0</v>
      </c>
      <c r="AZ285">
        <v>0</v>
      </c>
      <c r="BA285">
        <f>1-AY285/AZ285</f>
        <v>0</v>
      </c>
      <c r="BB285">
        <v>0</v>
      </c>
      <c r="BC285" t="s">
        <v>429</v>
      </c>
      <c r="BD285" t="s">
        <v>429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429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1.65</v>
      </c>
      <c r="DL285">
        <v>0.5</v>
      </c>
      <c r="DM285" t="s">
        <v>430</v>
      </c>
      <c r="DN285">
        <v>2</v>
      </c>
      <c r="DO285" t="b">
        <v>1</v>
      </c>
      <c r="DP285">
        <v>1688146144.714286</v>
      </c>
      <c r="DQ285">
        <v>1175.821785714286</v>
      </c>
      <c r="DR285">
        <v>1208.661428571429</v>
      </c>
      <c r="DS285">
        <v>24.44961428571429</v>
      </c>
      <c r="DT285">
        <v>24.04711428571429</v>
      </c>
      <c r="DU285">
        <v>1207.618214285714</v>
      </c>
      <c r="DV285">
        <v>28.32396785714286</v>
      </c>
      <c r="DW285">
        <v>500.0145357142857</v>
      </c>
      <c r="DX285">
        <v>101.5863928571429</v>
      </c>
      <c r="DY285">
        <v>0.1000201214285714</v>
      </c>
      <c r="DZ285">
        <v>32.67293928571429</v>
      </c>
      <c r="EA285">
        <v>33.84558571428572</v>
      </c>
      <c r="EB285">
        <v>999.9000000000002</v>
      </c>
      <c r="EC285">
        <v>0</v>
      </c>
      <c r="ED285">
        <v>0</v>
      </c>
      <c r="EE285">
        <v>10006.31321428571</v>
      </c>
      <c r="EF285">
        <v>0</v>
      </c>
      <c r="EG285">
        <v>2051.916428571429</v>
      </c>
      <c r="EH285">
        <v>-32.83983214285714</v>
      </c>
      <c r="EI285">
        <v>1205.291071428572</v>
      </c>
      <c r="EJ285">
        <v>1238.441785714286</v>
      </c>
      <c r="EK285">
        <v>0.4025020357142858</v>
      </c>
      <c r="EL285">
        <v>1208.661428571429</v>
      </c>
      <c r="EM285">
        <v>24.04711428571429</v>
      </c>
      <c r="EN285">
        <v>2.483748928571429</v>
      </c>
      <c r="EO285">
        <v>2.442861071428571</v>
      </c>
      <c r="EP285">
        <v>20.92040714285714</v>
      </c>
      <c r="EQ285">
        <v>20.65071428571428</v>
      </c>
      <c r="ER285">
        <v>1999.982857142857</v>
      </c>
      <c r="ES285">
        <v>0.9799949999999998</v>
      </c>
      <c r="ET285">
        <v>0.02000460000000001</v>
      </c>
      <c r="EU285">
        <v>0</v>
      </c>
      <c r="EV285">
        <v>148.9969642857143</v>
      </c>
      <c r="EW285">
        <v>5.00078</v>
      </c>
      <c r="EX285">
        <v>6314.145357142857</v>
      </c>
      <c r="EY285">
        <v>16379.475</v>
      </c>
      <c r="EZ285">
        <v>52.23635714285714</v>
      </c>
      <c r="FA285">
        <v>54.281</v>
      </c>
      <c r="FB285">
        <v>52.70735714285713</v>
      </c>
      <c r="FC285">
        <v>53.35242857142857</v>
      </c>
      <c r="FD285">
        <v>52.44857142857143</v>
      </c>
      <c r="FE285">
        <v>1955.072857142857</v>
      </c>
      <c r="FF285">
        <v>39.91</v>
      </c>
      <c r="FG285">
        <v>0</v>
      </c>
      <c r="FH285">
        <v>1688146146.6</v>
      </c>
      <c r="FI285">
        <v>0</v>
      </c>
      <c r="FJ285">
        <v>148.97</v>
      </c>
      <c r="FK285">
        <v>0.29530770505159</v>
      </c>
      <c r="FL285">
        <v>14.29153874357798</v>
      </c>
      <c r="FM285">
        <v>6313.876400000001</v>
      </c>
      <c r="FN285">
        <v>15</v>
      </c>
      <c r="FO285">
        <v>1688143836.6</v>
      </c>
      <c r="FP285" t="s">
        <v>825</v>
      </c>
      <c r="FQ285">
        <v>1688143836.6</v>
      </c>
      <c r="FR285">
        <v>1688143836.6</v>
      </c>
      <c r="FS285">
        <v>8</v>
      </c>
      <c r="FT285">
        <v>0.776</v>
      </c>
      <c r="FU285">
        <v>0.099</v>
      </c>
      <c r="FV285">
        <v>-22.351</v>
      </c>
      <c r="FW285">
        <v>-3.623</v>
      </c>
      <c r="FX285">
        <v>421</v>
      </c>
      <c r="FY285">
        <v>20</v>
      </c>
      <c r="FZ285">
        <v>0.31</v>
      </c>
      <c r="GA285">
        <v>0.05</v>
      </c>
      <c r="GB285">
        <v>-32.78186585365854</v>
      </c>
      <c r="GC285">
        <v>-1.38093658536587</v>
      </c>
      <c r="GD285">
        <v>0.1690230848856782</v>
      </c>
      <c r="GE285">
        <v>0</v>
      </c>
      <c r="GF285">
        <v>0.3842559756097561</v>
      </c>
      <c r="GG285">
        <v>0.4025841742160274</v>
      </c>
      <c r="GH285">
        <v>0.04193817863061132</v>
      </c>
      <c r="GI285">
        <v>1</v>
      </c>
      <c r="GJ285">
        <v>1</v>
      </c>
      <c r="GK285">
        <v>2</v>
      </c>
      <c r="GL285" t="s">
        <v>432</v>
      </c>
      <c r="GM285">
        <v>3.10082</v>
      </c>
      <c r="GN285">
        <v>2.75834</v>
      </c>
      <c r="GO285">
        <v>0.198127</v>
      </c>
      <c r="GP285">
        <v>0.198264</v>
      </c>
      <c r="GQ285">
        <v>0.131222</v>
      </c>
      <c r="GR285">
        <v>0.117544</v>
      </c>
      <c r="GS285">
        <v>19976</v>
      </c>
      <c r="GT285">
        <v>19022.2</v>
      </c>
      <c r="GU285">
        <v>25508.8</v>
      </c>
      <c r="GV285">
        <v>24120.7</v>
      </c>
      <c r="GW285">
        <v>35654.6</v>
      </c>
      <c r="GX285">
        <v>30996.6</v>
      </c>
      <c r="GY285">
        <v>44613.5</v>
      </c>
      <c r="GZ285">
        <v>37960.2</v>
      </c>
      <c r="HA285">
        <v>1.7134</v>
      </c>
      <c r="HB285">
        <v>1.63367</v>
      </c>
      <c r="HC285">
        <v>-0.06329269999999999</v>
      </c>
      <c r="HD285">
        <v>0</v>
      </c>
      <c r="HE285">
        <v>34.8783</v>
      </c>
      <c r="HF285">
        <v>999.9</v>
      </c>
      <c r="HG285">
        <v>36.8</v>
      </c>
      <c r="HH285">
        <v>49</v>
      </c>
      <c r="HI285">
        <v>42.794</v>
      </c>
      <c r="HJ285">
        <v>62.7063</v>
      </c>
      <c r="HK285">
        <v>23.2893</v>
      </c>
      <c r="HL285">
        <v>1</v>
      </c>
      <c r="HM285">
        <v>1.80775</v>
      </c>
      <c r="HN285">
        <v>9.28105</v>
      </c>
      <c r="HO285">
        <v>20.0496</v>
      </c>
      <c r="HP285">
        <v>5.20411</v>
      </c>
      <c r="HQ285">
        <v>11.9923</v>
      </c>
      <c r="HR285">
        <v>4.95925</v>
      </c>
      <c r="HS285">
        <v>3.27458</v>
      </c>
      <c r="HT285">
        <v>9999</v>
      </c>
      <c r="HU285">
        <v>9999</v>
      </c>
      <c r="HV285">
        <v>9999</v>
      </c>
      <c r="HW285">
        <v>113.5</v>
      </c>
      <c r="HX285">
        <v>1.86386</v>
      </c>
      <c r="HY285">
        <v>1.86027</v>
      </c>
      <c r="HZ285">
        <v>1.85867</v>
      </c>
      <c r="IA285">
        <v>1.8599</v>
      </c>
      <c r="IB285">
        <v>1.85984</v>
      </c>
      <c r="IC285">
        <v>1.85854</v>
      </c>
      <c r="ID285">
        <v>1.85761</v>
      </c>
      <c r="IE285">
        <v>1.85242</v>
      </c>
      <c r="IF285">
        <v>0</v>
      </c>
      <c r="IG285">
        <v>0</v>
      </c>
      <c r="IH285">
        <v>0</v>
      </c>
      <c r="II285">
        <v>0</v>
      </c>
      <c r="IJ285" t="s">
        <v>433</v>
      </c>
      <c r="IK285" t="s">
        <v>434</v>
      </c>
      <c r="IL285" t="s">
        <v>435</v>
      </c>
      <c r="IM285" t="s">
        <v>435</v>
      </c>
      <c r="IN285" t="s">
        <v>435</v>
      </c>
      <c r="IO285" t="s">
        <v>435</v>
      </c>
      <c r="IP285">
        <v>0</v>
      </c>
      <c r="IQ285">
        <v>100</v>
      </c>
      <c r="IR285">
        <v>100</v>
      </c>
      <c r="IS285">
        <v>-32.05</v>
      </c>
      <c r="IT285">
        <v>-3.8734</v>
      </c>
      <c r="IU285">
        <v>-14.31289574393101</v>
      </c>
      <c r="IV285">
        <v>-0.02083019699242301</v>
      </c>
      <c r="IW285">
        <v>6.53372239223948E-06</v>
      </c>
      <c r="IX285">
        <v>-1.0545266758139E-09</v>
      </c>
      <c r="IY285">
        <v>-1.673814827731834</v>
      </c>
      <c r="IZ285">
        <v>-0.1107929009182527</v>
      </c>
      <c r="JA285">
        <v>0.00147621998962423</v>
      </c>
      <c r="JB285">
        <v>-1.085810860981848E-05</v>
      </c>
      <c r="JC285">
        <v>3</v>
      </c>
      <c r="JD285">
        <v>1949</v>
      </c>
      <c r="JE285">
        <v>2</v>
      </c>
      <c r="JF285">
        <v>64</v>
      </c>
      <c r="JG285">
        <v>38.6</v>
      </c>
      <c r="JH285">
        <v>38.6</v>
      </c>
      <c r="JI285">
        <v>2.84424</v>
      </c>
      <c r="JJ285">
        <v>2.70142</v>
      </c>
      <c r="JK285">
        <v>1.49658</v>
      </c>
      <c r="JL285">
        <v>2.31934</v>
      </c>
      <c r="JM285">
        <v>1.54785</v>
      </c>
      <c r="JN285">
        <v>2.52686</v>
      </c>
      <c r="JO285">
        <v>51.9009</v>
      </c>
      <c r="JP285">
        <v>14.1933</v>
      </c>
      <c r="JQ285">
        <v>18</v>
      </c>
      <c r="JR285">
        <v>503.624</v>
      </c>
      <c r="JS285">
        <v>460.493</v>
      </c>
      <c r="JT285">
        <v>26.6892</v>
      </c>
      <c r="JU285">
        <v>47.1836</v>
      </c>
      <c r="JV285">
        <v>29.9997</v>
      </c>
      <c r="JW285">
        <v>46.8935</v>
      </c>
      <c r="JX285">
        <v>46.7144</v>
      </c>
      <c r="JY285">
        <v>57.119</v>
      </c>
      <c r="JZ285">
        <v>34.1162</v>
      </c>
      <c r="KA285">
        <v>0</v>
      </c>
      <c r="KB285">
        <v>21.4267</v>
      </c>
      <c r="KC285">
        <v>1256.27</v>
      </c>
      <c r="KD285">
        <v>23.9944</v>
      </c>
      <c r="KE285">
        <v>97.4884</v>
      </c>
      <c r="KF285">
        <v>91.73399999999999</v>
      </c>
    </row>
    <row r="286" spans="1:292">
      <c r="A286">
        <v>268</v>
      </c>
      <c r="B286">
        <v>1688146157.5</v>
      </c>
      <c r="C286">
        <v>11741.5</v>
      </c>
      <c r="D286" t="s">
        <v>974</v>
      </c>
      <c r="E286" t="s">
        <v>975</v>
      </c>
      <c r="F286">
        <v>5</v>
      </c>
      <c r="G286" t="s">
        <v>824</v>
      </c>
      <c r="H286">
        <v>1688146150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K286*DK286*100.0/(AV286*EE286),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K286*DK286*100.0/(AV286*EE286),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1271.110197048542</v>
      </c>
      <c r="AJ286">
        <v>1247.457757575758</v>
      </c>
      <c r="AK286">
        <v>3.422568659061325</v>
      </c>
      <c r="AL286">
        <v>66.45543334571914</v>
      </c>
      <c r="AM286">
        <f>(AO286 - AN286 + DX286*1E3/(8.314*(DZ286+273.15)) * AQ286/DW286 * AP286) * DW286/(100*DK286) * 1000/(1000 - AO286)</f>
        <v>0</v>
      </c>
      <c r="AN286">
        <v>24.01658117738245</v>
      </c>
      <c r="AO286">
        <v>24.42631878787877</v>
      </c>
      <c r="AP286">
        <v>-9.216105992427374E-05</v>
      </c>
      <c r="AQ286">
        <v>108.1000291971216</v>
      </c>
      <c r="AR286">
        <v>0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429</v>
      </c>
      <c r="AX286" t="s">
        <v>429</v>
      </c>
      <c r="AY286">
        <v>0</v>
      </c>
      <c r="AZ286">
        <v>0</v>
      </c>
      <c r="BA286">
        <f>1-AY286/AZ286</f>
        <v>0</v>
      </c>
      <c r="BB286">
        <v>0</v>
      </c>
      <c r="BC286" t="s">
        <v>429</v>
      </c>
      <c r="BD286" t="s">
        <v>429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429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1.65</v>
      </c>
      <c r="DL286">
        <v>0.5</v>
      </c>
      <c r="DM286" t="s">
        <v>430</v>
      </c>
      <c r="DN286">
        <v>2</v>
      </c>
      <c r="DO286" t="b">
        <v>1</v>
      </c>
      <c r="DP286">
        <v>1688146150</v>
      </c>
      <c r="DQ286">
        <v>1193.534074074074</v>
      </c>
      <c r="DR286">
        <v>1226.361111111111</v>
      </c>
      <c r="DS286">
        <v>24.44232592592593</v>
      </c>
      <c r="DT286">
        <v>24.0210037037037</v>
      </c>
      <c r="DU286">
        <v>1225.502962962963</v>
      </c>
      <c r="DV286">
        <v>28.31626666666666</v>
      </c>
      <c r="DW286">
        <v>500.0181481481482</v>
      </c>
      <c r="DX286">
        <v>101.5867777777778</v>
      </c>
      <c r="DY286">
        <v>0.09998594814814815</v>
      </c>
      <c r="DZ286">
        <v>32.6744037037037</v>
      </c>
      <c r="EA286">
        <v>33.85498888888889</v>
      </c>
      <c r="EB286">
        <v>999.9000000000001</v>
      </c>
      <c r="EC286">
        <v>0</v>
      </c>
      <c r="ED286">
        <v>0</v>
      </c>
      <c r="EE286">
        <v>10008.17296296296</v>
      </c>
      <c r="EF286">
        <v>0</v>
      </c>
      <c r="EG286">
        <v>2054.248518518518</v>
      </c>
      <c r="EH286">
        <v>-32.82737407407407</v>
      </c>
      <c r="EI286">
        <v>1223.438518518518</v>
      </c>
      <c r="EJ286">
        <v>1256.545555555555</v>
      </c>
      <c r="EK286">
        <v>0.4213196296296296</v>
      </c>
      <c r="EL286">
        <v>1226.361111111111</v>
      </c>
      <c r="EM286">
        <v>24.0210037037037</v>
      </c>
      <c r="EN286">
        <v>2.483017407407407</v>
      </c>
      <c r="EO286">
        <v>2.440217407407407</v>
      </c>
      <c r="EP286">
        <v>20.91561111111111</v>
      </c>
      <c r="EQ286">
        <v>20.63315555555555</v>
      </c>
      <c r="ER286">
        <v>2000.008888888889</v>
      </c>
      <c r="ES286">
        <v>0.9799954074074073</v>
      </c>
      <c r="ET286">
        <v>0.02000425925925926</v>
      </c>
      <c r="EU286">
        <v>0</v>
      </c>
      <c r="EV286">
        <v>148.9643703703703</v>
      </c>
      <c r="EW286">
        <v>5.00078</v>
      </c>
      <c r="EX286">
        <v>6311.69111111111</v>
      </c>
      <c r="EY286">
        <v>16379.7037037037</v>
      </c>
      <c r="EZ286">
        <v>52.24737037037035</v>
      </c>
      <c r="FA286">
        <v>54.29140740740741</v>
      </c>
      <c r="FB286">
        <v>52.68714814814813</v>
      </c>
      <c r="FC286">
        <v>53.36781481481481</v>
      </c>
      <c r="FD286">
        <v>52.44888888888889</v>
      </c>
      <c r="FE286">
        <v>1955.098888888889</v>
      </c>
      <c r="FF286">
        <v>39.91</v>
      </c>
      <c r="FG286">
        <v>0</v>
      </c>
      <c r="FH286">
        <v>1688146152</v>
      </c>
      <c r="FI286">
        <v>0</v>
      </c>
      <c r="FJ286">
        <v>148.9463846153846</v>
      </c>
      <c r="FK286">
        <v>-0.9364786247604484</v>
      </c>
      <c r="FL286">
        <v>19.76820598270604</v>
      </c>
      <c r="FM286">
        <v>6313.317692307693</v>
      </c>
      <c r="FN286">
        <v>15</v>
      </c>
      <c r="FO286">
        <v>1688143836.6</v>
      </c>
      <c r="FP286" t="s">
        <v>825</v>
      </c>
      <c r="FQ286">
        <v>1688143836.6</v>
      </c>
      <c r="FR286">
        <v>1688143836.6</v>
      </c>
      <c r="FS286">
        <v>8</v>
      </c>
      <c r="FT286">
        <v>0.776</v>
      </c>
      <c r="FU286">
        <v>0.099</v>
      </c>
      <c r="FV286">
        <v>-22.351</v>
      </c>
      <c r="FW286">
        <v>-3.623</v>
      </c>
      <c r="FX286">
        <v>421</v>
      </c>
      <c r="FY286">
        <v>20</v>
      </c>
      <c r="FZ286">
        <v>0.31</v>
      </c>
      <c r="GA286">
        <v>0.05</v>
      </c>
      <c r="GB286">
        <v>-32.81075</v>
      </c>
      <c r="GC286">
        <v>-0.399847654784222</v>
      </c>
      <c r="GD286">
        <v>0.1447988242355575</v>
      </c>
      <c r="GE286">
        <v>0</v>
      </c>
      <c r="GF286">
        <v>0.4039172000000001</v>
      </c>
      <c r="GG286">
        <v>0.2196664165103177</v>
      </c>
      <c r="GH286">
        <v>0.0297654539165792</v>
      </c>
      <c r="GI286">
        <v>1</v>
      </c>
      <c r="GJ286">
        <v>1</v>
      </c>
      <c r="GK286">
        <v>2</v>
      </c>
      <c r="GL286" t="s">
        <v>432</v>
      </c>
      <c r="GM286">
        <v>3.10084</v>
      </c>
      <c r="GN286">
        <v>2.75822</v>
      </c>
      <c r="GO286">
        <v>0.199805</v>
      </c>
      <c r="GP286">
        <v>0.199913</v>
      </c>
      <c r="GQ286">
        <v>0.131195</v>
      </c>
      <c r="GR286">
        <v>0.117545</v>
      </c>
      <c r="GS286">
        <v>19934.1</v>
      </c>
      <c r="GT286">
        <v>18983</v>
      </c>
      <c r="GU286">
        <v>25508.9</v>
      </c>
      <c r="GV286">
        <v>24120.9</v>
      </c>
      <c r="GW286">
        <v>35656.2</v>
      </c>
      <c r="GX286">
        <v>30997</v>
      </c>
      <c r="GY286">
        <v>44613.9</v>
      </c>
      <c r="GZ286">
        <v>37960.5</v>
      </c>
      <c r="HA286">
        <v>1.71375</v>
      </c>
      <c r="HB286">
        <v>1.63375</v>
      </c>
      <c r="HC286">
        <v>-0.0637472</v>
      </c>
      <c r="HD286">
        <v>0</v>
      </c>
      <c r="HE286">
        <v>34.8958</v>
      </c>
      <c r="HF286">
        <v>999.9</v>
      </c>
      <c r="HG286">
        <v>36.8</v>
      </c>
      <c r="HH286">
        <v>49</v>
      </c>
      <c r="HI286">
        <v>42.793</v>
      </c>
      <c r="HJ286">
        <v>62.7763</v>
      </c>
      <c r="HK286">
        <v>23.2252</v>
      </c>
      <c r="HL286">
        <v>1</v>
      </c>
      <c r="HM286">
        <v>1.80736</v>
      </c>
      <c r="HN286">
        <v>9.28105</v>
      </c>
      <c r="HO286">
        <v>20.0495</v>
      </c>
      <c r="HP286">
        <v>5.20396</v>
      </c>
      <c r="HQ286">
        <v>11.9927</v>
      </c>
      <c r="HR286">
        <v>4.9588</v>
      </c>
      <c r="HS286">
        <v>3.27445</v>
      </c>
      <c r="HT286">
        <v>9999</v>
      </c>
      <c r="HU286">
        <v>9999</v>
      </c>
      <c r="HV286">
        <v>9999</v>
      </c>
      <c r="HW286">
        <v>113.5</v>
      </c>
      <c r="HX286">
        <v>1.86386</v>
      </c>
      <c r="HY286">
        <v>1.86024</v>
      </c>
      <c r="HZ286">
        <v>1.85867</v>
      </c>
      <c r="IA286">
        <v>1.85989</v>
      </c>
      <c r="IB286">
        <v>1.85984</v>
      </c>
      <c r="IC286">
        <v>1.85854</v>
      </c>
      <c r="ID286">
        <v>1.85762</v>
      </c>
      <c r="IE286">
        <v>1.85242</v>
      </c>
      <c r="IF286">
        <v>0</v>
      </c>
      <c r="IG286">
        <v>0</v>
      </c>
      <c r="IH286">
        <v>0</v>
      </c>
      <c r="II286">
        <v>0</v>
      </c>
      <c r="IJ286" t="s">
        <v>433</v>
      </c>
      <c r="IK286" t="s">
        <v>434</v>
      </c>
      <c r="IL286" t="s">
        <v>435</v>
      </c>
      <c r="IM286" t="s">
        <v>435</v>
      </c>
      <c r="IN286" t="s">
        <v>435</v>
      </c>
      <c r="IO286" t="s">
        <v>435</v>
      </c>
      <c r="IP286">
        <v>0</v>
      </c>
      <c r="IQ286">
        <v>100</v>
      </c>
      <c r="IR286">
        <v>100</v>
      </c>
      <c r="IS286">
        <v>-32.2</v>
      </c>
      <c r="IT286">
        <v>-3.873</v>
      </c>
      <c r="IU286">
        <v>-14.31289574393101</v>
      </c>
      <c r="IV286">
        <v>-0.02083019699242301</v>
      </c>
      <c r="IW286">
        <v>6.53372239223948E-06</v>
      </c>
      <c r="IX286">
        <v>-1.0545266758139E-09</v>
      </c>
      <c r="IY286">
        <v>-1.673814827731834</v>
      </c>
      <c r="IZ286">
        <v>-0.1107929009182527</v>
      </c>
      <c r="JA286">
        <v>0.00147621998962423</v>
      </c>
      <c r="JB286">
        <v>-1.085810860981848E-05</v>
      </c>
      <c r="JC286">
        <v>3</v>
      </c>
      <c r="JD286">
        <v>1949</v>
      </c>
      <c r="JE286">
        <v>2</v>
      </c>
      <c r="JF286">
        <v>64</v>
      </c>
      <c r="JG286">
        <v>38.7</v>
      </c>
      <c r="JH286">
        <v>38.7</v>
      </c>
      <c r="JI286">
        <v>2.87598</v>
      </c>
      <c r="JJ286">
        <v>2.7124</v>
      </c>
      <c r="JK286">
        <v>1.49658</v>
      </c>
      <c r="JL286">
        <v>2.31934</v>
      </c>
      <c r="JM286">
        <v>1.54785</v>
      </c>
      <c r="JN286">
        <v>2.4353</v>
      </c>
      <c r="JO286">
        <v>51.9009</v>
      </c>
      <c r="JP286">
        <v>14.1933</v>
      </c>
      <c r="JQ286">
        <v>18</v>
      </c>
      <c r="JR286">
        <v>503.858</v>
      </c>
      <c r="JS286">
        <v>460.545</v>
      </c>
      <c r="JT286">
        <v>26.6938</v>
      </c>
      <c r="JU286">
        <v>47.1786</v>
      </c>
      <c r="JV286">
        <v>29.9997</v>
      </c>
      <c r="JW286">
        <v>46.8935</v>
      </c>
      <c r="JX286">
        <v>46.7144</v>
      </c>
      <c r="JY286">
        <v>57.7033</v>
      </c>
      <c r="JZ286">
        <v>34.1162</v>
      </c>
      <c r="KA286">
        <v>0</v>
      </c>
      <c r="KB286">
        <v>21.4267</v>
      </c>
      <c r="KC286">
        <v>1269.62</v>
      </c>
      <c r="KD286">
        <v>23.9944</v>
      </c>
      <c r="KE286">
        <v>97.4892</v>
      </c>
      <c r="KF286">
        <v>91.7346</v>
      </c>
    </row>
    <row r="287" spans="1:292">
      <c r="A287">
        <v>269</v>
      </c>
      <c r="B287">
        <v>1688146162.5</v>
      </c>
      <c r="C287">
        <v>11746.5</v>
      </c>
      <c r="D287" t="s">
        <v>976</v>
      </c>
      <c r="E287" t="s">
        <v>977</v>
      </c>
      <c r="F287">
        <v>5</v>
      </c>
      <c r="G287" t="s">
        <v>824</v>
      </c>
      <c r="H287">
        <v>1688146154.714286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K287*DK287*100.0/(AV287*EE287),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K287*DK287*100.0/(AV287*EE287),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1288.27869598294</v>
      </c>
      <c r="AJ287">
        <v>1264.49096969697</v>
      </c>
      <c r="AK287">
        <v>3.402186681152796</v>
      </c>
      <c r="AL287">
        <v>66.45543334571914</v>
      </c>
      <c r="AM287">
        <f>(AO287 - AN287 + DX287*1E3/(8.314*(DZ287+273.15)) * AQ287/DW287 * AP287) * DW287/(100*DK287) * 1000/(1000 - AO287)</f>
        <v>0</v>
      </c>
      <c r="AN287">
        <v>24.01461838204772</v>
      </c>
      <c r="AO287">
        <v>24.41825212121211</v>
      </c>
      <c r="AP287">
        <v>-9.831420841727112E-05</v>
      </c>
      <c r="AQ287">
        <v>108.1000291971216</v>
      </c>
      <c r="AR287">
        <v>0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429</v>
      </c>
      <c r="AX287" t="s">
        <v>429</v>
      </c>
      <c r="AY287">
        <v>0</v>
      </c>
      <c r="AZ287">
        <v>0</v>
      </c>
      <c r="BA287">
        <f>1-AY287/AZ287</f>
        <v>0</v>
      </c>
      <c r="BB287">
        <v>0</v>
      </c>
      <c r="BC287" t="s">
        <v>429</v>
      </c>
      <c r="BD287" t="s">
        <v>429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429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1.65</v>
      </c>
      <c r="DL287">
        <v>0.5</v>
      </c>
      <c r="DM287" t="s">
        <v>430</v>
      </c>
      <c r="DN287">
        <v>2</v>
      </c>
      <c r="DO287" t="b">
        <v>1</v>
      </c>
      <c r="DP287">
        <v>1688146154.714286</v>
      </c>
      <c r="DQ287">
        <v>1209.311071428571</v>
      </c>
      <c r="DR287">
        <v>1242.169642857143</v>
      </c>
      <c r="DS287">
        <v>24.43114642857142</v>
      </c>
      <c r="DT287">
        <v>24.01519642857142</v>
      </c>
      <c r="DU287">
        <v>1241.431428571429</v>
      </c>
      <c r="DV287">
        <v>28.30445</v>
      </c>
      <c r="DW287">
        <v>500.0129285714285</v>
      </c>
      <c r="DX287">
        <v>101.5867142857143</v>
      </c>
      <c r="DY287">
        <v>0.09996556071428572</v>
      </c>
      <c r="DZ287">
        <v>32.67648928571429</v>
      </c>
      <c r="EA287">
        <v>33.86483571428571</v>
      </c>
      <c r="EB287">
        <v>999.9000000000002</v>
      </c>
      <c r="EC287">
        <v>0</v>
      </c>
      <c r="ED287">
        <v>0</v>
      </c>
      <c r="EE287">
        <v>10008.08464285714</v>
      </c>
      <c r="EF287">
        <v>0</v>
      </c>
      <c r="EG287">
        <v>2053.896071428572</v>
      </c>
      <c r="EH287">
        <v>-32.85802857142857</v>
      </c>
      <c r="EI287">
        <v>1239.596785714286</v>
      </c>
      <c r="EJ287">
        <v>1272.735357142857</v>
      </c>
      <c r="EK287">
        <v>0.4159424642857142</v>
      </c>
      <c r="EL287">
        <v>1242.169642857143</v>
      </c>
      <c r="EM287">
        <v>24.01519642857142</v>
      </c>
      <c r="EN287">
        <v>2.481880357142857</v>
      </c>
      <c r="EO287">
        <v>2.439626071428571</v>
      </c>
      <c r="EP287">
        <v>20.90816428571429</v>
      </c>
      <c r="EQ287">
        <v>20.62922857142857</v>
      </c>
      <c r="ER287">
        <v>2000.009285714286</v>
      </c>
      <c r="ES287">
        <v>0.9799953928571428</v>
      </c>
      <c r="ET287">
        <v>0.02000427142857144</v>
      </c>
      <c r="EU287">
        <v>0</v>
      </c>
      <c r="EV287">
        <v>148.9457142857143</v>
      </c>
      <c r="EW287">
        <v>5.00078</v>
      </c>
      <c r="EX287">
        <v>6313.491071428571</v>
      </c>
      <c r="EY287">
        <v>16379.7</v>
      </c>
      <c r="EZ287">
        <v>52.24525</v>
      </c>
      <c r="FA287">
        <v>54.30549999999999</v>
      </c>
      <c r="FB287">
        <v>52.69385714285714</v>
      </c>
      <c r="FC287">
        <v>53.37246428571427</v>
      </c>
      <c r="FD287">
        <v>52.44617857142857</v>
      </c>
      <c r="FE287">
        <v>1955.099285714286</v>
      </c>
      <c r="FF287">
        <v>39.91</v>
      </c>
      <c r="FG287">
        <v>0</v>
      </c>
      <c r="FH287">
        <v>1688146156.8</v>
      </c>
      <c r="FI287">
        <v>0</v>
      </c>
      <c r="FJ287">
        <v>148.911</v>
      </c>
      <c r="FK287">
        <v>0.03938462042619101</v>
      </c>
      <c r="FL287">
        <v>13.28547076356179</v>
      </c>
      <c r="FM287">
        <v>6315.315384615384</v>
      </c>
      <c r="FN287">
        <v>15</v>
      </c>
      <c r="FO287">
        <v>1688143836.6</v>
      </c>
      <c r="FP287" t="s">
        <v>825</v>
      </c>
      <c r="FQ287">
        <v>1688143836.6</v>
      </c>
      <c r="FR287">
        <v>1688143836.6</v>
      </c>
      <c r="FS287">
        <v>8</v>
      </c>
      <c r="FT287">
        <v>0.776</v>
      </c>
      <c r="FU287">
        <v>0.099</v>
      </c>
      <c r="FV287">
        <v>-22.351</v>
      </c>
      <c r="FW287">
        <v>-3.623</v>
      </c>
      <c r="FX287">
        <v>421</v>
      </c>
      <c r="FY287">
        <v>20</v>
      </c>
      <c r="FZ287">
        <v>0.31</v>
      </c>
      <c r="GA287">
        <v>0.05</v>
      </c>
      <c r="GB287">
        <v>-32.819465</v>
      </c>
      <c r="GC287">
        <v>-0.04734934333950122</v>
      </c>
      <c r="GD287">
        <v>0.1390406910763891</v>
      </c>
      <c r="GE287">
        <v>1</v>
      </c>
      <c r="GF287">
        <v>0.416346475</v>
      </c>
      <c r="GG287">
        <v>-0.03684624765478474</v>
      </c>
      <c r="GH287">
        <v>0.01353307441786141</v>
      </c>
      <c r="GI287">
        <v>1</v>
      </c>
      <c r="GJ287">
        <v>2</v>
      </c>
      <c r="GK287">
        <v>2</v>
      </c>
      <c r="GL287" t="s">
        <v>538</v>
      </c>
      <c r="GM287">
        <v>3.10085</v>
      </c>
      <c r="GN287">
        <v>2.75814</v>
      </c>
      <c r="GO287">
        <v>0.201459</v>
      </c>
      <c r="GP287">
        <v>0.201566</v>
      </c>
      <c r="GQ287">
        <v>0.13117</v>
      </c>
      <c r="GR287">
        <v>0.117539</v>
      </c>
      <c r="GS287">
        <v>19892.8</v>
      </c>
      <c r="GT287">
        <v>18943.5</v>
      </c>
      <c r="GU287">
        <v>25509.1</v>
      </c>
      <c r="GV287">
        <v>24120.9</v>
      </c>
      <c r="GW287">
        <v>35657.6</v>
      </c>
      <c r="GX287">
        <v>30997.4</v>
      </c>
      <c r="GY287">
        <v>44614.2</v>
      </c>
      <c r="GZ287">
        <v>37960.6</v>
      </c>
      <c r="HA287">
        <v>1.71353</v>
      </c>
      <c r="HB287">
        <v>1.63382</v>
      </c>
      <c r="HC287">
        <v>-0.0637844</v>
      </c>
      <c r="HD287">
        <v>0</v>
      </c>
      <c r="HE287">
        <v>34.9109</v>
      </c>
      <c r="HF287">
        <v>999.9</v>
      </c>
      <c r="HG287">
        <v>36.8</v>
      </c>
      <c r="HH287">
        <v>49</v>
      </c>
      <c r="HI287">
        <v>42.7935</v>
      </c>
      <c r="HJ287">
        <v>62.8763</v>
      </c>
      <c r="HK287">
        <v>23.0889</v>
      </c>
      <c r="HL287">
        <v>1</v>
      </c>
      <c r="HM287">
        <v>1.80724</v>
      </c>
      <c r="HN287">
        <v>9.28105</v>
      </c>
      <c r="HO287">
        <v>20.0497</v>
      </c>
      <c r="HP287">
        <v>5.20276</v>
      </c>
      <c r="HQ287">
        <v>11.992</v>
      </c>
      <c r="HR287">
        <v>4.95855</v>
      </c>
      <c r="HS287">
        <v>3.27443</v>
      </c>
      <c r="HT287">
        <v>9999</v>
      </c>
      <c r="HU287">
        <v>9999</v>
      </c>
      <c r="HV287">
        <v>9999</v>
      </c>
      <c r="HW287">
        <v>113.5</v>
      </c>
      <c r="HX287">
        <v>1.86386</v>
      </c>
      <c r="HY287">
        <v>1.86025</v>
      </c>
      <c r="HZ287">
        <v>1.85867</v>
      </c>
      <c r="IA287">
        <v>1.85989</v>
      </c>
      <c r="IB287">
        <v>1.85985</v>
      </c>
      <c r="IC287">
        <v>1.85853</v>
      </c>
      <c r="ID287">
        <v>1.85764</v>
      </c>
      <c r="IE287">
        <v>1.85242</v>
      </c>
      <c r="IF287">
        <v>0</v>
      </c>
      <c r="IG287">
        <v>0</v>
      </c>
      <c r="IH287">
        <v>0</v>
      </c>
      <c r="II287">
        <v>0</v>
      </c>
      <c r="IJ287" t="s">
        <v>433</v>
      </c>
      <c r="IK287" t="s">
        <v>434</v>
      </c>
      <c r="IL287" t="s">
        <v>435</v>
      </c>
      <c r="IM287" t="s">
        <v>435</v>
      </c>
      <c r="IN287" t="s">
        <v>435</v>
      </c>
      <c r="IO287" t="s">
        <v>435</v>
      </c>
      <c r="IP287">
        <v>0</v>
      </c>
      <c r="IQ287">
        <v>100</v>
      </c>
      <c r="IR287">
        <v>100</v>
      </c>
      <c r="IS287">
        <v>-32.37</v>
      </c>
      <c r="IT287">
        <v>-3.8726</v>
      </c>
      <c r="IU287">
        <v>-14.31289574393101</v>
      </c>
      <c r="IV287">
        <v>-0.02083019699242301</v>
      </c>
      <c r="IW287">
        <v>6.53372239223948E-06</v>
      </c>
      <c r="IX287">
        <v>-1.0545266758139E-09</v>
      </c>
      <c r="IY287">
        <v>-1.673814827731834</v>
      </c>
      <c r="IZ287">
        <v>-0.1107929009182527</v>
      </c>
      <c r="JA287">
        <v>0.00147621998962423</v>
      </c>
      <c r="JB287">
        <v>-1.085810860981848E-05</v>
      </c>
      <c r="JC287">
        <v>3</v>
      </c>
      <c r="JD287">
        <v>1949</v>
      </c>
      <c r="JE287">
        <v>2</v>
      </c>
      <c r="JF287">
        <v>64</v>
      </c>
      <c r="JG287">
        <v>38.8</v>
      </c>
      <c r="JH287">
        <v>38.8</v>
      </c>
      <c r="JI287">
        <v>2.90649</v>
      </c>
      <c r="JJ287">
        <v>2.69897</v>
      </c>
      <c r="JK287">
        <v>1.49658</v>
      </c>
      <c r="JL287">
        <v>2.31812</v>
      </c>
      <c r="JM287">
        <v>1.54785</v>
      </c>
      <c r="JN287">
        <v>2.48169</v>
      </c>
      <c r="JO287">
        <v>51.9009</v>
      </c>
      <c r="JP287">
        <v>14.1933</v>
      </c>
      <c r="JQ287">
        <v>18</v>
      </c>
      <c r="JR287">
        <v>503.682</v>
      </c>
      <c r="JS287">
        <v>460.597</v>
      </c>
      <c r="JT287">
        <v>26.6979</v>
      </c>
      <c r="JU287">
        <v>47.1743</v>
      </c>
      <c r="JV287">
        <v>29.9998</v>
      </c>
      <c r="JW287">
        <v>46.8892</v>
      </c>
      <c r="JX287">
        <v>46.7144</v>
      </c>
      <c r="JY287">
        <v>58.3581</v>
      </c>
      <c r="JZ287">
        <v>34.1162</v>
      </c>
      <c r="KA287">
        <v>0</v>
      </c>
      <c r="KB287">
        <v>21.4256</v>
      </c>
      <c r="KC287">
        <v>1289.66</v>
      </c>
      <c r="KD287">
        <v>23.9944</v>
      </c>
      <c r="KE287">
        <v>97.4898</v>
      </c>
      <c r="KF287">
        <v>91.7347</v>
      </c>
    </row>
    <row r="288" spans="1:292">
      <c r="A288">
        <v>270</v>
      </c>
      <c r="B288">
        <v>1688146167.5</v>
      </c>
      <c r="C288">
        <v>11751.5</v>
      </c>
      <c r="D288" t="s">
        <v>978</v>
      </c>
      <c r="E288" t="s">
        <v>979</v>
      </c>
      <c r="F288">
        <v>5</v>
      </c>
      <c r="G288" t="s">
        <v>824</v>
      </c>
      <c r="H288">
        <v>1688146160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K288*DK288*100.0/(AV288*EE288),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K288*DK288*100.0/(AV288*EE288),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1305.628567743799</v>
      </c>
      <c r="AJ288">
        <v>1281.69309090909</v>
      </c>
      <c r="AK288">
        <v>3.441031054142512</v>
      </c>
      <c r="AL288">
        <v>66.45543334571914</v>
      </c>
      <c r="AM288">
        <f>(AO288 - AN288 + DX288*1E3/(8.314*(DZ288+273.15)) * AQ288/DW288 * AP288) * DW288/(100*DK288) * 1000/(1000 - AO288)</f>
        <v>0</v>
      </c>
      <c r="AN288">
        <v>24.01243528101962</v>
      </c>
      <c r="AO288">
        <v>24.41157575757576</v>
      </c>
      <c r="AP288">
        <v>-0.0001037822603119786</v>
      </c>
      <c r="AQ288">
        <v>108.1000291971216</v>
      </c>
      <c r="AR288">
        <v>0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429</v>
      </c>
      <c r="AX288" t="s">
        <v>429</v>
      </c>
      <c r="AY288">
        <v>0</v>
      </c>
      <c r="AZ288">
        <v>0</v>
      </c>
      <c r="BA288">
        <f>1-AY288/AZ288</f>
        <v>0</v>
      </c>
      <c r="BB288">
        <v>0</v>
      </c>
      <c r="BC288" t="s">
        <v>429</v>
      </c>
      <c r="BD288" t="s">
        <v>429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429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1.65</v>
      </c>
      <c r="DL288">
        <v>0.5</v>
      </c>
      <c r="DM288" t="s">
        <v>430</v>
      </c>
      <c r="DN288">
        <v>2</v>
      </c>
      <c r="DO288" t="b">
        <v>1</v>
      </c>
      <c r="DP288">
        <v>1688146160</v>
      </c>
      <c r="DQ288">
        <v>1226.977407407407</v>
      </c>
      <c r="DR288">
        <v>1259.84037037037</v>
      </c>
      <c r="DS288">
        <v>24.42143703703703</v>
      </c>
      <c r="DT288">
        <v>24.01477777777777</v>
      </c>
      <c r="DU288">
        <v>1259.266296296296</v>
      </c>
      <c r="DV288">
        <v>28.2942</v>
      </c>
      <c r="DW288">
        <v>500.0291111111111</v>
      </c>
      <c r="DX288">
        <v>101.587</v>
      </c>
      <c r="DY288">
        <v>0.09997031481481483</v>
      </c>
      <c r="DZ288">
        <v>32.67889259259259</v>
      </c>
      <c r="EA288">
        <v>33.87231111111111</v>
      </c>
      <c r="EB288">
        <v>999.9000000000001</v>
      </c>
      <c r="EC288">
        <v>0</v>
      </c>
      <c r="ED288">
        <v>0</v>
      </c>
      <c r="EE288">
        <v>10009.01296296296</v>
      </c>
      <c r="EF288">
        <v>0</v>
      </c>
      <c r="EG288">
        <v>2052.285185185185</v>
      </c>
      <c r="EH288">
        <v>-32.86151851851852</v>
      </c>
      <c r="EI288">
        <v>1257.692592592593</v>
      </c>
      <c r="EJ288">
        <v>1290.84</v>
      </c>
      <c r="EK288">
        <v>0.4066592222222223</v>
      </c>
      <c r="EL288">
        <v>1259.84037037037</v>
      </c>
      <c r="EM288">
        <v>24.01477777777777</v>
      </c>
      <c r="EN288">
        <v>2.48089962962963</v>
      </c>
      <c r="EO288">
        <v>2.439587777777778</v>
      </c>
      <c r="EP288">
        <v>20.90173333333334</v>
      </c>
      <c r="EQ288">
        <v>20.62897777777778</v>
      </c>
      <c r="ER288">
        <v>2000.020740740741</v>
      </c>
      <c r="ES288">
        <v>0.9799954074074073</v>
      </c>
      <c r="ET288">
        <v>0.02000425925925926</v>
      </c>
      <c r="EU288">
        <v>0</v>
      </c>
      <c r="EV288">
        <v>148.9821851851852</v>
      </c>
      <c r="EW288">
        <v>5.00078</v>
      </c>
      <c r="EX288">
        <v>6313.366296296295</v>
      </c>
      <c r="EY288">
        <v>16379.79259259259</v>
      </c>
      <c r="EZ288">
        <v>52.24281481481481</v>
      </c>
      <c r="FA288">
        <v>54.3284074074074</v>
      </c>
      <c r="FB288">
        <v>52.70107407407407</v>
      </c>
      <c r="FC288">
        <v>53.37940740740741</v>
      </c>
      <c r="FD288">
        <v>52.46725925925924</v>
      </c>
      <c r="FE288">
        <v>1955.11074074074</v>
      </c>
      <c r="FF288">
        <v>39.91</v>
      </c>
      <c r="FG288">
        <v>0</v>
      </c>
      <c r="FH288">
        <v>1688146162.2</v>
      </c>
      <c r="FI288">
        <v>0</v>
      </c>
      <c r="FJ288">
        <v>148.96756</v>
      </c>
      <c r="FK288">
        <v>0.799769231569966</v>
      </c>
      <c r="FL288">
        <v>37.93461600358584</v>
      </c>
      <c r="FM288">
        <v>6315.438</v>
      </c>
      <c r="FN288">
        <v>15</v>
      </c>
      <c r="FO288">
        <v>1688143836.6</v>
      </c>
      <c r="FP288" t="s">
        <v>825</v>
      </c>
      <c r="FQ288">
        <v>1688143836.6</v>
      </c>
      <c r="FR288">
        <v>1688143836.6</v>
      </c>
      <c r="FS288">
        <v>8</v>
      </c>
      <c r="FT288">
        <v>0.776</v>
      </c>
      <c r="FU288">
        <v>0.099</v>
      </c>
      <c r="FV288">
        <v>-22.351</v>
      </c>
      <c r="FW288">
        <v>-3.623</v>
      </c>
      <c r="FX288">
        <v>421</v>
      </c>
      <c r="FY288">
        <v>20</v>
      </c>
      <c r="FZ288">
        <v>0.31</v>
      </c>
      <c r="GA288">
        <v>0.05</v>
      </c>
      <c r="GB288">
        <v>-32.89945365853659</v>
      </c>
      <c r="GC288">
        <v>-0.1648850174215828</v>
      </c>
      <c r="GD288">
        <v>0.144877862938207</v>
      </c>
      <c r="GE288">
        <v>0</v>
      </c>
      <c r="GF288">
        <v>0.4128619268292683</v>
      </c>
      <c r="GG288">
        <v>-0.103529916376307</v>
      </c>
      <c r="GH288">
        <v>0.01068490070120663</v>
      </c>
      <c r="GI288">
        <v>1</v>
      </c>
      <c r="GJ288">
        <v>1</v>
      </c>
      <c r="GK288">
        <v>2</v>
      </c>
      <c r="GL288" t="s">
        <v>432</v>
      </c>
      <c r="GM288">
        <v>3.10082</v>
      </c>
      <c r="GN288">
        <v>2.75819</v>
      </c>
      <c r="GO288">
        <v>0.203121</v>
      </c>
      <c r="GP288">
        <v>0.203222</v>
      </c>
      <c r="GQ288">
        <v>0.131148</v>
      </c>
      <c r="GR288">
        <v>0.117533</v>
      </c>
      <c r="GS288">
        <v>19851.1</v>
      </c>
      <c r="GT288">
        <v>18904</v>
      </c>
      <c r="GU288">
        <v>25509.1</v>
      </c>
      <c r="GV288">
        <v>24120.9</v>
      </c>
      <c r="GW288">
        <v>35658.6</v>
      </c>
      <c r="GX288">
        <v>30997.5</v>
      </c>
      <c r="GY288">
        <v>44614.1</v>
      </c>
      <c r="GZ288">
        <v>37960.3</v>
      </c>
      <c r="HA288">
        <v>1.71335</v>
      </c>
      <c r="HB288">
        <v>1.63375</v>
      </c>
      <c r="HC288">
        <v>-0.0653826</v>
      </c>
      <c r="HD288">
        <v>0</v>
      </c>
      <c r="HE288">
        <v>34.9212</v>
      </c>
      <c r="HF288">
        <v>999.9</v>
      </c>
      <c r="HG288">
        <v>36.8</v>
      </c>
      <c r="HH288">
        <v>49</v>
      </c>
      <c r="HI288">
        <v>42.7954</v>
      </c>
      <c r="HJ288">
        <v>62.8263</v>
      </c>
      <c r="HK288">
        <v>22.9327</v>
      </c>
      <c r="HL288">
        <v>1</v>
      </c>
      <c r="HM288">
        <v>1.80668</v>
      </c>
      <c r="HN288">
        <v>9.28105</v>
      </c>
      <c r="HO288">
        <v>20.0498</v>
      </c>
      <c r="HP288">
        <v>5.20336</v>
      </c>
      <c r="HQ288">
        <v>11.9926</v>
      </c>
      <c r="HR288">
        <v>4.95875</v>
      </c>
      <c r="HS288">
        <v>3.27438</v>
      </c>
      <c r="HT288">
        <v>9999</v>
      </c>
      <c r="HU288">
        <v>9999</v>
      </c>
      <c r="HV288">
        <v>9999</v>
      </c>
      <c r="HW288">
        <v>113.5</v>
      </c>
      <c r="HX288">
        <v>1.86386</v>
      </c>
      <c r="HY288">
        <v>1.86026</v>
      </c>
      <c r="HZ288">
        <v>1.85867</v>
      </c>
      <c r="IA288">
        <v>1.8599</v>
      </c>
      <c r="IB288">
        <v>1.85985</v>
      </c>
      <c r="IC288">
        <v>1.85852</v>
      </c>
      <c r="ID288">
        <v>1.85766</v>
      </c>
      <c r="IE288">
        <v>1.85242</v>
      </c>
      <c r="IF288">
        <v>0</v>
      </c>
      <c r="IG288">
        <v>0</v>
      </c>
      <c r="IH288">
        <v>0</v>
      </c>
      <c r="II288">
        <v>0</v>
      </c>
      <c r="IJ288" t="s">
        <v>433</v>
      </c>
      <c r="IK288" t="s">
        <v>434</v>
      </c>
      <c r="IL288" t="s">
        <v>435</v>
      </c>
      <c r="IM288" t="s">
        <v>435</v>
      </c>
      <c r="IN288" t="s">
        <v>435</v>
      </c>
      <c r="IO288" t="s">
        <v>435</v>
      </c>
      <c r="IP288">
        <v>0</v>
      </c>
      <c r="IQ288">
        <v>100</v>
      </c>
      <c r="IR288">
        <v>100</v>
      </c>
      <c r="IS288">
        <v>-32.53</v>
      </c>
      <c r="IT288">
        <v>-3.8722</v>
      </c>
      <c r="IU288">
        <v>-14.31289574393101</v>
      </c>
      <c r="IV288">
        <v>-0.02083019699242301</v>
      </c>
      <c r="IW288">
        <v>6.53372239223948E-06</v>
      </c>
      <c r="IX288">
        <v>-1.0545266758139E-09</v>
      </c>
      <c r="IY288">
        <v>-1.673814827731834</v>
      </c>
      <c r="IZ288">
        <v>-0.1107929009182527</v>
      </c>
      <c r="JA288">
        <v>0.00147621998962423</v>
      </c>
      <c r="JB288">
        <v>-1.085810860981848E-05</v>
      </c>
      <c r="JC288">
        <v>3</v>
      </c>
      <c r="JD288">
        <v>1949</v>
      </c>
      <c r="JE288">
        <v>2</v>
      </c>
      <c r="JF288">
        <v>64</v>
      </c>
      <c r="JG288">
        <v>38.8</v>
      </c>
      <c r="JH288">
        <v>38.8</v>
      </c>
      <c r="JI288">
        <v>2.93579</v>
      </c>
      <c r="JJ288">
        <v>2.70264</v>
      </c>
      <c r="JK288">
        <v>1.49658</v>
      </c>
      <c r="JL288">
        <v>2.31812</v>
      </c>
      <c r="JM288">
        <v>1.54785</v>
      </c>
      <c r="JN288">
        <v>2.42676</v>
      </c>
      <c r="JO288">
        <v>51.9009</v>
      </c>
      <c r="JP288">
        <v>14.1846</v>
      </c>
      <c r="JQ288">
        <v>18</v>
      </c>
      <c r="JR288">
        <v>503.559</v>
      </c>
      <c r="JS288">
        <v>460.537</v>
      </c>
      <c r="JT288">
        <v>26.7023</v>
      </c>
      <c r="JU288">
        <v>47.173</v>
      </c>
      <c r="JV288">
        <v>29.9998</v>
      </c>
      <c r="JW288">
        <v>46.8883</v>
      </c>
      <c r="JX288">
        <v>46.7131</v>
      </c>
      <c r="JY288">
        <v>58.9289</v>
      </c>
      <c r="JZ288">
        <v>34.1162</v>
      </c>
      <c r="KA288">
        <v>0</v>
      </c>
      <c r="KB288">
        <v>21.4141</v>
      </c>
      <c r="KC288">
        <v>1303.02</v>
      </c>
      <c r="KD288">
        <v>23.9944</v>
      </c>
      <c r="KE288">
        <v>97.4898</v>
      </c>
      <c r="KF288">
        <v>91.7342</v>
      </c>
    </row>
    <row r="289" spans="1:292">
      <c r="A289">
        <v>271</v>
      </c>
      <c r="B289">
        <v>1688146172.5</v>
      </c>
      <c r="C289">
        <v>11756.5</v>
      </c>
      <c r="D289" t="s">
        <v>980</v>
      </c>
      <c r="E289" t="s">
        <v>981</v>
      </c>
      <c r="F289">
        <v>5</v>
      </c>
      <c r="G289" t="s">
        <v>824</v>
      </c>
      <c r="H289">
        <v>1688146164.714286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K289*DK289*100.0/(AV289*EE289),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K289*DK289*100.0/(AV289*EE289),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1322.777649302026</v>
      </c>
      <c r="AJ289">
        <v>1298.79103030303</v>
      </c>
      <c r="AK289">
        <v>3.403710644213033</v>
      </c>
      <c r="AL289">
        <v>66.45543334571914</v>
      </c>
      <c r="AM289">
        <f>(AO289 - AN289 + DX289*1E3/(8.314*(DZ289+273.15)) * AQ289/DW289 * AP289) * DW289/(100*DK289) * 1000/(1000 - AO289)</f>
        <v>0</v>
      </c>
      <c r="AN289">
        <v>24.01548998948919</v>
      </c>
      <c r="AO289">
        <v>24.41101333333333</v>
      </c>
      <c r="AP289">
        <v>-2.255100173045697E-05</v>
      </c>
      <c r="AQ289">
        <v>108.1000291971216</v>
      </c>
      <c r="AR289">
        <v>0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429</v>
      </c>
      <c r="AX289" t="s">
        <v>429</v>
      </c>
      <c r="AY289">
        <v>0</v>
      </c>
      <c r="AZ289">
        <v>0</v>
      </c>
      <c r="BA289">
        <f>1-AY289/AZ289</f>
        <v>0</v>
      </c>
      <c r="BB289">
        <v>0</v>
      </c>
      <c r="BC289" t="s">
        <v>429</v>
      </c>
      <c r="BD289" t="s">
        <v>429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429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1.65</v>
      </c>
      <c r="DL289">
        <v>0.5</v>
      </c>
      <c r="DM289" t="s">
        <v>430</v>
      </c>
      <c r="DN289">
        <v>2</v>
      </c>
      <c r="DO289" t="b">
        <v>1</v>
      </c>
      <c r="DP289">
        <v>1688146164.714286</v>
      </c>
      <c r="DQ289">
        <v>1242.739285714286</v>
      </c>
      <c r="DR289">
        <v>1275.6825</v>
      </c>
      <c r="DS289">
        <v>24.41618214285714</v>
      </c>
      <c r="DT289">
        <v>24.01425</v>
      </c>
      <c r="DU289">
        <v>1275.176428571429</v>
      </c>
      <c r="DV289">
        <v>28.28865</v>
      </c>
      <c r="DW289">
        <v>500.0274285714286</v>
      </c>
      <c r="DX289">
        <v>101.5863928571428</v>
      </c>
      <c r="DY289">
        <v>0.1000209607142857</v>
      </c>
      <c r="DZ289">
        <v>32.68192142857144</v>
      </c>
      <c r="EA289">
        <v>33.870525</v>
      </c>
      <c r="EB289">
        <v>999.9000000000002</v>
      </c>
      <c r="EC289">
        <v>0</v>
      </c>
      <c r="ED289">
        <v>0</v>
      </c>
      <c r="EE289">
        <v>10007.41678571429</v>
      </c>
      <c r="EF289">
        <v>0</v>
      </c>
      <c r="EG289">
        <v>2051.686071428571</v>
      </c>
      <c r="EH289">
        <v>-32.94172142857143</v>
      </c>
      <c r="EI289">
        <v>1273.841785714286</v>
      </c>
      <c r="EJ289">
        <v>1307.070714285715</v>
      </c>
      <c r="EK289">
        <v>0.40192575</v>
      </c>
      <c r="EL289">
        <v>1275.6825</v>
      </c>
      <c r="EM289">
        <v>24.01425</v>
      </c>
      <c r="EN289">
        <v>2.480351071428572</v>
      </c>
      <c r="EO289">
        <v>2.439520357142857</v>
      </c>
      <c r="EP289">
        <v>20.89813571428571</v>
      </c>
      <c r="EQ289">
        <v>20.62853214285715</v>
      </c>
      <c r="ER289">
        <v>1999.986785714286</v>
      </c>
      <c r="ES289">
        <v>0.9799949999999998</v>
      </c>
      <c r="ET289">
        <v>0.02000460000000001</v>
      </c>
      <c r="EU289">
        <v>0</v>
      </c>
      <c r="EV289">
        <v>149.0599642857143</v>
      </c>
      <c r="EW289">
        <v>5.00078</v>
      </c>
      <c r="EX289">
        <v>6321.902857142858</v>
      </c>
      <c r="EY289">
        <v>16379.5</v>
      </c>
      <c r="EZ289">
        <v>52.23417857142856</v>
      </c>
      <c r="FA289">
        <v>54.33674999999999</v>
      </c>
      <c r="FB289">
        <v>52.73189285714285</v>
      </c>
      <c r="FC289">
        <v>53.37028571428569</v>
      </c>
      <c r="FD289">
        <v>52.46403571428571</v>
      </c>
      <c r="FE289">
        <v>1955.076785714286</v>
      </c>
      <c r="FF289">
        <v>39.91</v>
      </c>
      <c r="FG289">
        <v>0</v>
      </c>
      <c r="FH289">
        <v>1688146167</v>
      </c>
      <c r="FI289">
        <v>0</v>
      </c>
      <c r="FJ289">
        <v>149.0488</v>
      </c>
      <c r="FK289">
        <v>0.5032307684624798</v>
      </c>
      <c r="FL289">
        <v>87.5869223042786</v>
      </c>
      <c r="FM289">
        <v>6321.8692</v>
      </c>
      <c r="FN289">
        <v>15</v>
      </c>
      <c r="FO289">
        <v>1688143836.6</v>
      </c>
      <c r="FP289" t="s">
        <v>825</v>
      </c>
      <c r="FQ289">
        <v>1688143836.6</v>
      </c>
      <c r="FR289">
        <v>1688143836.6</v>
      </c>
      <c r="FS289">
        <v>8</v>
      </c>
      <c r="FT289">
        <v>0.776</v>
      </c>
      <c r="FU289">
        <v>0.099</v>
      </c>
      <c r="FV289">
        <v>-22.351</v>
      </c>
      <c r="FW289">
        <v>-3.623</v>
      </c>
      <c r="FX289">
        <v>421</v>
      </c>
      <c r="FY289">
        <v>20</v>
      </c>
      <c r="FZ289">
        <v>0.31</v>
      </c>
      <c r="GA289">
        <v>0.05</v>
      </c>
      <c r="GB289">
        <v>-32.889495</v>
      </c>
      <c r="GC289">
        <v>-1.037705065666005</v>
      </c>
      <c r="GD289">
        <v>0.1328843086109115</v>
      </c>
      <c r="GE289">
        <v>0</v>
      </c>
      <c r="GF289">
        <v>0.405199975</v>
      </c>
      <c r="GG289">
        <v>-0.06477479549718559</v>
      </c>
      <c r="GH289">
        <v>0.006341633628204561</v>
      </c>
      <c r="GI289">
        <v>1</v>
      </c>
      <c r="GJ289">
        <v>1</v>
      </c>
      <c r="GK289">
        <v>2</v>
      </c>
      <c r="GL289" t="s">
        <v>432</v>
      </c>
      <c r="GM289">
        <v>3.10087</v>
      </c>
      <c r="GN289">
        <v>2.75824</v>
      </c>
      <c r="GO289">
        <v>0.204759</v>
      </c>
      <c r="GP289">
        <v>0.204857</v>
      </c>
      <c r="GQ289">
        <v>0.131145</v>
      </c>
      <c r="GR289">
        <v>0.117541</v>
      </c>
      <c r="GS289">
        <v>19809.9</v>
      </c>
      <c r="GT289">
        <v>18865</v>
      </c>
      <c r="GU289">
        <v>25508.9</v>
      </c>
      <c r="GV289">
        <v>24120.9</v>
      </c>
      <c r="GW289">
        <v>35659</v>
      </c>
      <c r="GX289">
        <v>30997.7</v>
      </c>
      <c r="GY289">
        <v>44614.2</v>
      </c>
      <c r="GZ289">
        <v>37960.7</v>
      </c>
      <c r="HA289">
        <v>1.71353</v>
      </c>
      <c r="HB289">
        <v>1.63375</v>
      </c>
      <c r="HC289">
        <v>-0.06591900000000001</v>
      </c>
      <c r="HD289">
        <v>0</v>
      </c>
      <c r="HE289">
        <v>34.9315</v>
      </c>
      <c r="HF289">
        <v>999.9</v>
      </c>
      <c r="HG289">
        <v>36.7</v>
      </c>
      <c r="HH289">
        <v>49</v>
      </c>
      <c r="HI289">
        <v>42.6778</v>
      </c>
      <c r="HJ289">
        <v>62.8663</v>
      </c>
      <c r="HK289">
        <v>22.8646</v>
      </c>
      <c r="HL289">
        <v>1</v>
      </c>
      <c r="HM289">
        <v>1.80666</v>
      </c>
      <c r="HN289">
        <v>9.28105</v>
      </c>
      <c r="HO289">
        <v>20.0498</v>
      </c>
      <c r="HP289">
        <v>5.20306</v>
      </c>
      <c r="HQ289">
        <v>11.9921</v>
      </c>
      <c r="HR289">
        <v>4.95885</v>
      </c>
      <c r="HS289">
        <v>3.27443</v>
      </c>
      <c r="HT289">
        <v>9999</v>
      </c>
      <c r="HU289">
        <v>9999</v>
      </c>
      <c r="HV289">
        <v>9999</v>
      </c>
      <c r="HW289">
        <v>113.5</v>
      </c>
      <c r="HX289">
        <v>1.86386</v>
      </c>
      <c r="HY289">
        <v>1.86025</v>
      </c>
      <c r="HZ289">
        <v>1.85867</v>
      </c>
      <c r="IA289">
        <v>1.85989</v>
      </c>
      <c r="IB289">
        <v>1.85986</v>
      </c>
      <c r="IC289">
        <v>1.85853</v>
      </c>
      <c r="ID289">
        <v>1.85762</v>
      </c>
      <c r="IE289">
        <v>1.85242</v>
      </c>
      <c r="IF289">
        <v>0</v>
      </c>
      <c r="IG289">
        <v>0</v>
      </c>
      <c r="IH289">
        <v>0</v>
      </c>
      <c r="II289">
        <v>0</v>
      </c>
      <c r="IJ289" t="s">
        <v>433</v>
      </c>
      <c r="IK289" t="s">
        <v>434</v>
      </c>
      <c r="IL289" t="s">
        <v>435</v>
      </c>
      <c r="IM289" t="s">
        <v>435</v>
      </c>
      <c r="IN289" t="s">
        <v>435</v>
      </c>
      <c r="IO289" t="s">
        <v>435</v>
      </c>
      <c r="IP289">
        <v>0</v>
      </c>
      <c r="IQ289">
        <v>100</v>
      </c>
      <c r="IR289">
        <v>100</v>
      </c>
      <c r="IS289">
        <v>-32.68</v>
      </c>
      <c r="IT289">
        <v>-3.8721</v>
      </c>
      <c r="IU289">
        <v>-14.31289574393101</v>
      </c>
      <c r="IV289">
        <v>-0.02083019699242301</v>
      </c>
      <c r="IW289">
        <v>6.53372239223948E-06</v>
      </c>
      <c r="IX289">
        <v>-1.0545266758139E-09</v>
      </c>
      <c r="IY289">
        <v>-1.673814827731834</v>
      </c>
      <c r="IZ289">
        <v>-0.1107929009182527</v>
      </c>
      <c r="JA289">
        <v>0.00147621998962423</v>
      </c>
      <c r="JB289">
        <v>-1.085810860981848E-05</v>
      </c>
      <c r="JC289">
        <v>3</v>
      </c>
      <c r="JD289">
        <v>1949</v>
      </c>
      <c r="JE289">
        <v>2</v>
      </c>
      <c r="JF289">
        <v>64</v>
      </c>
      <c r="JG289">
        <v>38.9</v>
      </c>
      <c r="JH289">
        <v>38.9</v>
      </c>
      <c r="JI289">
        <v>2.96631</v>
      </c>
      <c r="JJ289">
        <v>2.70874</v>
      </c>
      <c r="JK289">
        <v>1.49658</v>
      </c>
      <c r="JL289">
        <v>2.31934</v>
      </c>
      <c r="JM289">
        <v>1.54785</v>
      </c>
      <c r="JN289">
        <v>2.42188</v>
      </c>
      <c r="JO289">
        <v>51.9009</v>
      </c>
      <c r="JP289">
        <v>14.1758</v>
      </c>
      <c r="JQ289">
        <v>18</v>
      </c>
      <c r="JR289">
        <v>503.676</v>
      </c>
      <c r="JS289">
        <v>460.515</v>
      </c>
      <c r="JT289">
        <v>26.7077</v>
      </c>
      <c r="JU289">
        <v>47.168</v>
      </c>
      <c r="JV289">
        <v>29.9999</v>
      </c>
      <c r="JW289">
        <v>46.8883</v>
      </c>
      <c r="JX289">
        <v>46.7092</v>
      </c>
      <c r="JY289">
        <v>59.5747</v>
      </c>
      <c r="JZ289">
        <v>34.1162</v>
      </c>
      <c r="KA289">
        <v>0</v>
      </c>
      <c r="KB289">
        <v>21.4061</v>
      </c>
      <c r="KC289">
        <v>1323.05</v>
      </c>
      <c r="KD289">
        <v>23.9944</v>
      </c>
      <c r="KE289">
        <v>97.4897</v>
      </c>
      <c r="KF289">
        <v>91.7349</v>
      </c>
    </row>
    <row r="290" spans="1:292">
      <c r="A290">
        <v>272</v>
      </c>
      <c r="B290">
        <v>1688146177.5</v>
      </c>
      <c r="C290">
        <v>11761.5</v>
      </c>
      <c r="D290" t="s">
        <v>982</v>
      </c>
      <c r="E290" t="s">
        <v>983</v>
      </c>
      <c r="F290">
        <v>5</v>
      </c>
      <c r="G290" t="s">
        <v>824</v>
      </c>
      <c r="H290">
        <v>1688146170</v>
      </c>
      <c r="I290">
        <f>(J290)/1000</f>
        <v>0</v>
      </c>
      <c r="J290">
        <f>IF(DO290, AM290, AG290)</f>
        <v>0</v>
      </c>
      <c r="K290">
        <f>IF(DO290, AH290, AF290)</f>
        <v>0</v>
      </c>
      <c r="L290">
        <f>DQ290 - IF(AT290&gt;1, K290*DK290*100.0/(AV290*EE290), 0)</f>
        <v>0</v>
      </c>
      <c r="M290">
        <f>((S290-I290/2)*L290-K290)/(S290+I290/2)</f>
        <v>0</v>
      </c>
      <c r="N290">
        <f>M290*(DX290+DY290)/1000.0</f>
        <v>0</v>
      </c>
      <c r="O290">
        <f>(DQ290 - IF(AT290&gt;1, K290*DK290*100.0/(AV290*EE290), 0))*(DX290+DY290)/1000.0</f>
        <v>0</v>
      </c>
      <c r="P290">
        <f>2.0/((1/R290-1/Q290)+SIGN(R290)*SQRT((1/R290-1/Q290)*(1/R290-1/Q290) + 4*DL290/((DL290+1)*(DL290+1))*(2*1/R290*1/Q290-1/Q290*1/Q290)))</f>
        <v>0</v>
      </c>
      <c r="Q290">
        <f>IF(LEFT(DM290,1)&lt;&gt;"0",IF(LEFT(DM290,1)="1",3.0,DN290),$D$5+$E$5*(EE290*DX290/($K$5*1000))+$F$5*(EE290*DX290/($K$5*1000))*MAX(MIN(DK290,$J$5),$I$5)*MAX(MIN(DK290,$J$5),$I$5)+$G$5*MAX(MIN(DK290,$J$5),$I$5)*(EE290*DX290/($K$5*1000))+$H$5*(EE290*DX290/($K$5*1000))*(EE290*DX290/($K$5*1000)))</f>
        <v>0</v>
      </c>
      <c r="R290">
        <f>I290*(1000-(1000*0.61365*exp(17.502*V290/(240.97+V290))/(DX290+DY290)+DS290)/2)/(1000*0.61365*exp(17.502*V290/(240.97+V290))/(DX290+DY290)-DS290)</f>
        <v>0</v>
      </c>
      <c r="S290">
        <f>1/((DL290+1)/(P290/1.6)+1/(Q290/1.37)) + DL290/((DL290+1)/(P290/1.6) + DL290/(Q290/1.37))</f>
        <v>0</v>
      </c>
      <c r="T290">
        <f>(DG290*DJ290)</f>
        <v>0</v>
      </c>
      <c r="U290">
        <f>(DZ290+(T290+2*0.95*5.67E-8*(((DZ290+$B$9)+273)^4-(DZ290+273)^4)-44100*I290)/(1.84*29.3*Q290+8*0.95*5.67E-8*(DZ290+273)^3))</f>
        <v>0</v>
      </c>
      <c r="V290">
        <f>($C$9*EA290+$D$9*EB290+$E$9*U290)</f>
        <v>0</v>
      </c>
      <c r="W290">
        <f>0.61365*exp(17.502*V290/(240.97+V290))</f>
        <v>0</v>
      </c>
      <c r="X290">
        <f>(Y290/Z290*100)</f>
        <v>0</v>
      </c>
      <c r="Y290">
        <f>DS290*(DX290+DY290)/1000</f>
        <v>0</v>
      </c>
      <c r="Z290">
        <f>0.61365*exp(17.502*DZ290/(240.97+DZ290))</f>
        <v>0</v>
      </c>
      <c r="AA290">
        <f>(W290-DS290*(DX290+DY290)/1000)</f>
        <v>0</v>
      </c>
      <c r="AB290">
        <f>(-I290*44100)</f>
        <v>0</v>
      </c>
      <c r="AC290">
        <f>2*29.3*Q290*0.92*(DZ290-V290)</f>
        <v>0</v>
      </c>
      <c r="AD290">
        <f>2*0.95*5.67E-8*(((DZ290+$B$9)+273)^4-(V290+273)^4)</f>
        <v>0</v>
      </c>
      <c r="AE290">
        <f>T290+AD290+AB290+AC290</f>
        <v>0</v>
      </c>
      <c r="AF290">
        <f>DW290*AT290*(DR290-DQ290*(1000-AT290*DT290)/(1000-AT290*DS290))/(100*DK290)</f>
        <v>0</v>
      </c>
      <c r="AG290">
        <f>1000*DW290*AT290*(DS290-DT290)/(100*DK290*(1000-AT290*DS290))</f>
        <v>0</v>
      </c>
      <c r="AH290">
        <f>(AI290 - AJ290 - DX290*1E3/(8.314*(DZ290+273.15)) * AL290/DW290 * AK290) * DW290/(100*DK290) * (1000 - DT290)/1000</f>
        <v>0</v>
      </c>
      <c r="AI290">
        <v>1339.871416306163</v>
      </c>
      <c r="AJ290">
        <v>1315.961696969697</v>
      </c>
      <c r="AK290">
        <v>3.432171961611448</v>
      </c>
      <c r="AL290">
        <v>66.45543334571914</v>
      </c>
      <c r="AM290">
        <f>(AO290 - AN290 + DX290*1E3/(8.314*(DZ290+273.15)) * AQ290/DW290 * AP290) * DW290/(100*DK290) * 1000/(1000 - AO290)</f>
        <v>0</v>
      </c>
      <c r="AN290">
        <v>24.01382598269973</v>
      </c>
      <c r="AO290">
        <v>24.40901696969696</v>
      </c>
      <c r="AP290">
        <v>-7.287787805076555E-05</v>
      </c>
      <c r="AQ290">
        <v>108.1000291971216</v>
      </c>
      <c r="AR290">
        <v>0</v>
      </c>
      <c r="AS290">
        <v>0</v>
      </c>
      <c r="AT290">
        <f>IF(AR290*$H$15&gt;=AV290,1.0,(AV290/(AV290-AR290*$H$15)))</f>
        <v>0</v>
      </c>
      <c r="AU290">
        <f>(AT290-1)*100</f>
        <v>0</v>
      </c>
      <c r="AV290">
        <f>MAX(0,($B$15+$C$15*EE290)/(1+$D$15*EE290)*DX290/(DZ290+273)*$E$15)</f>
        <v>0</v>
      </c>
      <c r="AW290" t="s">
        <v>429</v>
      </c>
      <c r="AX290" t="s">
        <v>429</v>
      </c>
      <c r="AY290">
        <v>0</v>
      </c>
      <c r="AZ290">
        <v>0</v>
      </c>
      <c r="BA290">
        <f>1-AY290/AZ290</f>
        <v>0</v>
      </c>
      <c r="BB290">
        <v>0</v>
      </c>
      <c r="BC290" t="s">
        <v>429</v>
      </c>
      <c r="BD290" t="s">
        <v>429</v>
      </c>
      <c r="BE290">
        <v>0</v>
      </c>
      <c r="BF290">
        <v>0</v>
      </c>
      <c r="BG290">
        <f>1-BE290/BF290</f>
        <v>0</v>
      </c>
      <c r="BH290">
        <v>0.5</v>
      </c>
      <c r="BI290">
        <f>DH290</f>
        <v>0</v>
      </c>
      <c r="BJ290">
        <f>K290</f>
        <v>0</v>
      </c>
      <c r="BK290">
        <f>BG290*BH290*BI290</f>
        <v>0</v>
      </c>
      <c r="BL290">
        <f>(BJ290-BB290)/BI290</f>
        <v>0</v>
      </c>
      <c r="BM290">
        <f>(AZ290-BF290)/BF290</f>
        <v>0</v>
      </c>
      <c r="BN290">
        <f>AY290/(BA290+AY290/BF290)</f>
        <v>0</v>
      </c>
      <c r="BO290" t="s">
        <v>429</v>
      </c>
      <c r="BP290">
        <v>0</v>
      </c>
      <c r="BQ290">
        <f>IF(BP290&lt;&gt;0, BP290, BN290)</f>
        <v>0</v>
      </c>
      <c r="BR290">
        <f>1-BQ290/BF290</f>
        <v>0</v>
      </c>
      <c r="BS290">
        <f>(BF290-BE290)/(BF290-BQ290)</f>
        <v>0</v>
      </c>
      <c r="BT290">
        <f>(AZ290-BF290)/(AZ290-BQ290)</f>
        <v>0</v>
      </c>
      <c r="BU290">
        <f>(BF290-BE290)/(BF290-AY290)</f>
        <v>0</v>
      </c>
      <c r="BV290">
        <f>(AZ290-BF290)/(AZ290-AY290)</f>
        <v>0</v>
      </c>
      <c r="BW290">
        <f>(BS290*BQ290/BE290)</f>
        <v>0</v>
      </c>
      <c r="BX290">
        <f>(1-BW290)</f>
        <v>0</v>
      </c>
      <c r="DG290">
        <f>$B$13*EF290+$C$13*EG290+$F$13*ER290*(1-EU290)</f>
        <v>0</v>
      </c>
      <c r="DH290">
        <f>DG290*DI290</f>
        <v>0</v>
      </c>
      <c r="DI290">
        <f>($B$13*$D$11+$C$13*$D$11+$F$13*((FE290+EW290)/MAX(FE290+EW290+FF290, 0.1)*$I$11+FF290/MAX(FE290+EW290+FF290, 0.1)*$J$11))/($B$13+$C$13+$F$13)</f>
        <v>0</v>
      </c>
      <c r="DJ290">
        <f>($B$13*$K$11+$C$13*$K$11+$F$13*((FE290+EW290)/MAX(FE290+EW290+FF290, 0.1)*$P$11+FF290/MAX(FE290+EW290+FF290, 0.1)*$Q$11))/($B$13+$C$13+$F$13)</f>
        <v>0</v>
      </c>
      <c r="DK290">
        <v>1.65</v>
      </c>
      <c r="DL290">
        <v>0.5</v>
      </c>
      <c r="DM290" t="s">
        <v>430</v>
      </c>
      <c r="DN290">
        <v>2</v>
      </c>
      <c r="DO290" t="b">
        <v>1</v>
      </c>
      <c r="DP290">
        <v>1688146170</v>
      </c>
      <c r="DQ290">
        <v>1260.425555555556</v>
      </c>
      <c r="DR290">
        <v>1293.422962962963</v>
      </c>
      <c r="DS290">
        <v>24.41253333333333</v>
      </c>
      <c r="DT290">
        <v>24.01387777777778</v>
      </c>
      <c r="DU290">
        <v>1293.028518518519</v>
      </c>
      <c r="DV290">
        <v>28.28479259259259</v>
      </c>
      <c r="DW290">
        <v>500.0177407407408</v>
      </c>
      <c r="DX290">
        <v>101.5862222222222</v>
      </c>
      <c r="DY290">
        <v>0.1000041814814815</v>
      </c>
      <c r="DZ290">
        <v>32.68771481481482</v>
      </c>
      <c r="EA290">
        <v>33.87162592592593</v>
      </c>
      <c r="EB290">
        <v>999.9000000000001</v>
      </c>
      <c r="EC290">
        <v>0</v>
      </c>
      <c r="ED290">
        <v>0</v>
      </c>
      <c r="EE290">
        <v>10002.71074074074</v>
      </c>
      <c r="EF290">
        <v>0</v>
      </c>
      <c r="EG290">
        <v>2053.328148148148</v>
      </c>
      <c r="EH290">
        <v>-32.99615555555555</v>
      </c>
      <c r="EI290">
        <v>1291.965185185185</v>
      </c>
      <c r="EJ290">
        <v>1325.247037037037</v>
      </c>
      <c r="EK290">
        <v>0.3986522962962963</v>
      </c>
      <c r="EL290">
        <v>1293.422962962963</v>
      </c>
      <c r="EM290">
        <v>24.01387777777778</v>
      </c>
      <c r="EN290">
        <v>2.479976296296296</v>
      </c>
      <c r="EO290">
        <v>2.439478888888889</v>
      </c>
      <c r="EP290">
        <v>20.89568518518518</v>
      </c>
      <c r="EQ290">
        <v>20.62825185185185</v>
      </c>
      <c r="ER290">
        <v>1999.981111111111</v>
      </c>
      <c r="ES290">
        <v>0.9799949999999998</v>
      </c>
      <c r="ET290">
        <v>0.02000460000000001</v>
      </c>
      <c r="EU290">
        <v>0</v>
      </c>
      <c r="EV290">
        <v>149.0490740740741</v>
      </c>
      <c r="EW290">
        <v>5.00078</v>
      </c>
      <c r="EX290">
        <v>6327.585185185186</v>
      </c>
      <c r="EY290">
        <v>16379.45555555556</v>
      </c>
      <c r="EZ290">
        <v>52.24288888888889</v>
      </c>
      <c r="FA290">
        <v>54.34466666666667</v>
      </c>
      <c r="FB290">
        <v>52.74977777777777</v>
      </c>
      <c r="FC290">
        <v>53.37474074074074</v>
      </c>
      <c r="FD290">
        <v>52.48822222222221</v>
      </c>
      <c r="FE290">
        <v>1955.071111111111</v>
      </c>
      <c r="FF290">
        <v>39.91</v>
      </c>
      <c r="FG290">
        <v>0</v>
      </c>
      <c r="FH290">
        <v>1688146171.8</v>
      </c>
      <c r="FI290">
        <v>0</v>
      </c>
      <c r="FJ290">
        <v>149.06052</v>
      </c>
      <c r="FK290">
        <v>-0.7602307710038733</v>
      </c>
      <c r="FL290">
        <v>110.1523074012478</v>
      </c>
      <c r="FM290">
        <v>6327.701599999999</v>
      </c>
      <c r="FN290">
        <v>15</v>
      </c>
      <c r="FO290">
        <v>1688143836.6</v>
      </c>
      <c r="FP290" t="s">
        <v>825</v>
      </c>
      <c r="FQ290">
        <v>1688143836.6</v>
      </c>
      <c r="FR290">
        <v>1688143836.6</v>
      </c>
      <c r="FS290">
        <v>8</v>
      </c>
      <c r="FT290">
        <v>0.776</v>
      </c>
      <c r="FU290">
        <v>0.099</v>
      </c>
      <c r="FV290">
        <v>-22.351</v>
      </c>
      <c r="FW290">
        <v>-3.623</v>
      </c>
      <c r="FX290">
        <v>421</v>
      </c>
      <c r="FY290">
        <v>20</v>
      </c>
      <c r="FZ290">
        <v>0.31</v>
      </c>
      <c r="GA290">
        <v>0.05</v>
      </c>
      <c r="GB290">
        <v>-32.94354146341463</v>
      </c>
      <c r="GC290">
        <v>-0.5747665505226165</v>
      </c>
      <c r="GD290">
        <v>0.1071035286148915</v>
      </c>
      <c r="GE290">
        <v>0</v>
      </c>
      <c r="GF290">
        <v>0.4009541707317072</v>
      </c>
      <c r="GG290">
        <v>-0.04099666202090479</v>
      </c>
      <c r="GH290">
        <v>0.004325125769508924</v>
      </c>
      <c r="GI290">
        <v>1</v>
      </c>
      <c r="GJ290">
        <v>1</v>
      </c>
      <c r="GK290">
        <v>2</v>
      </c>
      <c r="GL290" t="s">
        <v>432</v>
      </c>
      <c r="GM290">
        <v>3.1007</v>
      </c>
      <c r="GN290">
        <v>2.75808</v>
      </c>
      <c r="GO290">
        <v>0.206388</v>
      </c>
      <c r="GP290">
        <v>0.20646</v>
      </c>
      <c r="GQ290">
        <v>0.131137</v>
      </c>
      <c r="GR290">
        <v>0.117535</v>
      </c>
      <c r="GS290">
        <v>19769.2</v>
      </c>
      <c r="GT290">
        <v>18826.7</v>
      </c>
      <c r="GU290">
        <v>25509.2</v>
      </c>
      <c r="GV290">
        <v>24121</v>
      </c>
      <c r="GW290">
        <v>35659.6</v>
      </c>
      <c r="GX290">
        <v>30998.1</v>
      </c>
      <c r="GY290">
        <v>44614.4</v>
      </c>
      <c r="GZ290">
        <v>37960.7</v>
      </c>
      <c r="HA290">
        <v>1.7137</v>
      </c>
      <c r="HB290">
        <v>1.6339</v>
      </c>
      <c r="HC290">
        <v>-0.0653677</v>
      </c>
      <c r="HD290">
        <v>0</v>
      </c>
      <c r="HE290">
        <v>34.9428</v>
      </c>
      <c r="HF290">
        <v>999.9</v>
      </c>
      <c r="HG290">
        <v>36.7</v>
      </c>
      <c r="HH290">
        <v>49</v>
      </c>
      <c r="HI290">
        <v>42.6792</v>
      </c>
      <c r="HJ290">
        <v>62.9663</v>
      </c>
      <c r="HK290">
        <v>22.8446</v>
      </c>
      <c r="HL290">
        <v>1</v>
      </c>
      <c r="HM290">
        <v>1.80653</v>
      </c>
      <c r="HN290">
        <v>9.28105</v>
      </c>
      <c r="HO290">
        <v>20.0498</v>
      </c>
      <c r="HP290">
        <v>5.20306</v>
      </c>
      <c r="HQ290">
        <v>11.9923</v>
      </c>
      <c r="HR290">
        <v>4.9584</v>
      </c>
      <c r="HS290">
        <v>3.2743</v>
      </c>
      <c r="HT290">
        <v>9999</v>
      </c>
      <c r="HU290">
        <v>9999</v>
      </c>
      <c r="HV290">
        <v>9999</v>
      </c>
      <c r="HW290">
        <v>113.5</v>
      </c>
      <c r="HX290">
        <v>1.86386</v>
      </c>
      <c r="HY290">
        <v>1.86028</v>
      </c>
      <c r="HZ290">
        <v>1.85868</v>
      </c>
      <c r="IA290">
        <v>1.8599</v>
      </c>
      <c r="IB290">
        <v>1.85987</v>
      </c>
      <c r="IC290">
        <v>1.85855</v>
      </c>
      <c r="ID290">
        <v>1.85764</v>
      </c>
      <c r="IE290">
        <v>1.85242</v>
      </c>
      <c r="IF290">
        <v>0</v>
      </c>
      <c r="IG290">
        <v>0</v>
      </c>
      <c r="IH290">
        <v>0</v>
      </c>
      <c r="II290">
        <v>0</v>
      </c>
      <c r="IJ290" t="s">
        <v>433</v>
      </c>
      <c r="IK290" t="s">
        <v>434</v>
      </c>
      <c r="IL290" t="s">
        <v>435</v>
      </c>
      <c r="IM290" t="s">
        <v>435</v>
      </c>
      <c r="IN290" t="s">
        <v>435</v>
      </c>
      <c r="IO290" t="s">
        <v>435</v>
      </c>
      <c r="IP290">
        <v>0</v>
      </c>
      <c r="IQ290">
        <v>100</v>
      </c>
      <c r="IR290">
        <v>100</v>
      </c>
      <c r="IS290">
        <v>-32.84</v>
      </c>
      <c r="IT290">
        <v>-3.872</v>
      </c>
      <c r="IU290">
        <v>-14.31289574393101</v>
      </c>
      <c r="IV290">
        <v>-0.02083019699242301</v>
      </c>
      <c r="IW290">
        <v>6.53372239223948E-06</v>
      </c>
      <c r="IX290">
        <v>-1.0545266758139E-09</v>
      </c>
      <c r="IY290">
        <v>-1.673814827731834</v>
      </c>
      <c r="IZ290">
        <v>-0.1107929009182527</v>
      </c>
      <c r="JA290">
        <v>0.00147621998962423</v>
      </c>
      <c r="JB290">
        <v>-1.085810860981848E-05</v>
      </c>
      <c r="JC290">
        <v>3</v>
      </c>
      <c r="JD290">
        <v>1949</v>
      </c>
      <c r="JE290">
        <v>2</v>
      </c>
      <c r="JF290">
        <v>64</v>
      </c>
      <c r="JG290">
        <v>39</v>
      </c>
      <c r="JH290">
        <v>39</v>
      </c>
      <c r="JI290">
        <v>2.99561</v>
      </c>
      <c r="JJ290">
        <v>2.71362</v>
      </c>
      <c r="JK290">
        <v>1.49658</v>
      </c>
      <c r="JL290">
        <v>2.31934</v>
      </c>
      <c r="JM290">
        <v>1.54785</v>
      </c>
      <c r="JN290">
        <v>2.36938</v>
      </c>
      <c r="JO290">
        <v>51.9009</v>
      </c>
      <c r="JP290">
        <v>14.1758</v>
      </c>
      <c r="JQ290">
        <v>18</v>
      </c>
      <c r="JR290">
        <v>503.776</v>
      </c>
      <c r="JS290">
        <v>460.618</v>
      </c>
      <c r="JT290">
        <v>26.7149</v>
      </c>
      <c r="JU290">
        <v>47.168</v>
      </c>
      <c r="JV290">
        <v>29.9998</v>
      </c>
      <c r="JW290">
        <v>46.8853</v>
      </c>
      <c r="JX290">
        <v>46.7092</v>
      </c>
      <c r="JY290">
        <v>60.1494</v>
      </c>
      <c r="JZ290">
        <v>34.1162</v>
      </c>
      <c r="KA290">
        <v>0</v>
      </c>
      <c r="KB290">
        <v>21.4009</v>
      </c>
      <c r="KC290">
        <v>1336.42</v>
      </c>
      <c r="KD290">
        <v>23.9944</v>
      </c>
      <c r="KE290">
        <v>97.4902</v>
      </c>
      <c r="KF290">
        <v>91.7351</v>
      </c>
    </row>
    <row r="291" spans="1:292">
      <c r="A291">
        <v>273</v>
      </c>
      <c r="B291">
        <v>1688146182.5</v>
      </c>
      <c r="C291">
        <v>11766.5</v>
      </c>
      <c r="D291" t="s">
        <v>984</v>
      </c>
      <c r="E291" t="s">
        <v>985</v>
      </c>
      <c r="F291">
        <v>5</v>
      </c>
      <c r="G291" t="s">
        <v>824</v>
      </c>
      <c r="H291">
        <v>1688146174.714286</v>
      </c>
      <c r="I291">
        <f>(J291)/1000</f>
        <v>0</v>
      </c>
      <c r="J291">
        <f>IF(DO291, AM291, AG291)</f>
        <v>0</v>
      </c>
      <c r="K291">
        <f>IF(DO291, AH291, AF291)</f>
        <v>0</v>
      </c>
      <c r="L291">
        <f>DQ291 - IF(AT291&gt;1, K291*DK291*100.0/(AV291*EE291), 0)</f>
        <v>0</v>
      </c>
      <c r="M291">
        <f>((S291-I291/2)*L291-K291)/(S291+I291/2)</f>
        <v>0</v>
      </c>
      <c r="N291">
        <f>M291*(DX291+DY291)/1000.0</f>
        <v>0</v>
      </c>
      <c r="O291">
        <f>(DQ291 - IF(AT291&gt;1, K291*DK291*100.0/(AV291*EE291), 0))*(DX291+DY291)/1000.0</f>
        <v>0</v>
      </c>
      <c r="P291">
        <f>2.0/((1/R291-1/Q291)+SIGN(R291)*SQRT((1/R291-1/Q291)*(1/R291-1/Q291) + 4*DL291/((DL291+1)*(DL291+1))*(2*1/R291*1/Q291-1/Q291*1/Q291)))</f>
        <v>0</v>
      </c>
      <c r="Q291">
        <f>IF(LEFT(DM291,1)&lt;&gt;"0",IF(LEFT(DM291,1)="1",3.0,DN291),$D$5+$E$5*(EE291*DX291/($K$5*1000))+$F$5*(EE291*DX291/($K$5*1000))*MAX(MIN(DK291,$J$5),$I$5)*MAX(MIN(DK291,$J$5),$I$5)+$G$5*MAX(MIN(DK291,$J$5),$I$5)*(EE291*DX291/($K$5*1000))+$H$5*(EE291*DX291/($K$5*1000))*(EE291*DX291/($K$5*1000)))</f>
        <v>0</v>
      </c>
      <c r="R291">
        <f>I291*(1000-(1000*0.61365*exp(17.502*V291/(240.97+V291))/(DX291+DY291)+DS291)/2)/(1000*0.61365*exp(17.502*V291/(240.97+V291))/(DX291+DY291)-DS291)</f>
        <v>0</v>
      </c>
      <c r="S291">
        <f>1/((DL291+1)/(P291/1.6)+1/(Q291/1.37)) + DL291/((DL291+1)/(P291/1.6) + DL291/(Q291/1.37))</f>
        <v>0</v>
      </c>
      <c r="T291">
        <f>(DG291*DJ291)</f>
        <v>0</v>
      </c>
      <c r="U291">
        <f>(DZ291+(T291+2*0.95*5.67E-8*(((DZ291+$B$9)+273)^4-(DZ291+273)^4)-44100*I291)/(1.84*29.3*Q291+8*0.95*5.67E-8*(DZ291+273)^3))</f>
        <v>0</v>
      </c>
      <c r="V291">
        <f>($C$9*EA291+$D$9*EB291+$E$9*U291)</f>
        <v>0</v>
      </c>
      <c r="W291">
        <f>0.61365*exp(17.502*V291/(240.97+V291))</f>
        <v>0</v>
      </c>
      <c r="X291">
        <f>(Y291/Z291*100)</f>
        <v>0</v>
      </c>
      <c r="Y291">
        <f>DS291*(DX291+DY291)/1000</f>
        <v>0</v>
      </c>
      <c r="Z291">
        <f>0.61365*exp(17.502*DZ291/(240.97+DZ291))</f>
        <v>0</v>
      </c>
      <c r="AA291">
        <f>(W291-DS291*(DX291+DY291)/1000)</f>
        <v>0</v>
      </c>
      <c r="AB291">
        <f>(-I291*44100)</f>
        <v>0</v>
      </c>
      <c r="AC291">
        <f>2*29.3*Q291*0.92*(DZ291-V291)</f>
        <v>0</v>
      </c>
      <c r="AD291">
        <f>2*0.95*5.67E-8*(((DZ291+$B$9)+273)^4-(V291+273)^4)</f>
        <v>0</v>
      </c>
      <c r="AE291">
        <f>T291+AD291+AB291+AC291</f>
        <v>0</v>
      </c>
      <c r="AF291">
        <f>DW291*AT291*(DR291-DQ291*(1000-AT291*DT291)/(1000-AT291*DS291))/(100*DK291)</f>
        <v>0</v>
      </c>
      <c r="AG291">
        <f>1000*DW291*AT291*(DS291-DT291)/(100*DK291*(1000-AT291*DS291))</f>
        <v>0</v>
      </c>
      <c r="AH291">
        <f>(AI291 - AJ291 - DX291*1E3/(8.314*(DZ291+273.15)) * AL291/DW291 * AK291) * DW291/(100*DK291) * (1000 - DT291)/1000</f>
        <v>0</v>
      </c>
      <c r="AI291">
        <v>1357.07231189987</v>
      </c>
      <c r="AJ291">
        <v>1333.054606060605</v>
      </c>
      <c r="AK291">
        <v>3.41555268368792</v>
      </c>
      <c r="AL291">
        <v>66.45543334571914</v>
      </c>
      <c r="AM291">
        <f>(AO291 - AN291 + DX291*1E3/(8.314*(DZ291+273.15)) * AQ291/DW291 * AP291) * DW291/(100*DK291) * 1000/(1000 - AO291)</f>
        <v>0</v>
      </c>
      <c r="AN291">
        <v>24.01171695100646</v>
      </c>
      <c r="AO291">
        <v>24.40442303030302</v>
      </c>
      <c r="AP291">
        <v>-4.245893154545677E-05</v>
      </c>
      <c r="AQ291">
        <v>108.1000291971216</v>
      </c>
      <c r="AR291">
        <v>0</v>
      </c>
      <c r="AS291">
        <v>0</v>
      </c>
      <c r="AT291">
        <f>IF(AR291*$H$15&gt;=AV291,1.0,(AV291/(AV291-AR291*$H$15)))</f>
        <v>0</v>
      </c>
      <c r="AU291">
        <f>(AT291-1)*100</f>
        <v>0</v>
      </c>
      <c r="AV291">
        <f>MAX(0,($B$15+$C$15*EE291)/(1+$D$15*EE291)*DX291/(DZ291+273)*$E$15)</f>
        <v>0</v>
      </c>
      <c r="AW291" t="s">
        <v>429</v>
      </c>
      <c r="AX291" t="s">
        <v>429</v>
      </c>
      <c r="AY291">
        <v>0</v>
      </c>
      <c r="AZ291">
        <v>0</v>
      </c>
      <c r="BA291">
        <f>1-AY291/AZ291</f>
        <v>0</v>
      </c>
      <c r="BB291">
        <v>0</v>
      </c>
      <c r="BC291" t="s">
        <v>429</v>
      </c>
      <c r="BD291" t="s">
        <v>429</v>
      </c>
      <c r="BE291">
        <v>0</v>
      </c>
      <c r="BF291">
        <v>0</v>
      </c>
      <c r="BG291">
        <f>1-BE291/BF291</f>
        <v>0</v>
      </c>
      <c r="BH291">
        <v>0.5</v>
      </c>
      <c r="BI291">
        <f>DH291</f>
        <v>0</v>
      </c>
      <c r="BJ291">
        <f>K291</f>
        <v>0</v>
      </c>
      <c r="BK291">
        <f>BG291*BH291*BI291</f>
        <v>0</v>
      </c>
      <c r="BL291">
        <f>(BJ291-BB291)/BI291</f>
        <v>0</v>
      </c>
      <c r="BM291">
        <f>(AZ291-BF291)/BF291</f>
        <v>0</v>
      </c>
      <c r="BN291">
        <f>AY291/(BA291+AY291/BF291)</f>
        <v>0</v>
      </c>
      <c r="BO291" t="s">
        <v>429</v>
      </c>
      <c r="BP291">
        <v>0</v>
      </c>
      <c r="BQ291">
        <f>IF(BP291&lt;&gt;0, BP291, BN291)</f>
        <v>0</v>
      </c>
      <c r="BR291">
        <f>1-BQ291/BF291</f>
        <v>0</v>
      </c>
      <c r="BS291">
        <f>(BF291-BE291)/(BF291-BQ291)</f>
        <v>0</v>
      </c>
      <c r="BT291">
        <f>(AZ291-BF291)/(AZ291-BQ291)</f>
        <v>0</v>
      </c>
      <c r="BU291">
        <f>(BF291-BE291)/(BF291-AY291)</f>
        <v>0</v>
      </c>
      <c r="BV291">
        <f>(AZ291-BF291)/(AZ291-AY291)</f>
        <v>0</v>
      </c>
      <c r="BW291">
        <f>(BS291*BQ291/BE291)</f>
        <v>0</v>
      </c>
      <c r="BX291">
        <f>(1-BW291)</f>
        <v>0</v>
      </c>
      <c r="DG291">
        <f>$B$13*EF291+$C$13*EG291+$F$13*ER291*(1-EU291)</f>
        <v>0</v>
      </c>
      <c r="DH291">
        <f>DG291*DI291</f>
        <v>0</v>
      </c>
      <c r="DI291">
        <f>($B$13*$D$11+$C$13*$D$11+$F$13*((FE291+EW291)/MAX(FE291+EW291+FF291, 0.1)*$I$11+FF291/MAX(FE291+EW291+FF291, 0.1)*$J$11))/($B$13+$C$13+$F$13)</f>
        <v>0</v>
      </c>
      <c r="DJ291">
        <f>($B$13*$K$11+$C$13*$K$11+$F$13*((FE291+EW291)/MAX(FE291+EW291+FF291, 0.1)*$P$11+FF291/MAX(FE291+EW291+FF291, 0.1)*$Q$11))/($B$13+$C$13+$F$13)</f>
        <v>0</v>
      </c>
      <c r="DK291">
        <v>1.65</v>
      </c>
      <c r="DL291">
        <v>0.5</v>
      </c>
      <c r="DM291" t="s">
        <v>430</v>
      </c>
      <c r="DN291">
        <v>2</v>
      </c>
      <c r="DO291" t="b">
        <v>1</v>
      </c>
      <c r="DP291">
        <v>1688146174.714286</v>
      </c>
      <c r="DQ291">
        <v>1276.198571428571</v>
      </c>
      <c r="DR291">
        <v>1309.14</v>
      </c>
      <c r="DS291">
        <v>24.40983928571429</v>
      </c>
      <c r="DT291">
        <v>24.01351071428571</v>
      </c>
      <c r="DU291">
        <v>1308.9475</v>
      </c>
      <c r="DV291">
        <v>28.28193571428572</v>
      </c>
      <c r="DW291">
        <v>500.0217142857143</v>
      </c>
      <c r="DX291">
        <v>101.5856428571429</v>
      </c>
      <c r="DY291">
        <v>0.1000093892857143</v>
      </c>
      <c r="DZ291">
        <v>32.69355357142857</v>
      </c>
      <c r="EA291">
        <v>33.87481428571429</v>
      </c>
      <c r="EB291">
        <v>999.9000000000002</v>
      </c>
      <c r="EC291">
        <v>0</v>
      </c>
      <c r="ED291">
        <v>0</v>
      </c>
      <c r="EE291">
        <v>9998.772500000001</v>
      </c>
      <c r="EF291">
        <v>0</v>
      </c>
      <c r="EG291">
        <v>2057.613214285714</v>
      </c>
      <c r="EH291">
        <v>-32.94001071428572</v>
      </c>
      <c r="EI291">
        <v>1308.129642857143</v>
      </c>
      <c r="EJ291">
        <v>1341.349642857143</v>
      </c>
      <c r="EK291">
        <v>0.39632975</v>
      </c>
      <c r="EL291">
        <v>1309.14</v>
      </c>
      <c r="EM291">
        <v>24.01351071428571</v>
      </c>
      <c r="EN291">
        <v>2.479689285714286</v>
      </c>
      <c r="EO291">
        <v>2.439427857142857</v>
      </c>
      <c r="EP291">
        <v>20.89380357142857</v>
      </c>
      <c r="EQ291">
        <v>20.62791071428572</v>
      </c>
      <c r="ER291">
        <v>1999.977142857143</v>
      </c>
      <c r="ES291">
        <v>0.9799949999999998</v>
      </c>
      <c r="ET291">
        <v>0.02000460000000001</v>
      </c>
      <c r="EU291">
        <v>0</v>
      </c>
      <c r="EV291">
        <v>148.988</v>
      </c>
      <c r="EW291">
        <v>5.00078</v>
      </c>
      <c r="EX291">
        <v>6336.253214285714</v>
      </c>
      <c r="EY291">
        <v>16379.42142857143</v>
      </c>
      <c r="EZ291">
        <v>52.24089285714285</v>
      </c>
      <c r="FA291">
        <v>54.3435</v>
      </c>
      <c r="FB291">
        <v>52.76092857142856</v>
      </c>
      <c r="FC291">
        <v>53.37914285714284</v>
      </c>
      <c r="FD291">
        <v>52.47975</v>
      </c>
      <c r="FE291">
        <v>1955.067142857143</v>
      </c>
      <c r="FF291">
        <v>39.91</v>
      </c>
      <c r="FG291">
        <v>0</v>
      </c>
      <c r="FH291">
        <v>1688146176.6</v>
      </c>
      <c r="FI291">
        <v>0</v>
      </c>
      <c r="FJ291">
        <v>149.013</v>
      </c>
      <c r="FK291">
        <v>-0.8250769177613966</v>
      </c>
      <c r="FL291">
        <v>89.18076879172014</v>
      </c>
      <c r="FM291">
        <v>6336.5688</v>
      </c>
      <c r="FN291">
        <v>15</v>
      </c>
      <c r="FO291">
        <v>1688143836.6</v>
      </c>
      <c r="FP291" t="s">
        <v>825</v>
      </c>
      <c r="FQ291">
        <v>1688143836.6</v>
      </c>
      <c r="FR291">
        <v>1688143836.6</v>
      </c>
      <c r="FS291">
        <v>8</v>
      </c>
      <c r="FT291">
        <v>0.776</v>
      </c>
      <c r="FU291">
        <v>0.099</v>
      </c>
      <c r="FV291">
        <v>-22.351</v>
      </c>
      <c r="FW291">
        <v>-3.623</v>
      </c>
      <c r="FX291">
        <v>421</v>
      </c>
      <c r="FY291">
        <v>20</v>
      </c>
      <c r="FZ291">
        <v>0.31</v>
      </c>
      <c r="GA291">
        <v>0.05</v>
      </c>
      <c r="GB291">
        <v>-32.98020975609757</v>
      </c>
      <c r="GC291">
        <v>0.003792334494790519</v>
      </c>
      <c r="GD291">
        <v>0.08797166063881216</v>
      </c>
      <c r="GE291">
        <v>1</v>
      </c>
      <c r="GF291">
        <v>0.3983735609756098</v>
      </c>
      <c r="GG291">
        <v>-0.02950649477351923</v>
      </c>
      <c r="GH291">
        <v>0.003151463098453814</v>
      </c>
      <c r="GI291">
        <v>1</v>
      </c>
      <c r="GJ291">
        <v>2</v>
      </c>
      <c r="GK291">
        <v>2</v>
      </c>
      <c r="GL291" t="s">
        <v>538</v>
      </c>
      <c r="GM291">
        <v>3.10071</v>
      </c>
      <c r="GN291">
        <v>2.75779</v>
      </c>
      <c r="GO291">
        <v>0.207999</v>
      </c>
      <c r="GP291">
        <v>0.207994</v>
      </c>
      <c r="GQ291">
        <v>0.131123</v>
      </c>
      <c r="GR291">
        <v>0.117528</v>
      </c>
      <c r="GS291">
        <v>19728.8</v>
      </c>
      <c r="GT291">
        <v>18790.1</v>
      </c>
      <c r="GU291">
        <v>25509.1</v>
      </c>
      <c r="GV291">
        <v>24121</v>
      </c>
      <c r="GW291">
        <v>35660.4</v>
      </c>
      <c r="GX291">
        <v>30998.3</v>
      </c>
      <c r="GY291">
        <v>44614.5</v>
      </c>
      <c r="GZ291">
        <v>37960.5</v>
      </c>
      <c r="HA291">
        <v>1.7137</v>
      </c>
      <c r="HB291">
        <v>1.63412</v>
      </c>
      <c r="HC291">
        <v>-0.0664443</v>
      </c>
      <c r="HD291">
        <v>0</v>
      </c>
      <c r="HE291">
        <v>34.9565</v>
      </c>
      <c r="HF291">
        <v>999.9</v>
      </c>
      <c r="HG291">
        <v>36.7</v>
      </c>
      <c r="HH291">
        <v>49</v>
      </c>
      <c r="HI291">
        <v>42.6766</v>
      </c>
      <c r="HJ291">
        <v>62.9463</v>
      </c>
      <c r="HK291">
        <v>22.8726</v>
      </c>
      <c r="HL291">
        <v>1</v>
      </c>
      <c r="HM291">
        <v>1.80609</v>
      </c>
      <c r="HN291">
        <v>9.28105</v>
      </c>
      <c r="HO291">
        <v>20.0498</v>
      </c>
      <c r="HP291">
        <v>5.20306</v>
      </c>
      <c r="HQ291">
        <v>11.9921</v>
      </c>
      <c r="HR291">
        <v>4.9594</v>
      </c>
      <c r="HS291">
        <v>3.2743</v>
      </c>
      <c r="HT291">
        <v>9999</v>
      </c>
      <c r="HU291">
        <v>9999</v>
      </c>
      <c r="HV291">
        <v>9999</v>
      </c>
      <c r="HW291">
        <v>113.5</v>
      </c>
      <c r="HX291">
        <v>1.86386</v>
      </c>
      <c r="HY291">
        <v>1.86028</v>
      </c>
      <c r="HZ291">
        <v>1.85868</v>
      </c>
      <c r="IA291">
        <v>1.85989</v>
      </c>
      <c r="IB291">
        <v>1.85987</v>
      </c>
      <c r="IC291">
        <v>1.85853</v>
      </c>
      <c r="ID291">
        <v>1.85766</v>
      </c>
      <c r="IE291">
        <v>1.85242</v>
      </c>
      <c r="IF291">
        <v>0</v>
      </c>
      <c r="IG291">
        <v>0</v>
      </c>
      <c r="IH291">
        <v>0</v>
      </c>
      <c r="II291">
        <v>0</v>
      </c>
      <c r="IJ291" t="s">
        <v>433</v>
      </c>
      <c r="IK291" t="s">
        <v>434</v>
      </c>
      <c r="IL291" t="s">
        <v>435</v>
      </c>
      <c r="IM291" t="s">
        <v>435</v>
      </c>
      <c r="IN291" t="s">
        <v>435</v>
      </c>
      <c r="IO291" t="s">
        <v>435</v>
      </c>
      <c r="IP291">
        <v>0</v>
      </c>
      <c r="IQ291">
        <v>100</v>
      </c>
      <c r="IR291">
        <v>100</v>
      </c>
      <c r="IS291">
        <v>-32.98</v>
      </c>
      <c r="IT291">
        <v>-3.8718</v>
      </c>
      <c r="IU291">
        <v>-14.31289574393101</v>
      </c>
      <c r="IV291">
        <v>-0.02083019699242301</v>
      </c>
      <c r="IW291">
        <v>6.53372239223948E-06</v>
      </c>
      <c r="IX291">
        <v>-1.0545266758139E-09</v>
      </c>
      <c r="IY291">
        <v>-1.673814827731834</v>
      </c>
      <c r="IZ291">
        <v>-0.1107929009182527</v>
      </c>
      <c r="JA291">
        <v>0.00147621998962423</v>
      </c>
      <c r="JB291">
        <v>-1.085810860981848E-05</v>
      </c>
      <c r="JC291">
        <v>3</v>
      </c>
      <c r="JD291">
        <v>1949</v>
      </c>
      <c r="JE291">
        <v>2</v>
      </c>
      <c r="JF291">
        <v>64</v>
      </c>
      <c r="JG291">
        <v>39.1</v>
      </c>
      <c r="JH291">
        <v>39.1</v>
      </c>
      <c r="JI291">
        <v>3.02856</v>
      </c>
      <c r="JJ291">
        <v>2.71362</v>
      </c>
      <c r="JK291">
        <v>1.49658</v>
      </c>
      <c r="JL291">
        <v>2.31934</v>
      </c>
      <c r="JM291">
        <v>1.54785</v>
      </c>
      <c r="JN291">
        <v>2.42065</v>
      </c>
      <c r="JO291">
        <v>51.9009</v>
      </c>
      <c r="JP291">
        <v>14.1758</v>
      </c>
      <c r="JQ291">
        <v>18</v>
      </c>
      <c r="JR291">
        <v>503.762</v>
      </c>
      <c r="JS291">
        <v>460.774</v>
      </c>
      <c r="JT291">
        <v>26.7236</v>
      </c>
      <c r="JU291">
        <v>47.1627</v>
      </c>
      <c r="JV291">
        <v>29.9999</v>
      </c>
      <c r="JW291">
        <v>46.8831</v>
      </c>
      <c r="JX291">
        <v>46.7092</v>
      </c>
      <c r="JY291">
        <v>60.7973</v>
      </c>
      <c r="JZ291">
        <v>34.1162</v>
      </c>
      <c r="KA291">
        <v>0</v>
      </c>
      <c r="KB291">
        <v>21.3969</v>
      </c>
      <c r="KC291">
        <v>1356.46</v>
      </c>
      <c r="KD291">
        <v>23.9944</v>
      </c>
      <c r="KE291">
        <v>97.4903</v>
      </c>
      <c r="KF291">
        <v>91.7347</v>
      </c>
    </row>
    <row r="292" spans="1:292">
      <c r="A292">
        <v>274</v>
      </c>
      <c r="B292">
        <v>1688146187.5</v>
      </c>
      <c r="C292">
        <v>11771.5</v>
      </c>
      <c r="D292" t="s">
        <v>986</v>
      </c>
      <c r="E292" t="s">
        <v>987</v>
      </c>
      <c r="F292">
        <v>5</v>
      </c>
      <c r="G292" t="s">
        <v>824</v>
      </c>
      <c r="H292">
        <v>1688146180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K292*DK292*100.0/(AV292*EE292),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K292*DK292*100.0/(AV292*EE292),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1373.299411947194</v>
      </c>
      <c r="AJ292">
        <v>1349.802424242425</v>
      </c>
      <c r="AK292">
        <v>3.341748339671152</v>
      </c>
      <c r="AL292">
        <v>66.45543334571914</v>
      </c>
      <c r="AM292">
        <f>(AO292 - AN292 + DX292*1E3/(8.314*(DZ292+273.15)) * AQ292/DW292 * AP292) * DW292/(100*DK292) * 1000/(1000 - AO292)</f>
        <v>0</v>
      </c>
      <c r="AN292">
        <v>24.01183204284464</v>
      </c>
      <c r="AO292">
        <v>24.40258</v>
      </c>
      <c r="AP292">
        <v>-1.612880152237361E-05</v>
      </c>
      <c r="AQ292">
        <v>108.1000291971216</v>
      </c>
      <c r="AR292">
        <v>0</v>
      </c>
      <c r="AS292">
        <v>0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429</v>
      </c>
      <c r="AX292" t="s">
        <v>429</v>
      </c>
      <c r="AY292">
        <v>0</v>
      </c>
      <c r="AZ292">
        <v>0</v>
      </c>
      <c r="BA292">
        <f>1-AY292/AZ292</f>
        <v>0</v>
      </c>
      <c r="BB292">
        <v>0</v>
      </c>
      <c r="BC292" t="s">
        <v>429</v>
      </c>
      <c r="BD292" t="s">
        <v>429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429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1.65</v>
      </c>
      <c r="DL292">
        <v>0.5</v>
      </c>
      <c r="DM292" t="s">
        <v>430</v>
      </c>
      <c r="DN292">
        <v>2</v>
      </c>
      <c r="DO292" t="b">
        <v>1</v>
      </c>
      <c r="DP292">
        <v>1688146180</v>
      </c>
      <c r="DQ292">
        <v>1293.782222222222</v>
      </c>
      <c r="DR292">
        <v>1326.584074074074</v>
      </c>
      <c r="DS292">
        <v>24.40692962962962</v>
      </c>
      <c r="DT292">
        <v>24.01258518518518</v>
      </c>
      <c r="DU292">
        <v>1326.693333333333</v>
      </c>
      <c r="DV292">
        <v>28.27886296296296</v>
      </c>
      <c r="DW292">
        <v>500.0032592592593</v>
      </c>
      <c r="DX292">
        <v>101.5854814814815</v>
      </c>
      <c r="DY292">
        <v>0.0999478925925926</v>
      </c>
      <c r="DZ292">
        <v>32.6992962962963</v>
      </c>
      <c r="EA292">
        <v>33.88171481481482</v>
      </c>
      <c r="EB292">
        <v>999.9000000000001</v>
      </c>
      <c r="EC292">
        <v>0</v>
      </c>
      <c r="ED292">
        <v>0</v>
      </c>
      <c r="EE292">
        <v>9997.104074074074</v>
      </c>
      <c r="EF292">
        <v>0</v>
      </c>
      <c r="EG292">
        <v>2063.221851851853</v>
      </c>
      <c r="EH292">
        <v>-32.80052592592593</v>
      </c>
      <c r="EI292">
        <v>1326.149259259259</v>
      </c>
      <c r="EJ292">
        <v>1359.221481481481</v>
      </c>
      <c r="EK292">
        <v>0.3943509259259259</v>
      </c>
      <c r="EL292">
        <v>1326.584074074074</v>
      </c>
      <c r="EM292">
        <v>24.01258518518518</v>
      </c>
      <c r="EN292">
        <v>2.47939037037037</v>
      </c>
      <c r="EO292">
        <v>2.439329629629629</v>
      </c>
      <c r="EP292">
        <v>20.89183703703704</v>
      </c>
      <c r="EQ292">
        <v>20.62725185185185</v>
      </c>
      <c r="ER292">
        <v>1999.988518518519</v>
      </c>
      <c r="ES292">
        <v>0.979995148148148</v>
      </c>
      <c r="ET292">
        <v>0.02000448148148149</v>
      </c>
      <c r="EU292">
        <v>0</v>
      </c>
      <c r="EV292">
        <v>148.9252222222222</v>
      </c>
      <c r="EW292">
        <v>5.00078</v>
      </c>
      <c r="EX292">
        <v>6341.542962962962</v>
      </c>
      <c r="EY292">
        <v>16379.51851851852</v>
      </c>
      <c r="EZ292">
        <v>52.25211111111111</v>
      </c>
      <c r="FA292">
        <v>54.34925925925926</v>
      </c>
      <c r="FB292">
        <v>52.73351851851852</v>
      </c>
      <c r="FC292">
        <v>53.39318518518518</v>
      </c>
      <c r="FD292">
        <v>52.48129629629629</v>
      </c>
      <c r="FE292">
        <v>1955.078518518518</v>
      </c>
      <c r="FF292">
        <v>39.91</v>
      </c>
      <c r="FG292">
        <v>0</v>
      </c>
      <c r="FH292">
        <v>1688146182</v>
      </c>
      <c r="FI292">
        <v>0</v>
      </c>
      <c r="FJ292">
        <v>148.9714230769231</v>
      </c>
      <c r="FK292">
        <v>0.05158975603534349</v>
      </c>
      <c r="FL292">
        <v>67.83076898262564</v>
      </c>
      <c r="FM292">
        <v>6341.997307692307</v>
      </c>
      <c r="FN292">
        <v>15</v>
      </c>
      <c r="FO292">
        <v>1688143836.6</v>
      </c>
      <c r="FP292" t="s">
        <v>825</v>
      </c>
      <c r="FQ292">
        <v>1688143836.6</v>
      </c>
      <c r="FR292">
        <v>1688143836.6</v>
      </c>
      <c r="FS292">
        <v>8</v>
      </c>
      <c r="FT292">
        <v>0.776</v>
      </c>
      <c r="FU292">
        <v>0.099</v>
      </c>
      <c r="FV292">
        <v>-22.351</v>
      </c>
      <c r="FW292">
        <v>-3.623</v>
      </c>
      <c r="FX292">
        <v>421</v>
      </c>
      <c r="FY292">
        <v>20</v>
      </c>
      <c r="FZ292">
        <v>0.31</v>
      </c>
      <c r="GA292">
        <v>0.05</v>
      </c>
      <c r="GB292">
        <v>-32.8514</v>
      </c>
      <c r="GC292">
        <v>1.465831358884978</v>
      </c>
      <c r="GD292">
        <v>0.2643922649324251</v>
      </c>
      <c r="GE292">
        <v>0</v>
      </c>
      <c r="GF292">
        <v>0.395235487804878</v>
      </c>
      <c r="GG292">
        <v>-0.02395222996515594</v>
      </c>
      <c r="GH292">
        <v>0.00256162078191505</v>
      </c>
      <c r="GI292">
        <v>1</v>
      </c>
      <c r="GJ292">
        <v>1</v>
      </c>
      <c r="GK292">
        <v>2</v>
      </c>
      <c r="GL292" t="s">
        <v>432</v>
      </c>
      <c r="GM292">
        <v>3.10082</v>
      </c>
      <c r="GN292">
        <v>2.75811</v>
      </c>
      <c r="GO292">
        <v>0.209575</v>
      </c>
      <c r="GP292">
        <v>0.209645</v>
      </c>
      <c r="GQ292">
        <v>0.131118</v>
      </c>
      <c r="GR292">
        <v>0.11753</v>
      </c>
      <c r="GS292">
        <v>19689.4</v>
      </c>
      <c r="GT292">
        <v>18750.5</v>
      </c>
      <c r="GU292">
        <v>25509.3</v>
      </c>
      <c r="GV292">
        <v>24120.8</v>
      </c>
      <c r="GW292">
        <v>35660.9</v>
      </c>
      <c r="GX292">
        <v>30998.7</v>
      </c>
      <c r="GY292">
        <v>44614.6</v>
      </c>
      <c r="GZ292">
        <v>37960.7</v>
      </c>
      <c r="HA292">
        <v>1.71408</v>
      </c>
      <c r="HB292">
        <v>1.6339</v>
      </c>
      <c r="HC292">
        <v>-0.0677668</v>
      </c>
      <c r="HD292">
        <v>0</v>
      </c>
      <c r="HE292">
        <v>34.9693</v>
      </c>
      <c r="HF292">
        <v>999.9</v>
      </c>
      <c r="HG292">
        <v>36.7</v>
      </c>
      <c r="HH292">
        <v>49</v>
      </c>
      <c r="HI292">
        <v>42.6801</v>
      </c>
      <c r="HJ292">
        <v>62.9563</v>
      </c>
      <c r="HK292">
        <v>22.9327</v>
      </c>
      <c r="HL292">
        <v>1</v>
      </c>
      <c r="HM292">
        <v>1.80601</v>
      </c>
      <c r="HN292">
        <v>9.28105</v>
      </c>
      <c r="HO292">
        <v>20.0499</v>
      </c>
      <c r="HP292">
        <v>5.20441</v>
      </c>
      <c r="HQ292">
        <v>11.9924</v>
      </c>
      <c r="HR292">
        <v>4.9592</v>
      </c>
      <c r="HS292">
        <v>3.27445</v>
      </c>
      <c r="HT292">
        <v>9999</v>
      </c>
      <c r="HU292">
        <v>9999</v>
      </c>
      <c r="HV292">
        <v>9999</v>
      </c>
      <c r="HW292">
        <v>113.5</v>
      </c>
      <c r="HX292">
        <v>1.86386</v>
      </c>
      <c r="HY292">
        <v>1.86026</v>
      </c>
      <c r="HZ292">
        <v>1.85868</v>
      </c>
      <c r="IA292">
        <v>1.85989</v>
      </c>
      <c r="IB292">
        <v>1.85988</v>
      </c>
      <c r="IC292">
        <v>1.85854</v>
      </c>
      <c r="ID292">
        <v>1.85762</v>
      </c>
      <c r="IE292">
        <v>1.85242</v>
      </c>
      <c r="IF292">
        <v>0</v>
      </c>
      <c r="IG292">
        <v>0</v>
      </c>
      <c r="IH292">
        <v>0</v>
      </c>
      <c r="II292">
        <v>0</v>
      </c>
      <c r="IJ292" t="s">
        <v>433</v>
      </c>
      <c r="IK292" t="s">
        <v>434</v>
      </c>
      <c r="IL292" t="s">
        <v>435</v>
      </c>
      <c r="IM292" t="s">
        <v>435</v>
      </c>
      <c r="IN292" t="s">
        <v>435</v>
      </c>
      <c r="IO292" t="s">
        <v>435</v>
      </c>
      <c r="IP292">
        <v>0</v>
      </c>
      <c r="IQ292">
        <v>100</v>
      </c>
      <c r="IR292">
        <v>100</v>
      </c>
      <c r="IS292">
        <v>-33.14</v>
      </c>
      <c r="IT292">
        <v>-3.8717</v>
      </c>
      <c r="IU292">
        <v>-14.31289574393101</v>
      </c>
      <c r="IV292">
        <v>-0.02083019699242301</v>
      </c>
      <c r="IW292">
        <v>6.53372239223948E-06</v>
      </c>
      <c r="IX292">
        <v>-1.0545266758139E-09</v>
      </c>
      <c r="IY292">
        <v>-1.673814827731834</v>
      </c>
      <c r="IZ292">
        <v>-0.1107929009182527</v>
      </c>
      <c r="JA292">
        <v>0.00147621998962423</v>
      </c>
      <c r="JB292">
        <v>-1.085810860981848E-05</v>
      </c>
      <c r="JC292">
        <v>3</v>
      </c>
      <c r="JD292">
        <v>1949</v>
      </c>
      <c r="JE292">
        <v>2</v>
      </c>
      <c r="JF292">
        <v>64</v>
      </c>
      <c r="JG292">
        <v>39.2</v>
      </c>
      <c r="JH292">
        <v>39.2</v>
      </c>
      <c r="JI292">
        <v>3.05786</v>
      </c>
      <c r="JJ292">
        <v>2.7063</v>
      </c>
      <c r="JK292">
        <v>1.49658</v>
      </c>
      <c r="JL292">
        <v>2.31812</v>
      </c>
      <c r="JM292">
        <v>1.54785</v>
      </c>
      <c r="JN292">
        <v>2.44263</v>
      </c>
      <c r="JO292">
        <v>51.9009</v>
      </c>
      <c r="JP292">
        <v>14.1846</v>
      </c>
      <c r="JQ292">
        <v>18</v>
      </c>
      <c r="JR292">
        <v>504.013</v>
      </c>
      <c r="JS292">
        <v>460.618</v>
      </c>
      <c r="JT292">
        <v>26.7344</v>
      </c>
      <c r="JU292">
        <v>47.1627</v>
      </c>
      <c r="JV292">
        <v>29.9998</v>
      </c>
      <c r="JW292">
        <v>46.8831</v>
      </c>
      <c r="JX292">
        <v>46.7092</v>
      </c>
      <c r="JY292">
        <v>61.3735</v>
      </c>
      <c r="JZ292">
        <v>34.1162</v>
      </c>
      <c r="KA292">
        <v>0</v>
      </c>
      <c r="KB292">
        <v>21.3955</v>
      </c>
      <c r="KC292">
        <v>1369.86</v>
      </c>
      <c r="KD292">
        <v>23.9944</v>
      </c>
      <c r="KE292">
        <v>97.4907</v>
      </c>
      <c r="KF292">
        <v>91.73480000000001</v>
      </c>
    </row>
    <row r="293" spans="1:292">
      <c r="A293">
        <v>275</v>
      </c>
      <c r="B293">
        <v>1688146192.5</v>
      </c>
      <c r="C293">
        <v>11776.5</v>
      </c>
      <c r="D293" t="s">
        <v>988</v>
      </c>
      <c r="E293" t="s">
        <v>989</v>
      </c>
      <c r="F293">
        <v>5</v>
      </c>
      <c r="G293" t="s">
        <v>824</v>
      </c>
      <c r="H293">
        <v>1688146184.714286</v>
      </c>
      <c r="I293">
        <f>(J293)/1000</f>
        <v>0</v>
      </c>
      <c r="J293">
        <f>IF(DO293, AM293, AG293)</f>
        <v>0</v>
      </c>
      <c r="K293">
        <f>IF(DO293, AH293, AF293)</f>
        <v>0</v>
      </c>
      <c r="L293">
        <f>DQ293 - IF(AT293&gt;1, K293*DK293*100.0/(AV293*EE293), 0)</f>
        <v>0</v>
      </c>
      <c r="M293">
        <f>((S293-I293/2)*L293-K293)/(S293+I293/2)</f>
        <v>0</v>
      </c>
      <c r="N293">
        <f>M293*(DX293+DY293)/1000.0</f>
        <v>0</v>
      </c>
      <c r="O293">
        <f>(DQ293 - IF(AT293&gt;1, K293*DK293*100.0/(AV293*EE293), 0))*(DX293+DY293)/1000.0</f>
        <v>0</v>
      </c>
      <c r="P293">
        <f>2.0/((1/R293-1/Q293)+SIGN(R293)*SQRT((1/R293-1/Q293)*(1/R293-1/Q293) + 4*DL293/((DL293+1)*(DL293+1))*(2*1/R293*1/Q293-1/Q293*1/Q293)))</f>
        <v>0</v>
      </c>
      <c r="Q293">
        <f>IF(LEFT(DM293,1)&lt;&gt;"0",IF(LEFT(DM293,1)="1",3.0,DN293),$D$5+$E$5*(EE293*DX293/($K$5*1000))+$F$5*(EE293*DX293/($K$5*1000))*MAX(MIN(DK293,$J$5),$I$5)*MAX(MIN(DK293,$J$5),$I$5)+$G$5*MAX(MIN(DK293,$J$5),$I$5)*(EE293*DX293/($K$5*1000))+$H$5*(EE293*DX293/($K$5*1000))*(EE293*DX293/($K$5*1000)))</f>
        <v>0</v>
      </c>
      <c r="R293">
        <f>I293*(1000-(1000*0.61365*exp(17.502*V293/(240.97+V293))/(DX293+DY293)+DS293)/2)/(1000*0.61365*exp(17.502*V293/(240.97+V293))/(DX293+DY293)-DS293)</f>
        <v>0</v>
      </c>
      <c r="S293">
        <f>1/((DL293+1)/(P293/1.6)+1/(Q293/1.37)) + DL293/((DL293+1)/(P293/1.6) + DL293/(Q293/1.37))</f>
        <v>0</v>
      </c>
      <c r="T293">
        <f>(DG293*DJ293)</f>
        <v>0</v>
      </c>
      <c r="U293">
        <f>(DZ293+(T293+2*0.95*5.67E-8*(((DZ293+$B$9)+273)^4-(DZ293+273)^4)-44100*I293)/(1.84*29.3*Q293+8*0.95*5.67E-8*(DZ293+273)^3))</f>
        <v>0</v>
      </c>
      <c r="V293">
        <f>($C$9*EA293+$D$9*EB293+$E$9*U293)</f>
        <v>0</v>
      </c>
      <c r="W293">
        <f>0.61365*exp(17.502*V293/(240.97+V293))</f>
        <v>0</v>
      </c>
      <c r="X293">
        <f>(Y293/Z293*100)</f>
        <v>0</v>
      </c>
      <c r="Y293">
        <f>DS293*(DX293+DY293)/1000</f>
        <v>0</v>
      </c>
      <c r="Z293">
        <f>0.61365*exp(17.502*DZ293/(240.97+DZ293))</f>
        <v>0</v>
      </c>
      <c r="AA293">
        <f>(W293-DS293*(DX293+DY293)/1000)</f>
        <v>0</v>
      </c>
      <c r="AB293">
        <f>(-I293*44100)</f>
        <v>0</v>
      </c>
      <c r="AC293">
        <f>2*29.3*Q293*0.92*(DZ293-V293)</f>
        <v>0</v>
      </c>
      <c r="AD293">
        <f>2*0.95*5.67E-8*(((DZ293+$B$9)+273)^4-(V293+273)^4)</f>
        <v>0</v>
      </c>
      <c r="AE293">
        <f>T293+AD293+AB293+AC293</f>
        <v>0</v>
      </c>
      <c r="AF293">
        <f>DW293*AT293*(DR293-DQ293*(1000-AT293*DT293)/(1000-AT293*DS293))/(100*DK293)</f>
        <v>0</v>
      </c>
      <c r="AG293">
        <f>1000*DW293*AT293*(DS293-DT293)/(100*DK293*(1000-AT293*DS293))</f>
        <v>0</v>
      </c>
      <c r="AH293">
        <f>(AI293 - AJ293 - DX293*1E3/(8.314*(DZ293+273.15)) * AL293/DW293 * AK293) * DW293/(100*DK293) * (1000 - DT293)/1000</f>
        <v>0</v>
      </c>
      <c r="AI293">
        <v>1391.160953835805</v>
      </c>
      <c r="AJ293">
        <v>1367.202242424242</v>
      </c>
      <c r="AK293">
        <v>3.48717465435314</v>
      </c>
      <c r="AL293">
        <v>66.45543334571914</v>
      </c>
      <c r="AM293">
        <f>(AO293 - AN293 + DX293*1E3/(8.314*(DZ293+273.15)) * AQ293/DW293 * AP293) * DW293/(100*DK293) * 1000/(1000 - AO293)</f>
        <v>0</v>
      </c>
      <c r="AN293">
        <v>24.01322461472355</v>
      </c>
      <c r="AO293">
        <v>24.40348545454545</v>
      </c>
      <c r="AP293">
        <v>6.340328857877425E-06</v>
      </c>
      <c r="AQ293">
        <v>108.1000291971216</v>
      </c>
      <c r="AR293">
        <v>0</v>
      </c>
      <c r="AS293">
        <v>0</v>
      </c>
      <c r="AT293">
        <f>IF(AR293*$H$15&gt;=AV293,1.0,(AV293/(AV293-AR293*$H$15)))</f>
        <v>0</v>
      </c>
      <c r="AU293">
        <f>(AT293-1)*100</f>
        <v>0</v>
      </c>
      <c r="AV293">
        <f>MAX(0,($B$15+$C$15*EE293)/(1+$D$15*EE293)*DX293/(DZ293+273)*$E$15)</f>
        <v>0</v>
      </c>
      <c r="AW293" t="s">
        <v>429</v>
      </c>
      <c r="AX293" t="s">
        <v>429</v>
      </c>
      <c r="AY293">
        <v>0</v>
      </c>
      <c r="AZ293">
        <v>0</v>
      </c>
      <c r="BA293">
        <f>1-AY293/AZ293</f>
        <v>0</v>
      </c>
      <c r="BB293">
        <v>0</v>
      </c>
      <c r="BC293" t="s">
        <v>429</v>
      </c>
      <c r="BD293" t="s">
        <v>429</v>
      </c>
      <c r="BE293">
        <v>0</v>
      </c>
      <c r="BF293">
        <v>0</v>
      </c>
      <c r="BG293">
        <f>1-BE293/BF293</f>
        <v>0</v>
      </c>
      <c r="BH293">
        <v>0.5</v>
      </c>
      <c r="BI293">
        <f>DH293</f>
        <v>0</v>
      </c>
      <c r="BJ293">
        <f>K293</f>
        <v>0</v>
      </c>
      <c r="BK293">
        <f>BG293*BH293*BI293</f>
        <v>0</v>
      </c>
      <c r="BL293">
        <f>(BJ293-BB293)/BI293</f>
        <v>0</v>
      </c>
      <c r="BM293">
        <f>(AZ293-BF293)/BF293</f>
        <v>0</v>
      </c>
      <c r="BN293">
        <f>AY293/(BA293+AY293/BF293)</f>
        <v>0</v>
      </c>
      <c r="BO293" t="s">
        <v>429</v>
      </c>
      <c r="BP293">
        <v>0</v>
      </c>
      <c r="BQ293">
        <f>IF(BP293&lt;&gt;0, BP293, BN293)</f>
        <v>0</v>
      </c>
      <c r="BR293">
        <f>1-BQ293/BF293</f>
        <v>0</v>
      </c>
      <c r="BS293">
        <f>(BF293-BE293)/(BF293-BQ293)</f>
        <v>0</v>
      </c>
      <c r="BT293">
        <f>(AZ293-BF293)/(AZ293-BQ293)</f>
        <v>0</v>
      </c>
      <c r="BU293">
        <f>(BF293-BE293)/(BF293-AY293)</f>
        <v>0</v>
      </c>
      <c r="BV293">
        <f>(AZ293-BF293)/(AZ293-AY293)</f>
        <v>0</v>
      </c>
      <c r="BW293">
        <f>(BS293*BQ293/BE293)</f>
        <v>0</v>
      </c>
      <c r="BX293">
        <f>(1-BW293)</f>
        <v>0</v>
      </c>
      <c r="DG293">
        <f>$B$13*EF293+$C$13*EG293+$F$13*ER293*(1-EU293)</f>
        <v>0</v>
      </c>
      <c r="DH293">
        <f>DG293*DI293</f>
        <v>0</v>
      </c>
      <c r="DI293">
        <f>($B$13*$D$11+$C$13*$D$11+$F$13*((FE293+EW293)/MAX(FE293+EW293+FF293, 0.1)*$I$11+FF293/MAX(FE293+EW293+FF293, 0.1)*$J$11))/($B$13+$C$13+$F$13)</f>
        <v>0</v>
      </c>
      <c r="DJ293">
        <f>($B$13*$K$11+$C$13*$K$11+$F$13*((FE293+EW293)/MAX(FE293+EW293+FF293, 0.1)*$P$11+FF293/MAX(FE293+EW293+FF293, 0.1)*$Q$11))/($B$13+$C$13+$F$13)</f>
        <v>0</v>
      </c>
      <c r="DK293">
        <v>1.65</v>
      </c>
      <c r="DL293">
        <v>0.5</v>
      </c>
      <c r="DM293" t="s">
        <v>430</v>
      </c>
      <c r="DN293">
        <v>2</v>
      </c>
      <c r="DO293" t="b">
        <v>1</v>
      </c>
      <c r="DP293">
        <v>1688146184.714286</v>
      </c>
      <c r="DQ293">
        <v>1309.458928571428</v>
      </c>
      <c r="DR293">
        <v>1342.305357142857</v>
      </c>
      <c r="DS293">
        <v>24.40442142857142</v>
      </c>
      <c r="DT293">
        <v>24.01213928571428</v>
      </c>
      <c r="DU293">
        <v>1342.512857142857</v>
      </c>
      <c r="DV293">
        <v>28.27621428571428</v>
      </c>
      <c r="DW293">
        <v>500.0080714285714</v>
      </c>
      <c r="DX293">
        <v>101.5853214285714</v>
      </c>
      <c r="DY293">
        <v>0.09998854999999998</v>
      </c>
      <c r="DZ293">
        <v>32.70282857142858</v>
      </c>
      <c r="EA293">
        <v>33.88274642857143</v>
      </c>
      <c r="EB293">
        <v>999.9000000000002</v>
      </c>
      <c r="EC293">
        <v>0</v>
      </c>
      <c r="ED293">
        <v>0</v>
      </c>
      <c r="EE293">
        <v>9997.163214285714</v>
      </c>
      <c r="EF293">
        <v>0</v>
      </c>
      <c r="EG293">
        <v>2070.334285714285</v>
      </c>
      <c r="EH293">
        <v>-32.84515714285714</v>
      </c>
      <c r="EI293">
        <v>1342.215357142857</v>
      </c>
      <c r="EJ293">
        <v>1375.328571428571</v>
      </c>
      <c r="EK293">
        <v>0.3922822500000001</v>
      </c>
      <c r="EL293">
        <v>1342.305357142857</v>
      </c>
      <c r="EM293">
        <v>24.01213928571428</v>
      </c>
      <c r="EN293">
        <v>2.479132142857143</v>
      </c>
      <c r="EO293">
        <v>2.439280714285715</v>
      </c>
      <c r="EP293">
        <v>20.89014285714286</v>
      </c>
      <c r="EQ293">
        <v>20.626925</v>
      </c>
      <c r="ER293">
        <v>1999.999285714286</v>
      </c>
      <c r="ES293">
        <v>0.9799951428571427</v>
      </c>
      <c r="ET293">
        <v>0.02000448571428572</v>
      </c>
      <c r="EU293">
        <v>0</v>
      </c>
      <c r="EV293">
        <v>148.9661071428571</v>
      </c>
      <c r="EW293">
        <v>5.00078</v>
      </c>
      <c r="EX293">
        <v>6348.003214285714</v>
      </c>
      <c r="EY293">
        <v>16379.6</v>
      </c>
      <c r="EZ293">
        <v>52.24532142857144</v>
      </c>
      <c r="FA293">
        <v>54.35017857142856</v>
      </c>
      <c r="FB293">
        <v>52.73860714285714</v>
      </c>
      <c r="FC293">
        <v>53.39260714285714</v>
      </c>
      <c r="FD293">
        <v>52.46853571428572</v>
      </c>
      <c r="FE293">
        <v>1955.089285714285</v>
      </c>
      <c r="FF293">
        <v>39.91</v>
      </c>
      <c r="FG293">
        <v>0</v>
      </c>
      <c r="FH293">
        <v>1688146186.8</v>
      </c>
      <c r="FI293">
        <v>0</v>
      </c>
      <c r="FJ293">
        <v>148.9910384615385</v>
      </c>
      <c r="FK293">
        <v>0.3262564168182093</v>
      </c>
      <c r="FL293">
        <v>76.27589747597936</v>
      </c>
      <c r="FM293">
        <v>6348.198846153847</v>
      </c>
      <c r="FN293">
        <v>15</v>
      </c>
      <c r="FO293">
        <v>1688143836.6</v>
      </c>
      <c r="FP293" t="s">
        <v>825</v>
      </c>
      <c r="FQ293">
        <v>1688143836.6</v>
      </c>
      <c r="FR293">
        <v>1688143836.6</v>
      </c>
      <c r="FS293">
        <v>8</v>
      </c>
      <c r="FT293">
        <v>0.776</v>
      </c>
      <c r="FU293">
        <v>0.099</v>
      </c>
      <c r="FV293">
        <v>-22.351</v>
      </c>
      <c r="FW293">
        <v>-3.623</v>
      </c>
      <c r="FX293">
        <v>421</v>
      </c>
      <c r="FY293">
        <v>20</v>
      </c>
      <c r="FZ293">
        <v>0.31</v>
      </c>
      <c r="GA293">
        <v>0.05</v>
      </c>
      <c r="GB293">
        <v>-32.88734146341463</v>
      </c>
      <c r="GC293">
        <v>0.1481832752613876</v>
      </c>
      <c r="GD293">
        <v>0.292838657796913</v>
      </c>
      <c r="GE293">
        <v>0</v>
      </c>
      <c r="GF293">
        <v>0.393855243902439</v>
      </c>
      <c r="GG293">
        <v>-0.02428779094076649</v>
      </c>
      <c r="GH293">
        <v>0.002562362322588066</v>
      </c>
      <c r="GI293">
        <v>1</v>
      </c>
      <c r="GJ293">
        <v>1</v>
      </c>
      <c r="GK293">
        <v>2</v>
      </c>
      <c r="GL293" t="s">
        <v>432</v>
      </c>
      <c r="GM293">
        <v>3.10091</v>
      </c>
      <c r="GN293">
        <v>2.75815</v>
      </c>
      <c r="GO293">
        <v>0.211185</v>
      </c>
      <c r="GP293">
        <v>0.2112</v>
      </c>
      <c r="GQ293">
        <v>0.131117</v>
      </c>
      <c r="GR293">
        <v>0.117535</v>
      </c>
      <c r="GS293">
        <v>19649</v>
      </c>
      <c r="GT293">
        <v>18713.5</v>
      </c>
      <c r="GU293">
        <v>25509.2</v>
      </c>
      <c r="GV293">
        <v>24121</v>
      </c>
      <c r="GW293">
        <v>35661</v>
      </c>
      <c r="GX293">
        <v>30998.6</v>
      </c>
      <c r="GY293">
        <v>44614.5</v>
      </c>
      <c r="GZ293">
        <v>37960.8</v>
      </c>
      <c r="HA293">
        <v>1.7139</v>
      </c>
      <c r="HB293">
        <v>1.63395</v>
      </c>
      <c r="HC293">
        <v>-0.06702909999999999</v>
      </c>
      <c r="HD293">
        <v>0</v>
      </c>
      <c r="HE293">
        <v>34.9853</v>
      </c>
      <c r="HF293">
        <v>999.9</v>
      </c>
      <c r="HG293">
        <v>36.7</v>
      </c>
      <c r="HH293">
        <v>49</v>
      </c>
      <c r="HI293">
        <v>42.6752</v>
      </c>
      <c r="HJ293">
        <v>62.8163</v>
      </c>
      <c r="HK293">
        <v>22.9247</v>
      </c>
      <c r="HL293">
        <v>1</v>
      </c>
      <c r="HM293">
        <v>1.80545</v>
      </c>
      <c r="HN293">
        <v>9.28105</v>
      </c>
      <c r="HO293">
        <v>20.05</v>
      </c>
      <c r="HP293">
        <v>5.20321</v>
      </c>
      <c r="HQ293">
        <v>11.992</v>
      </c>
      <c r="HR293">
        <v>4.9589</v>
      </c>
      <c r="HS293">
        <v>3.27435</v>
      </c>
      <c r="HT293">
        <v>9999</v>
      </c>
      <c r="HU293">
        <v>9999</v>
      </c>
      <c r="HV293">
        <v>9999</v>
      </c>
      <c r="HW293">
        <v>113.5</v>
      </c>
      <c r="HX293">
        <v>1.86386</v>
      </c>
      <c r="HY293">
        <v>1.86025</v>
      </c>
      <c r="HZ293">
        <v>1.85867</v>
      </c>
      <c r="IA293">
        <v>1.85989</v>
      </c>
      <c r="IB293">
        <v>1.85986</v>
      </c>
      <c r="IC293">
        <v>1.85852</v>
      </c>
      <c r="ID293">
        <v>1.85763</v>
      </c>
      <c r="IE293">
        <v>1.85242</v>
      </c>
      <c r="IF293">
        <v>0</v>
      </c>
      <c r="IG293">
        <v>0</v>
      </c>
      <c r="IH293">
        <v>0</v>
      </c>
      <c r="II293">
        <v>0</v>
      </c>
      <c r="IJ293" t="s">
        <v>433</v>
      </c>
      <c r="IK293" t="s">
        <v>434</v>
      </c>
      <c r="IL293" t="s">
        <v>435</v>
      </c>
      <c r="IM293" t="s">
        <v>435</v>
      </c>
      <c r="IN293" t="s">
        <v>435</v>
      </c>
      <c r="IO293" t="s">
        <v>435</v>
      </c>
      <c r="IP293">
        <v>0</v>
      </c>
      <c r="IQ293">
        <v>100</v>
      </c>
      <c r="IR293">
        <v>100</v>
      </c>
      <c r="IS293">
        <v>-33.29</v>
      </c>
      <c r="IT293">
        <v>-3.8717</v>
      </c>
      <c r="IU293">
        <v>-14.31289574393101</v>
      </c>
      <c r="IV293">
        <v>-0.02083019699242301</v>
      </c>
      <c r="IW293">
        <v>6.53372239223948E-06</v>
      </c>
      <c r="IX293">
        <v>-1.0545266758139E-09</v>
      </c>
      <c r="IY293">
        <v>-1.673814827731834</v>
      </c>
      <c r="IZ293">
        <v>-0.1107929009182527</v>
      </c>
      <c r="JA293">
        <v>0.00147621998962423</v>
      </c>
      <c r="JB293">
        <v>-1.085810860981848E-05</v>
      </c>
      <c r="JC293">
        <v>3</v>
      </c>
      <c r="JD293">
        <v>1949</v>
      </c>
      <c r="JE293">
        <v>2</v>
      </c>
      <c r="JF293">
        <v>64</v>
      </c>
      <c r="JG293">
        <v>39.3</v>
      </c>
      <c r="JH293">
        <v>39.3</v>
      </c>
      <c r="JI293">
        <v>3.08838</v>
      </c>
      <c r="JJ293">
        <v>2.7063</v>
      </c>
      <c r="JK293">
        <v>1.49658</v>
      </c>
      <c r="JL293">
        <v>2.31934</v>
      </c>
      <c r="JM293">
        <v>1.54785</v>
      </c>
      <c r="JN293">
        <v>2.47681</v>
      </c>
      <c r="JO293">
        <v>51.9009</v>
      </c>
      <c r="JP293">
        <v>14.1846</v>
      </c>
      <c r="JQ293">
        <v>18</v>
      </c>
      <c r="JR293">
        <v>503.896</v>
      </c>
      <c r="JS293">
        <v>460.653</v>
      </c>
      <c r="JT293">
        <v>26.7449</v>
      </c>
      <c r="JU293">
        <v>47.1627</v>
      </c>
      <c r="JV293">
        <v>29.9998</v>
      </c>
      <c r="JW293">
        <v>46.8831</v>
      </c>
      <c r="JX293">
        <v>46.7092</v>
      </c>
      <c r="JY293">
        <v>62.0289</v>
      </c>
      <c r="JZ293">
        <v>34.1162</v>
      </c>
      <c r="KA293">
        <v>0</v>
      </c>
      <c r="KB293">
        <v>21.3952</v>
      </c>
      <c r="KC293">
        <v>1390.25</v>
      </c>
      <c r="KD293">
        <v>23.9944</v>
      </c>
      <c r="KE293">
        <v>97.4905</v>
      </c>
      <c r="KF293">
        <v>91.7351</v>
      </c>
    </row>
    <row r="294" spans="1:292">
      <c r="A294">
        <v>276</v>
      </c>
      <c r="B294">
        <v>1688146197.5</v>
      </c>
      <c r="C294">
        <v>11781.5</v>
      </c>
      <c r="D294" t="s">
        <v>990</v>
      </c>
      <c r="E294" t="s">
        <v>991</v>
      </c>
      <c r="F294">
        <v>5</v>
      </c>
      <c r="G294" t="s">
        <v>824</v>
      </c>
      <c r="H294">
        <v>1688146190</v>
      </c>
      <c r="I294">
        <f>(J294)/1000</f>
        <v>0</v>
      </c>
      <c r="J294">
        <f>IF(DO294, AM294, AG294)</f>
        <v>0</v>
      </c>
      <c r="K294">
        <f>IF(DO294, AH294, AF294)</f>
        <v>0</v>
      </c>
      <c r="L294">
        <f>DQ294 - IF(AT294&gt;1, K294*DK294*100.0/(AV294*EE294), 0)</f>
        <v>0</v>
      </c>
      <c r="M294">
        <f>((S294-I294/2)*L294-K294)/(S294+I294/2)</f>
        <v>0</v>
      </c>
      <c r="N294">
        <f>M294*(DX294+DY294)/1000.0</f>
        <v>0</v>
      </c>
      <c r="O294">
        <f>(DQ294 - IF(AT294&gt;1, K294*DK294*100.0/(AV294*EE294), 0))*(DX294+DY294)/1000.0</f>
        <v>0</v>
      </c>
      <c r="P294">
        <f>2.0/((1/R294-1/Q294)+SIGN(R294)*SQRT((1/R294-1/Q294)*(1/R294-1/Q294) + 4*DL294/((DL294+1)*(DL294+1))*(2*1/R294*1/Q294-1/Q294*1/Q294)))</f>
        <v>0</v>
      </c>
      <c r="Q294">
        <f>IF(LEFT(DM294,1)&lt;&gt;"0",IF(LEFT(DM294,1)="1",3.0,DN294),$D$5+$E$5*(EE294*DX294/($K$5*1000))+$F$5*(EE294*DX294/($K$5*1000))*MAX(MIN(DK294,$J$5),$I$5)*MAX(MIN(DK294,$J$5),$I$5)+$G$5*MAX(MIN(DK294,$J$5),$I$5)*(EE294*DX294/($K$5*1000))+$H$5*(EE294*DX294/($K$5*1000))*(EE294*DX294/($K$5*1000)))</f>
        <v>0</v>
      </c>
      <c r="R294">
        <f>I294*(1000-(1000*0.61365*exp(17.502*V294/(240.97+V294))/(DX294+DY294)+DS294)/2)/(1000*0.61365*exp(17.502*V294/(240.97+V294))/(DX294+DY294)-DS294)</f>
        <v>0</v>
      </c>
      <c r="S294">
        <f>1/((DL294+1)/(P294/1.6)+1/(Q294/1.37)) + DL294/((DL294+1)/(P294/1.6) + DL294/(Q294/1.37))</f>
        <v>0</v>
      </c>
      <c r="T294">
        <f>(DG294*DJ294)</f>
        <v>0</v>
      </c>
      <c r="U294">
        <f>(DZ294+(T294+2*0.95*5.67E-8*(((DZ294+$B$9)+273)^4-(DZ294+273)^4)-44100*I294)/(1.84*29.3*Q294+8*0.95*5.67E-8*(DZ294+273)^3))</f>
        <v>0</v>
      </c>
      <c r="V294">
        <f>($C$9*EA294+$D$9*EB294+$E$9*U294)</f>
        <v>0</v>
      </c>
      <c r="W294">
        <f>0.61365*exp(17.502*V294/(240.97+V294))</f>
        <v>0</v>
      </c>
      <c r="X294">
        <f>(Y294/Z294*100)</f>
        <v>0</v>
      </c>
      <c r="Y294">
        <f>DS294*(DX294+DY294)/1000</f>
        <v>0</v>
      </c>
      <c r="Z294">
        <f>0.61365*exp(17.502*DZ294/(240.97+DZ294))</f>
        <v>0</v>
      </c>
      <c r="AA294">
        <f>(W294-DS294*(DX294+DY294)/1000)</f>
        <v>0</v>
      </c>
      <c r="AB294">
        <f>(-I294*44100)</f>
        <v>0</v>
      </c>
      <c r="AC294">
        <f>2*29.3*Q294*0.92*(DZ294-V294)</f>
        <v>0</v>
      </c>
      <c r="AD294">
        <f>2*0.95*5.67E-8*(((DZ294+$B$9)+273)^4-(V294+273)^4)</f>
        <v>0</v>
      </c>
      <c r="AE294">
        <f>T294+AD294+AB294+AC294</f>
        <v>0</v>
      </c>
      <c r="AF294">
        <f>DW294*AT294*(DR294-DQ294*(1000-AT294*DT294)/(1000-AT294*DS294))/(100*DK294)</f>
        <v>0</v>
      </c>
      <c r="AG294">
        <f>1000*DW294*AT294*(DS294-DT294)/(100*DK294*(1000-AT294*DS294))</f>
        <v>0</v>
      </c>
      <c r="AH294">
        <f>(AI294 - AJ294 - DX294*1E3/(8.314*(DZ294+273.15)) * AL294/DW294 * AK294) * DW294/(100*DK294) * (1000 - DT294)/1000</f>
        <v>0</v>
      </c>
      <c r="AI294">
        <v>1408.189499222023</v>
      </c>
      <c r="AJ294">
        <v>1384.276</v>
      </c>
      <c r="AK294">
        <v>3.418616047804684</v>
      </c>
      <c r="AL294">
        <v>66.45543334571914</v>
      </c>
      <c r="AM294">
        <f>(AO294 - AN294 + DX294*1E3/(8.314*(DZ294+273.15)) * AQ294/DW294 * AP294) * DW294/(100*DK294) * 1000/(1000 - AO294)</f>
        <v>0</v>
      </c>
      <c r="AN294">
        <v>24.01205118424178</v>
      </c>
      <c r="AO294">
        <v>24.40064787878788</v>
      </c>
      <c r="AP294">
        <v>2.783885951489101E-06</v>
      </c>
      <c r="AQ294">
        <v>108.1000291971216</v>
      </c>
      <c r="AR294">
        <v>0</v>
      </c>
      <c r="AS294">
        <v>0</v>
      </c>
      <c r="AT294">
        <f>IF(AR294*$H$15&gt;=AV294,1.0,(AV294/(AV294-AR294*$H$15)))</f>
        <v>0</v>
      </c>
      <c r="AU294">
        <f>(AT294-1)*100</f>
        <v>0</v>
      </c>
      <c r="AV294">
        <f>MAX(0,($B$15+$C$15*EE294)/(1+$D$15*EE294)*DX294/(DZ294+273)*$E$15)</f>
        <v>0</v>
      </c>
      <c r="AW294" t="s">
        <v>429</v>
      </c>
      <c r="AX294" t="s">
        <v>429</v>
      </c>
      <c r="AY294">
        <v>0</v>
      </c>
      <c r="AZ294">
        <v>0</v>
      </c>
      <c r="BA294">
        <f>1-AY294/AZ294</f>
        <v>0</v>
      </c>
      <c r="BB294">
        <v>0</v>
      </c>
      <c r="BC294" t="s">
        <v>429</v>
      </c>
      <c r="BD294" t="s">
        <v>429</v>
      </c>
      <c r="BE294">
        <v>0</v>
      </c>
      <c r="BF294">
        <v>0</v>
      </c>
      <c r="BG294">
        <f>1-BE294/BF294</f>
        <v>0</v>
      </c>
      <c r="BH294">
        <v>0.5</v>
      </c>
      <c r="BI294">
        <f>DH294</f>
        <v>0</v>
      </c>
      <c r="BJ294">
        <f>K294</f>
        <v>0</v>
      </c>
      <c r="BK294">
        <f>BG294*BH294*BI294</f>
        <v>0</v>
      </c>
      <c r="BL294">
        <f>(BJ294-BB294)/BI294</f>
        <v>0</v>
      </c>
      <c r="BM294">
        <f>(AZ294-BF294)/BF294</f>
        <v>0</v>
      </c>
      <c r="BN294">
        <f>AY294/(BA294+AY294/BF294)</f>
        <v>0</v>
      </c>
      <c r="BO294" t="s">
        <v>429</v>
      </c>
      <c r="BP294">
        <v>0</v>
      </c>
      <c r="BQ294">
        <f>IF(BP294&lt;&gt;0, BP294, BN294)</f>
        <v>0</v>
      </c>
      <c r="BR294">
        <f>1-BQ294/BF294</f>
        <v>0</v>
      </c>
      <c r="BS294">
        <f>(BF294-BE294)/(BF294-BQ294)</f>
        <v>0</v>
      </c>
      <c r="BT294">
        <f>(AZ294-BF294)/(AZ294-BQ294)</f>
        <v>0</v>
      </c>
      <c r="BU294">
        <f>(BF294-BE294)/(BF294-AY294)</f>
        <v>0</v>
      </c>
      <c r="BV294">
        <f>(AZ294-BF294)/(AZ294-AY294)</f>
        <v>0</v>
      </c>
      <c r="BW294">
        <f>(BS294*BQ294/BE294)</f>
        <v>0</v>
      </c>
      <c r="BX294">
        <f>(1-BW294)</f>
        <v>0</v>
      </c>
      <c r="DG294">
        <f>$B$13*EF294+$C$13*EG294+$F$13*ER294*(1-EU294)</f>
        <v>0</v>
      </c>
      <c r="DH294">
        <f>DG294*DI294</f>
        <v>0</v>
      </c>
      <c r="DI294">
        <f>($B$13*$D$11+$C$13*$D$11+$F$13*((FE294+EW294)/MAX(FE294+EW294+FF294, 0.1)*$I$11+FF294/MAX(FE294+EW294+FF294, 0.1)*$J$11))/($B$13+$C$13+$F$13)</f>
        <v>0</v>
      </c>
      <c r="DJ294">
        <f>($B$13*$K$11+$C$13*$K$11+$F$13*((FE294+EW294)/MAX(FE294+EW294+FF294, 0.1)*$P$11+FF294/MAX(FE294+EW294+FF294, 0.1)*$Q$11))/($B$13+$C$13+$F$13)</f>
        <v>0</v>
      </c>
      <c r="DK294">
        <v>1.65</v>
      </c>
      <c r="DL294">
        <v>0.5</v>
      </c>
      <c r="DM294" t="s">
        <v>430</v>
      </c>
      <c r="DN294">
        <v>2</v>
      </c>
      <c r="DO294" t="b">
        <v>1</v>
      </c>
      <c r="DP294">
        <v>1688146190</v>
      </c>
      <c r="DQ294">
        <v>1327.061111111111</v>
      </c>
      <c r="DR294">
        <v>1359.987777777778</v>
      </c>
      <c r="DS294">
        <v>24.40241851851852</v>
      </c>
      <c r="DT294">
        <v>24.0122962962963</v>
      </c>
      <c r="DU294">
        <v>1360.273703703704</v>
      </c>
      <c r="DV294">
        <v>28.2741</v>
      </c>
      <c r="DW294">
        <v>499.9850740740741</v>
      </c>
      <c r="DX294">
        <v>101.5851111111111</v>
      </c>
      <c r="DY294">
        <v>0.09994104444444446</v>
      </c>
      <c r="DZ294">
        <v>32.70768888888889</v>
      </c>
      <c r="EA294">
        <v>33.89175925925926</v>
      </c>
      <c r="EB294">
        <v>999.9000000000001</v>
      </c>
      <c r="EC294">
        <v>0</v>
      </c>
      <c r="ED294">
        <v>0</v>
      </c>
      <c r="EE294">
        <v>10002.47</v>
      </c>
      <c r="EF294">
        <v>0</v>
      </c>
      <c r="EG294">
        <v>2079.265555555556</v>
      </c>
      <c r="EH294">
        <v>-32.92607777777778</v>
      </c>
      <c r="EI294">
        <v>1360.254444444445</v>
      </c>
      <c r="EJ294">
        <v>1393.446666666667</v>
      </c>
      <c r="EK294">
        <v>0.3901235925925927</v>
      </c>
      <c r="EL294">
        <v>1359.987777777778</v>
      </c>
      <c r="EM294">
        <v>24.0122962962963</v>
      </c>
      <c r="EN294">
        <v>2.478921481481482</v>
      </c>
      <c r="EO294">
        <v>2.439291111111111</v>
      </c>
      <c r="EP294">
        <v>20.88877037037037</v>
      </c>
      <c r="EQ294">
        <v>20.62699259259259</v>
      </c>
      <c r="ER294">
        <v>1999.999629629629</v>
      </c>
      <c r="ES294">
        <v>0.979995148148148</v>
      </c>
      <c r="ET294">
        <v>0.02000448148148149</v>
      </c>
      <c r="EU294">
        <v>0</v>
      </c>
      <c r="EV294">
        <v>148.9725185185185</v>
      </c>
      <c r="EW294">
        <v>5.00078</v>
      </c>
      <c r="EX294">
        <v>6353.123333333333</v>
      </c>
      <c r="EY294">
        <v>16379.59259259259</v>
      </c>
      <c r="EZ294">
        <v>52.24974074074074</v>
      </c>
      <c r="FA294">
        <v>54.3724074074074</v>
      </c>
      <c r="FB294">
        <v>52.72203703703703</v>
      </c>
      <c r="FC294">
        <v>53.40262962962964</v>
      </c>
      <c r="FD294">
        <v>52.44885185185184</v>
      </c>
      <c r="FE294">
        <v>1955.08962962963</v>
      </c>
      <c r="FF294">
        <v>39.91</v>
      </c>
      <c r="FG294">
        <v>0</v>
      </c>
      <c r="FH294">
        <v>1688146191.6</v>
      </c>
      <c r="FI294">
        <v>0</v>
      </c>
      <c r="FJ294">
        <v>148.9985</v>
      </c>
      <c r="FK294">
        <v>-0.2662906019372348</v>
      </c>
      <c r="FL294">
        <v>65.20547025930342</v>
      </c>
      <c r="FM294">
        <v>6352.629999999999</v>
      </c>
      <c r="FN294">
        <v>15</v>
      </c>
      <c r="FO294">
        <v>1688143836.6</v>
      </c>
      <c r="FP294" t="s">
        <v>825</v>
      </c>
      <c r="FQ294">
        <v>1688143836.6</v>
      </c>
      <c r="FR294">
        <v>1688143836.6</v>
      </c>
      <c r="FS294">
        <v>8</v>
      </c>
      <c r="FT294">
        <v>0.776</v>
      </c>
      <c r="FU294">
        <v>0.099</v>
      </c>
      <c r="FV294">
        <v>-22.351</v>
      </c>
      <c r="FW294">
        <v>-3.623</v>
      </c>
      <c r="FX294">
        <v>421</v>
      </c>
      <c r="FY294">
        <v>20</v>
      </c>
      <c r="FZ294">
        <v>0.31</v>
      </c>
      <c r="GA294">
        <v>0.05</v>
      </c>
      <c r="GB294">
        <v>-32.90543902439024</v>
      </c>
      <c r="GC294">
        <v>-1.343502439024427</v>
      </c>
      <c r="GD294">
        <v>0.3253317457896791</v>
      </c>
      <c r="GE294">
        <v>0</v>
      </c>
      <c r="GF294">
        <v>0.3914033658536585</v>
      </c>
      <c r="GG294">
        <v>-0.0228810731707317</v>
      </c>
      <c r="GH294">
        <v>0.002371678954089924</v>
      </c>
      <c r="GI294">
        <v>1</v>
      </c>
      <c r="GJ294">
        <v>1</v>
      </c>
      <c r="GK294">
        <v>2</v>
      </c>
      <c r="GL294" t="s">
        <v>432</v>
      </c>
      <c r="GM294">
        <v>3.1005</v>
      </c>
      <c r="GN294">
        <v>2.75798</v>
      </c>
      <c r="GO294">
        <v>0.212767</v>
      </c>
      <c r="GP294">
        <v>0.212822</v>
      </c>
      <c r="GQ294">
        <v>0.131107</v>
      </c>
      <c r="GR294">
        <v>0.117528</v>
      </c>
      <c r="GS294">
        <v>19609.4</v>
      </c>
      <c r="GT294">
        <v>18675</v>
      </c>
      <c r="GU294">
        <v>25509.3</v>
      </c>
      <c r="GV294">
        <v>24121.3</v>
      </c>
      <c r="GW294">
        <v>35661.7</v>
      </c>
      <c r="GX294">
        <v>30999.1</v>
      </c>
      <c r="GY294">
        <v>44614.6</v>
      </c>
      <c r="GZ294">
        <v>37960.8</v>
      </c>
      <c r="HA294">
        <v>1.71373</v>
      </c>
      <c r="HB294">
        <v>1.6347</v>
      </c>
      <c r="HC294">
        <v>-0.06707390000000001</v>
      </c>
      <c r="HD294">
        <v>0</v>
      </c>
      <c r="HE294">
        <v>35.0038</v>
      </c>
      <c r="HF294">
        <v>999.9</v>
      </c>
      <c r="HG294">
        <v>36.7</v>
      </c>
      <c r="HH294">
        <v>49</v>
      </c>
      <c r="HI294">
        <v>42.6773</v>
      </c>
      <c r="HJ294">
        <v>62.8863</v>
      </c>
      <c r="HK294">
        <v>23.0889</v>
      </c>
      <c r="HL294">
        <v>1</v>
      </c>
      <c r="HM294">
        <v>1.8055</v>
      </c>
      <c r="HN294">
        <v>9.28105</v>
      </c>
      <c r="HO294">
        <v>20.0498</v>
      </c>
      <c r="HP294">
        <v>5.20396</v>
      </c>
      <c r="HQ294">
        <v>11.9921</v>
      </c>
      <c r="HR294">
        <v>4.959</v>
      </c>
      <c r="HS294">
        <v>3.27455</v>
      </c>
      <c r="HT294">
        <v>9999</v>
      </c>
      <c r="HU294">
        <v>9999</v>
      </c>
      <c r="HV294">
        <v>9999</v>
      </c>
      <c r="HW294">
        <v>113.5</v>
      </c>
      <c r="HX294">
        <v>1.86386</v>
      </c>
      <c r="HY294">
        <v>1.86026</v>
      </c>
      <c r="HZ294">
        <v>1.85867</v>
      </c>
      <c r="IA294">
        <v>1.85989</v>
      </c>
      <c r="IB294">
        <v>1.85987</v>
      </c>
      <c r="IC294">
        <v>1.85855</v>
      </c>
      <c r="ID294">
        <v>1.85766</v>
      </c>
      <c r="IE294">
        <v>1.85242</v>
      </c>
      <c r="IF294">
        <v>0</v>
      </c>
      <c r="IG294">
        <v>0</v>
      </c>
      <c r="IH294">
        <v>0</v>
      </c>
      <c r="II294">
        <v>0</v>
      </c>
      <c r="IJ294" t="s">
        <v>433</v>
      </c>
      <c r="IK294" t="s">
        <v>434</v>
      </c>
      <c r="IL294" t="s">
        <v>435</v>
      </c>
      <c r="IM294" t="s">
        <v>435</v>
      </c>
      <c r="IN294" t="s">
        <v>435</v>
      </c>
      <c r="IO294" t="s">
        <v>435</v>
      </c>
      <c r="IP294">
        <v>0</v>
      </c>
      <c r="IQ294">
        <v>100</v>
      </c>
      <c r="IR294">
        <v>100</v>
      </c>
      <c r="IS294">
        <v>-33.44</v>
      </c>
      <c r="IT294">
        <v>-3.8716</v>
      </c>
      <c r="IU294">
        <v>-14.31289574393101</v>
      </c>
      <c r="IV294">
        <v>-0.02083019699242301</v>
      </c>
      <c r="IW294">
        <v>6.53372239223948E-06</v>
      </c>
      <c r="IX294">
        <v>-1.0545266758139E-09</v>
      </c>
      <c r="IY294">
        <v>-1.673814827731834</v>
      </c>
      <c r="IZ294">
        <v>-0.1107929009182527</v>
      </c>
      <c r="JA294">
        <v>0.00147621998962423</v>
      </c>
      <c r="JB294">
        <v>-1.085810860981848E-05</v>
      </c>
      <c r="JC294">
        <v>3</v>
      </c>
      <c r="JD294">
        <v>1949</v>
      </c>
      <c r="JE294">
        <v>2</v>
      </c>
      <c r="JF294">
        <v>64</v>
      </c>
      <c r="JG294">
        <v>39.3</v>
      </c>
      <c r="JH294">
        <v>39.3</v>
      </c>
      <c r="JI294">
        <v>3.1189</v>
      </c>
      <c r="JJ294">
        <v>2.70752</v>
      </c>
      <c r="JK294">
        <v>1.49658</v>
      </c>
      <c r="JL294">
        <v>2.31934</v>
      </c>
      <c r="JM294">
        <v>1.54785</v>
      </c>
      <c r="JN294">
        <v>2.49512</v>
      </c>
      <c r="JO294">
        <v>51.9009</v>
      </c>
      <c r="JP294">
        <v>14.1846</v>
      </c>
      <c r="JQ294">
        <v>18</v>
      </c>
      <c r="JR294">
        <v>503.778</v>
      </c>
      <c r="JS294">
        <v>461.186</v>
      </c>
      <c r="JT294">
        <v>26.7576</v>
      </c>
      <c r="JU294">
        <v>47.1627</v>
      </c>
      <c r="JV294">
        <v>29.9999</v>
      </c>
      <c r="JW294">
        <v>46.8831</v>
      </c>
      <c r="JX294">
        <v>46.7119</v>
      </c>
      <c r="JY294">
        <v>62.6045</v>
      </c>
      <c r="JZ294">
        <v>34.1162</v>
      </c>
      <c r="KA294">
        <v>0</v>
      </c>
      <c r="KB294">
        <v>21.3911</v>
      </c>
      <c r="KC294">
        <v>1403.62</v>
      </c>
      <c r="KD294">
        <v>23.9944</v>
      </c>
      <c r="KE294">
        <v>97.4907</v>
      </c>
      <c r="KF294">
        <v>91.73560000000001</v>
      </c>
    </row>
    <row r="295" spans="1:292">
      <c r="A295">
        <v>277</v>
      </c>
      <c r="B295">
        <v>1688146202.5</v>
      </c>
      <c r="C295">
        <v>11786.5</v>
      </c>
      <c r="D295" t="s">
        <v>992</v>
      </c>
      <c r="E295" t="s">
        <v>993</v>
      </c>
      <c r="F295">
        <v>5</v>
      </c>
      <c r="G295" t="s">
        <v>824</v>
      </c>
      <c r="H295">
        <v>1688146194.714286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K295*DK295*100.0/(AV295*EE295),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K295*DK295*100.0/(AV295*EE295),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1425.727798856941</v>
      </c>
      <c r="AJ295">
        <v>1401.581757575757</v>
      </c>
      <c r="AK295">
        <v>3.458056004345904</v>
      </c>
      <c r="AL295">
        <v>66.45543334571914</v>
      </c>
      <c r="AM295">
        <f>(AO295 - AN295 + DX295*1E3/(8.314*(DZ295+273.15)) * AQ295/DW295 * AP295) * DW295/(100*DK295) * 1000/(1000 - AO295)</f>
        <v>0</v>
      </c>
      <c r="AN295">
        <v>24.01119539337496</v>
      </c>
      <c r="AO295">
        <v>24.40017515151515</v>
      </c>
      <c r="AP295">
        <v>-1.679723072060651E-06</v>
      </c>
      <c r="AQ295">
        <v>108.1000291971216</v>
      </c>
      <c r="AR295">
        <v>0</v>
      </c>
      <c r="AS295">
        <v>0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429</v>
      </c>
      <c r="AX295" t="s">
        <v>429</v>
      </c>
      <c r="AY295">
        <v>0</v>
      </c>
      <c r="AZ295">
        <v>0</v>
      </c>
      <c r="BA295">
        <f>1-AY295/AZ295</f>
        <v>0</v>
      </c>
      <c r="BB295">
        <v>0</v>
      </c>
      <c r="BC295" t="s">
        <v>429</v>
      </c>
      <c r="BD295" t="s">
        <v>429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429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1.65</v>
      </c>
      <c r="DL295">
        <v>0.5</v>
      </c>
      <c r="DM295" t="s">
        <v>430</v>
      </c>
      <c r="DN295">
        <v>2</v>
      </c>
      <c r="DO295" t="b">
        <v>1</v>
      </c>
      <c r="DP295">
        <v>1688146194.714286</v>
      </c>
      <c r="DQ295">
        <v>1342.863571428572</v>
      </c>
      <c r="DR295">
        <v>1375.998928571429</v>
      </c>
      <c r="DS295">
        <v>24.40148928571429</v>
      </c>
      <c r="DT295">
        <v>24.01209285714286</v>
      </c>
      <c r="DU295">
        <v>1376.217142857143</v>
      </c>
      <c r="DV295">
        <v>28.27311785714286</v>
      </c>
      <c r="DW295">
        <v>499.9828928571428</v>
      </c>
      <c r="DX295">
        <v>101.5847857142857</v>
      </c>
      <c r="DY295">
        <v>0.09996482142857142</v>
      </c>
      <c r="DZ295">
        <v>32.71428214285714</v>
      </c>
      <c r="EA295">
        <v>33.90714285714286</v>
      </c>
      <c r="EB295">
        <v>999.9000000000002</v>
      </c>
      <c r="EC295">
        <v>0</v>
      </c>
      <c r="ED295">
        <v>0</v>
      </c>
      <c r="EE295">
        <v>10002.24964285714</v>
      </c>
      <c r="EF295">
        <v>0</v>
      </c>
      <c r="EG295">
        <v>2084.920357142857</v>
      </c>
      <c r="EH295">
        <v>-33.135325</v>
      </c>
      <c r="EI295">
        <v>1376.450357142857</v>
      </c>
      <c r="EJ295">
        <v>1409.851785714285</v>
      </c>
      <c r="EK295">
        <v>0.3893960714285714</v>
      </c>
      <c r="EL295">
        <v>1375.998928571429</v>
      </c>
      <c r="EM295">
        <v>24.01209285714286</v>
      </c>
      <c r="EN295">
        <v>2.478819642857143</v>
      </c>
      <c r="EO295">
        <v>2.439263571428572</v>
      </c>
      <c r="EP295">
        <v>20.88810357142857</v>
      </c>
      <c r="EQ295">
        <v>20.62681428571429</v>
      </c>
      <c r="ER295">
        <v>1999.985357142857</v>
      </c>
      <c r="ES295">
        <v>0.9799951428571427</v>
      </c>
      <c r="ET295">
        <v>0.02000448928571429</v>
      </c>
      <c r="EU295">
        <v>0</v>
      </c>
      <c r="EV295">
        <v>148.9573571428571</v>
      </c>
      <c r="EW295">
        <v>5.00078</v>
      </c>
      <c r="EX295">
        <v>6351.700357142859</v>
      </c>
      <c r="EY295">
        <v>16379.47857142857</v>
      </c>
      <c r="EZ295">
        <v>52.24528571428571</v>
      </c>
      <c r="FA295">
        <v>54.38814285714285</v>
      </c>
      <c r="FB295">
        <v>52.73192857142856</v>
      </c>
      <c r="FC295">
        <v>53.40832142857143</v>
      </c>
      <c r="FD295">
        <v>52.45285714285713</v>
      </c>
      <c r="FE295">
        <v>1955.075357142857</v>
      </c>
      <c r="FF295">
        <v>39.91</v>
      </c>
      <c r="FG295">
        <v>0</v>
      </c>
      <c r="FH295">
        <v>1688146197</v>
      </c>
      <c r="FI295">
        <v>0</v>
      </c>
      <c r="FJ295">
        <v>148.94432</v>
      </c>
      <c r="FK295">
        <v>-1.46838462150371</v>
      </c>
      <c r="FL295">
        <v>-52.39461478378379</v>
      </c>
      <c r="FM295">
        <v>6352.574799999999</v>
      </c>
      <c r="FN295">
        <v>15</v>
      </c>
      <c r="FO295">
        <v>1688143836.6</v>
      </c>
      <c r="FP295" t="s">
        <v>825</v>
      </c>
      <c r="FQ295">
        <v>1688143836.6</v>
      </c>
      <c r="FR295">
        <v>1688143836.6</v>
      </c>
      <c r="FS295">
        <v>8</v>
      </c>
      <c r="FT295">
        <v>0.776</v>
      </c>
      <c r="FU295">
        <v>0.099</v>
      </c>
      <c r="FV295">
        <v>-22.351</v>
      </c>
      <c r="FW295">
        <v>-3.623</v>
      </c>
      <c r="FX295">
        <v>421</v>
      </c>
      <c r="FY295">
        <v>20</v>
      </c>
      <c r="FZ295">
        <v>0.31</v>
      </c>
      <c r="GA295">
        <v>0.05</v>
      </c>
      <c r="GB295">
        <v>-32.9778243902439</v>
      </c>
      <c r="GC295">
        <v>-2.490875958188139</v>
      </c>
      <c r="GD295">
        <v>0.3534467185018842</v>
      </c>
      <c r="GE295">
        <v>0</v>
      </c>
      <c r="GF295">
        <v>0.3899991707317073</v>
      </c>
      <c r="GG295">
        <v>-0.01270325435540059</v>
      </c>
      <c r="GH295">
        <v>0.00156681491276114</v>
      </c>
      <c r="GI295">
        <v>1</v>
      </c>
      <c r="GJ295">
        <v>1</v>
      </c>
      <c r="GK295">
        <v>2</v>
      </c>
      <c r="GL295" t="s">
        <v>432</v>
      </c>
      <c r="GM295">
        <v>3.10078</v>
      </c>
      <c r="GN295">
        <v>2.75818</v>
      </c>
      <c r="GO295">
        <v>0.21435</v>
      </c>
      <c r="GP295">
        <v>0.214341</v>
      </c>
      <c r="GQ295">
        <v>0.13111</v>
      </c>
      <c r="GR295">
        <v>0.117525</v>
      </c>
      <c r="GS295">
        <v>19569.5</v>
      </c>
      <c r="GT295">
        <v>18638.3</v>
      </c>
      <c r="GU295">
        <v>25509.2</v>
      </c>
      <c r="GV295">
        <v>24120.8</v>
      </c>
      <c r="GW295">
        <v>35661.6</v>
      </c>
      <c r="GX295">
        <v>30999.2</v>
      </c>
      <c r="GY295">
        <v>44614.4</v>
      </c>
      <c r="GZ295">
        <v>37960.6</v>
      </c>
      <c r="HA295">
        <v>1.71413</v>
      </c>
      <c r="HB295">
        <v>1.63442</v>
      </c>
      <c r="HC295">
        <v>-0.067316</v>
      </c>
      <c r="HD295">
        <v>0</v>
      </c>
      <c r="HE295">
        <v>35.0205</v>
      </c>
      <c r="HF295">
        <v>999.9</v>
      </c>
      <c r="HG295">
        <v>36.7</v>
      </c>
      <c r="HH295">
        <v>49</v>
      </c>
      <c r="HI295">
        <v>42.6743</v>
      </c>
      <c r="HJ295">
        <v>62.9563</v>
      </c>
      <c r="HK295">
        <v>23.141</v>
      </c>
      <c r="HL295">
        <v>1</v>
      </c>
      <c r="HM295">
        <v>1.80553</v>
      </c>
      <c r="HN295">
        <v>9.28105</v>
      </c>
      <c r="HO295">
        <v>20.0497</v>
      </c>
      <c r="HP295">
        <v>5.20321</v>
      </c>
      <c r="HQ295">
        <v>11.992</v>
      </c>
      <c r="HR295">
        <v>4.95905</v>
      </c>
      <c r="HS295">
        <v>3.27423</v>
      </c>
      <c r="HT295">
        <v>9999</v>
      </c>
      <c r="HU295">
        <v>9999</v>
      </c>
      <c r="HV295">
        <v>9999</v>
      </c>
      <c r="HW295">
        <v>113.5</v>
      </c>
      <c r="HX295">
        <v>1.86386</v>
      </c>
      <c r="HY295">
        <v>1.86028</v>
      </c>
      <c r="HZ295">
        <v>1.85867</v>
      </c>
      <c r="IA295">
        <v>1.85989</v>
      </c>
      <c r="IB295">
        <v>1.85982</v>
      </c>
      <c r="IC295">
        <v>1.85854</v>
      </c>
      <c r="ID295">
        <v>1.85762</v>
      </c>
      <c r="IE295">
        <v>1.85242</v>
      </c>
      <c r="IF295">
        <v>0</v>
      </c>
      <c r="IG295">
        <v>0</v>
      </c>
      <c r="IH295">
        <v>0</v>
      </c>
      <c r="II295">
        <v>0</v>
      </c>
      <c r="IJ295" t="s">
        <v>433</v>
      </c>
      <c r="IK295" t="s">
        <v>434</v>
      </c>
      <c r="IL295" t="s">
        <v>435</v>
      </c>
      <c r="IM295" t="s">
        <v>435</v>
      </c>
      <c r="IN295" t="s">
        <v>435</v>
      </c>
      <c r="IO295" t="s">
        <v>435</v>
      </c>
      <c r="IP295">
        <v>0</v>
      </c>
      <c r="IQ295">
        <v>100</v>
      </c>
      <c r="IR295">
        <v>100</v>
      </c>
      <c r="IS295">
        <v>-33.58</v>
      </c>
      <c r="IT295">
        <v>-3.8716</v>
      </c>
      <c r="IU295">
        <v>-14.31289574393101</v>
      </c>
      <c r="IV295">
        <v>-0.02083019699242301</v>
      </c>
      <c r="IW295">
        <v>6.53372239223948E-06</v>
      </c>
      <c r="IX295">
        <v>-1.0545266758139E-09</v>
      </c>
      <c r="IY295">
        <v>-1.673814827731834</v>
      </c>
      <c r="IZ295">
        <v>-0.1107929009182527</v>
      </c>
      <c r="JA295">
        <v>0.00147621998962423</v>
      </c>
      <c r="JB295">
        <v>-1.085810860981848E-05</v>
      </c>
      <c r="JC295">
        <v>3</v>
      </c>
      <c r="JD295">
        <v>1949</v>
      </c>
      <c r="JE295">
        <v>2</v>
      </c>
      <c r="JF295">
        <v>64</v>
      </c>
      <c r="JG295">
        <v>39.4</v>
      </c>
      <c r="JH295">
        <v>39.4</v>
      </c>
      <c r="JI295">
        <v>3.14941</v>
      </c>
      <c r="JJ295">
        <v>2.70142</v>
      </c>
      <c r="JK295">
        <v>1.49658</v>
      </c>
      <c r="JL295">
        <v>2.31934</v>
      </c>
      <c r="JM295">
        <v>1.54785</v>
      </c>
      <c r="JN295">
        <v>2.50244</v>
      </c>
      <c r="JO295">
        <v>51.9009</v>
      </c>
      <c r="JP295">
        <v>14.1846</v>
      </c>
      <c r="JQ295">
        <v>18</v>
      </c>
      <c r="JR295">
        <v>504.047</v>
      </c>
      <c r="JS295">
        <v>461.011</v>
      </c>
      <c r="JT295">
        <v>26.7706</v>
      </c>
      <c r="JU295">
        <v>47.1627</v>
      </c>
      <c r="JV295">
        <v>30</v>
      </c>
      <c r="JW295">
        <v>46.8831</v>
      </c>
      <c r="JX295">
        <v>46.7144</v>
      </c>
      <c r="JY295">
        <v>63.2488</v>
      </c>
      <c r="JZ295">
        <v>34.1162</v>
      </c>
      <c r="KA295">
        <v>0</v>
      </c>
      <c r="KB295">
        <v>21.3896</v>
      </c>
      <c r="KC295">
        <v>1423.67</v>
      </c>
      <c r="KD295">
        <v>23.9944</v>
      </c>
      <c r="KE295">
        <v>97.4903</v>
      </c>
      <c r="KF295">
        <v>91.7346</v>
      </c>
    </row>
    <row r="296" spans="1:292">
      <c r="A296">
        <v>278</v>
      </c>
      <c r="B296">
        <v>1688146207.5</v>
      </c>
      <c r="C296">
        <v>11791.5</v>
      </c>
      <c r="D296" t="s">
        <v>994</v>
      </c>
      <c r="E296" t="s">
        <v>995</v>
      </c>
      <c r="F296">
        <v>5</v>
      </c>
      <c r="G296" t="s">
        <v>824</v>
      </c>
      <c r="H296">
        <v>1688146200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K296*DK296*100.0/(AV296*EE296),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K296*DK296*100.0/(AV296*EE296),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1442.437060355167</v>
      </c>
      <c r="AJ296">
        <v>1418.738303030303</v>
      </c>
      <c r="AK296">
        <v>3.419212349811465</v>
      </c>
      <c r="AL296">
        <v>66.45543334571914</v>
      </c>
      <c r="AM296">
        <f>(AO296 - AN296 + DX296*1E3/(8.314*(DZ296+273.15)) * AQ296/DW296 * AP296) * DW296/(100*DK296) * 1000/(1000 - AO296)</f>
        <v>0</v>
      </c>
      <c r="AN296">
        <v>24.01374140241501</v>
      </c>
      <c r="AO296">
        <v>24.39791757575757</v>
      </c>
      <c r="AP296">
        <v>-1.982220532316294E-05</v>
      </c>
      <c r="AQ296">
        <v>108.1000291971216</v>
      </c>
      <c r="AR296">
        <v>0</v>
      </c>
      <c r="AS296">
        <v>0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429</v>
      </c>
      <c r="AX296" t="s">
        <v>429</v>
      </c>
      <c r="AY296">
        <v>0</v>
      </c>
      <c r="AZ296">
        <v>0</v>
      </c>
      <c r="BA296">
        <f>1-AY296/AZ296</f>
        <v>0</v>
      </c>
      <c r="BB296">
        <v>0</v>
      </c>
      <c r="BC296" t="s">
        <v>429</v>
      </c>
      <c r="BD296" t="s">
        <v>429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429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1.65</v>
      </c>
      <c r="DL296">
        <v>0.5</v>
      </c>
      <c r="DM296" t="s">
        <v>430</v>
      </c>
      <c r="DN296">
        <v>2</v>
      </c>
      <c r="DO296" t="b">
        <v>1</v>
      </c>
      <c r="DP296">
        <v>1688146200</v>
      </c>
      <c r="DQ296">
        <v>1360.626666666667</v>
      </c>
      <c r="DR296">
        <v>1393.708148148148</v>
      </c>
      <c r="DS296">
        <v>24.40008888888889</v>
      </c>
      <c r="DT296">
        <v>24.01225925925926</v>
      </c>
      <c r="DU296">
        <v>1394.137777777778</v>
      </c>
      <c r="DV296">
        <v>28.27165185185185</v>
      </c>
      <c r="DW296">
        <v>499.991111111111</v>
      </c>
      <c r="DX296">
        <v>101.5839259259259</v>
      </c>
      <c r="DY296">
        <v>0.100004962962963</v>
      </c>
      <c r="DZ296">
        <v>32.72318888888889</v>
      </c>
      <c r="EA296">
        <v>33.92142592592592</v>
      </c>
      <c r="EB296">
        <v>999.9000000000001</v>
      </c>
      <c r="EC296">
        <v>0</v>
      </c>
      <c r="ED296">
        <v>0</v>
      </c>
      <c r="EE296">
        <v>10002.30888888889</v>
      </c>
      <c r="EF296">
        <v>0</v>
      </c>
      <c r="EG296">
        <v>2089.277037037037</v>
      </c>
      <c r="EH296">
        <v>-33.0817074074074</v>
      </c>
      <c r="EI296">
        <v>1394.655925925926</v>
      </c>
      <c r="EJ296">
        <v>1427.997407407407</v>
      </c>
      <c r="EK296">
        <v>0.3878404444444444</v>
      </c>
      <c r="EL296">
        <v>1393.708148148148</v>
      </c>
      <c r="EM296">
        <v>24.01225925925926</v>
      </c>
      <c r="EN296">
        <v>2.478655185185185</v>
      </c>
      <c r="EO296">
        <v>2.439258148148148</v>
      </c>
      <c r="EP296">
        <v>20.88702592592593</v>
      </c>
      <c r="EQ296">
        <v>20.62678518518518</v>
      </c>
      <c r="ER296">
        <v>1999.985925925926</v>
      </c>
      <c r="ES296">
        <v>0.9799952962962962</v>
      </c>
      <c r="ET296">
        <v>0.02000437037037037</v>
      </c>
      <c r="EU296">
        <v>0</v>
      </c>
      <c r="EV296">
        <v>148.9078148148148</v>
      </c>
      <c r="EW296">
        <v>5.00078</v>
      </c>
      <c r="EX296">
        <v>6351.514814814815</v>
      </c>
      <c r="EY296">
        <v>16379.48148148148</v>
      </c>
      <c r="EZ296">
        <v>52.25207407407407</v>
      </c>
      <c r="FA296">
        <v>54.40714814814815</v>
      </c>
      <c r="FB296">
        <v>52.71729629629629</v>
      </c>
      <c r="FC296">
        <v>53.41874074074073</v>
      </c>
      <c r="FD296">
        <v>52.43725925925925</v>
      </c>
      <c r="FE296">
        <v>1955.075925925926</v>
      </c>
      <c r="FF296">
        <v>39.91</v>
      </c>
      <c r="FG296">
        <v>0</v>
      </c>
      <c r="FH296">
        <v>1688146201.8</v>
      </c>
      <c r="FI296">
        <v>0</v>
      </c>
      <c r="FJ296">
        <v>148.8902</v>
      </c>
      <c r="FK296">
        <v>-0.8831538566661846</v>
      </c>
      <c r="FL296">
        <v>7.230769795122117</v>
      </c>
      <c r="FM296">
        <v>6352.854</v>
      </c>
      <c r="FN296">
        <v>15</v>
      </c>
      <c r="FO296">
        <v>1688143836.6</v>
      </c>
      <c r="FP296" t="s">
        <v>825</v>
      </c>
      <c r="FQ296">
        <v>1688143836.6</v>
      </c>
      <c r="FR296">
        <v>1688143836.6</v>
      </c>
      <c r="FS296">
        <v>8</v>
      </c>
      <c r="FT296">
        <v>0.776</v>
      </c>
      <c r="FU296">
        <v>0.099</v>
      </c>
      <c r="FV296">
        <v>-22.351</v>
      </c>
      <c r="FW296">
        <v>-3.623</v>
      </c>
      <c r="FX296">
        <v>421</v>
      </c>
      <c r="FY296">
        <v>20</v>
      </c>
      <c r="FZ296">
        <v>0.31</v>
      </c>
      <c r="GA296">
        <v>0.05</v>
      </c>
      <c r="GB296">
        <v>-33.06898292682926</v>
      </c>
      <c r="GC296">
        <v>0.352818815331103</v>
      </c>
      <c r="GD296">
        <v>0.2162933823987281</v>
      </c>
      <c r="GE296">
        <v>0</v>
      </c>
      <c r="GF296">
        <v>0.3890976341463415</v>
      </c>
      <c r="GG296">
        <v>-0.01286960278745627</v>
      </c>
      <c r="GH296">
        <v>0.001669788766487457</v>
      </c>
      <c r="GI296">
        <v>1</v>
      </c>
      <c r="GJ296">
        <v>1</v>
      </c>
      <c r="GK296">
        <v>2</v>
      </c>
      <c r="GL296" t="s">
        <v>432</v>
      </c>
      <c r="GM296">
        <v>3.10087</v>
      </c>
      <c r="GN296">
        <v>2.75822</v>
      </c>
      <c r="GO296">
        <v>0.215909</v>
      </c>
      <c r="GP296">
        <v>0.215931</v>
      </c>
      <c r="GQ296">
        <v>0.131098</v>
      </c>
      <c r="GR296">
        <v>0.117535</v>
      </c>
      <c r="GS296">
        <v>19530.4</v>
      </c>
      <c r="GT296">
        <v>18600.4</v>
      </c>
      <c r="GU296">
        <v>25509.2</v>
      </c>
      <c r="GV296">
        <v>24120.9</v>
      </c>
      <c r="GW296">
        <v>35662.4</v>
      </c>
      <c r="GX296">
        <v>30999.1</v>
      </c>
      <c r="GY296">
        <v>44614.6</v>
      </c>
      <c r="GZ296">
        <v>37960.7</v>
      </c>
      <c r="HA296">
        <v>1.7146</v>
      </c>
      <c r="HB296">
        <v>1.6342</v>
      </c>
      <c r="HC296">
        <v>-0.0688545</v>
      </c>
      <c r="HD296">
        <v>0</v>
      </c>
      <c r="HE296">
        <v>35.0365</v>
      </c>
      <c r="HF296">
        <v>999.9</v>
      </c>
      <c r="HG296">
        <v>36.7</v>
      </c>
      <c r="HH296">
        <v>49</v>
      </c>
      <c r="HI296">
        <v>42.6796</v>
      </c>
      <c r="HJ296">
        <v>62.9063</v>
      </c>
      <c r="HK296">
        <v>23.2091</v>
      </c>
      <c r="HL296">
        <v>1</v>
      </c>
      <c r="HM296">
        <v>1.80569</v>
      </c>
      <c r="HN296">
        <v>9.28105</v>
      </c>
      <c r="HO296">
        <v>20.0496</v>
      </c>
      <c r="HP296">
        <v>5.20366</v>
      </c>
      <c r="HQ296">
        <v>11.9921</v>
      </c>
      <c r="HR296">
        <v>4.9591</v>
      </c>
      <c r="HS296">
        <v>3.27448</v>
      </c>
      <c r="HT296">
        <v>9999</v>
      </c>
      <c r="HU296">
        <v>9999</v>
      </c>
      <c r="HV296">
        <v>9999</v>
      </c>
      <c r="HW296">
        <v>113.5</v>
      </c>
      <c r="HX296">
        <v>1.86386</v>
      </c>
      <c r="HY296">
        <v>1.86027</v>
      </c>
      <c r="HZ296">
        <v>1.85867</v>
      </c>
      <c r="IA296">
        <v>1.85989</v>
      </c>
      <c r="IB296">
        <v>1.85984</v>
      </c>
      <c r="IC296">
        <v>1.85853</v>
      </c>
      <c r="ID296">
        <v>1.85764</v>
      </c>
      <c r="IE296">
        <v>1.85242</v>
      </c>
      <c r="IF296">
        <v>0</v>
      </c>
      <c r="IG296">
        <v>0</v>
      </c>
      <c r="IH296">
        <v>0</v>
      </c>
      <c r="II296">
        <v>0</v>
      </c>
      <c r="IJ296" t="s">
        <v>433</v>
      </c>
      <c r="IK296" t="s">
        <v>434</v>
      </c>
      <c r="IL296" t="s">
        <v>435</v>
      </c>
      <c r="IM296" t="s">
        <v>435</v>
      </c>
      <c r="IN296" t="s">
        <v>435</v>
      </c>
      <c r="IO296" t="s">
        <v>435</v>
      </c>
      <c r="IP296">
        <v>0</v>
      </c>
      <c r="IQ296">
        <v>100</v>
      </c>
      <c r="IR296">
        <v>100</v>
      </c>
      <c r="IS296">
        <v>-33.73</v>
      </c>
      <c r="IT296">
        <v>-3.8715</v>
      </c>
      <c r="IU296">
        <v>-14.31289574393101</v>
      </c>
      <c r="IV296">
        <v>-0.02083019699242301</v>
      </c>
      <c r="IW296">
        <v>6.53372239223948E-06</v>
      </c>
      <c r="IX296">
        <v>-1.0545266758139E-09</v>
      </c>
      <c r="IY296">
        <v>-1.673814827731834</v>
      </c>
      <c r="IZ296">
        <v>-0.1107929009182527</v>
      </c>
      <c r="JA296">
        <v>0.00147621998962423</v>
      </c>
      <c r="JB296">
        <v>-1.085810860981848E-05</v>
      </c>
      <c r="JC296">
        <v>3</v>
      </c>
      <c r="JD296">
        <v>1949</v>
      </c>
      <c r="JE296">
        <v>2</v>
      </c>
      <c r="JF296">
        <v>64</v>
      </c>
      <c r="JG296">
        <v>39.5</v>
      </c>
      <c r="JH296">
        <v>39.5</v>
      </c>
      <c r="JI296">
        <v>3.17871</v>
      </c>
      <c r="JJ296">
        <v>2.69775</v>
      </c>
      <c r="JK296">
        <v>1.49658</v>
      </c>
      <c r="JL296">
        <v>2.31934</v>
      </c>
      <c r="JM296">
        <v>1.54785</v>
      </c>
      <c r="JN296">
        <v>2.51953</v>
      </c>
      <c r="JO296">
        <v>51.9009</v>
      </c>
      <c r="JP296">
        <v>14.1846</v>
      </c>
      <c r="JQ296">
        <v>18</v>
      </c>
      <c r="JR296">
        <v>504.364</v>
      </c>
      <c r="JS296">
        <v>460.856</v>
      </c>
      <c r="JT296">
        <v>26.7802</v>
      </c>
      <c r="JU296">
        <v>47.1627</v>
      </c>
      <c r="JV296">
        <v>30.0001</v>
      </c>
      <c r="JW296">
        <v>46.8831</v>
      </c>
      <c r="JX296">
        <v>46.7144</v>
      </c>
      <c r="JY296">
        <v>63.8095</v>
      </c>
      <c r="JZ296">
        <v>34.1162</v>
      </c>
      <c r="KA296">
        <v>0</v>
      </c>
      <c r="KB296">
        <v>21.3896</v>
      </c>
      <c r="KC296">
        <v>1437.03</v>
      </c>
      <c r="KD296">
        <v>23.9944</v>
      </c>
      <c r="KE296">
        <v>97.4905</v>
      </c>
      <c r="KF296">
        <v>91.7349</v>
      </c>
    </row>
    <row r="297" spans="1:292">
      <c r="A297">
        <v>279</v>
      </c>
      <c r="B297">
        <v>1688146212.5</v>
      </c>
      <c r="C297">
        <v>11796.5</v>
      </c>
      <c r="D297" t="s">
        <v>996</v>
      </c>
      <c r="E297" t="s">
        <v>997</v>
      </c>
      <c r="F297">
        <v>5</v>
      </c>
      <c r="G297" t="s">
        <v>824</v>
      </c>
      <c r="H297">
        <v>1688146204.714286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K297*DK297*100.0/(AV297*EE297),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K297*DK297*100.0/(AV297*EE297),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1460.133003292191</v>
      </c>
      <c r="AJ297">
        <v>1435.980121212121</v>
      </c>
      <c r="AK297">
        <v>3.450535989859428</v>
      </c>
      <c r="AL297">
        <v>66.45543334571914</v>
      </c>
      <c r="AM297">
        <f>(AO297 - AN297 + DX297*1E3/(8.314*(DZ297+273.15)) * AQ297/DW297 * AP297) * DW297/(100*DK297) * 1000/(1000 - AO297)</f>
        <v>0</v>
      </c>
      <c r="AN297">
        <v>24.01379363521431</v>
      </c>
      <c r="AO297">
        <v>24.39376848484847</v>
      </c>
      <c r="AP297">
        <v>-6.621846965197947E-06</v>
      </c>
      <c r="AQ297">
        <v>108.1000291971216</v>
      </c>
      <c r="AR297">
        <v>0</v>
      </c>
      <c r="AS297">
        <v>0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429</v>
      </c>
      <c r="AX297" t="s">
        <v>429</v>
      </c>
      <c r="AY297">
        <v>0</v>
      </c>
      <c r="AZ297">
        <v>0</v>
      </c>
      <c r="BA297">
        <f>1-AY297/AZ297</f>
        <v>0</v>
      </c>
      <c r="BB297">
        <v>0</v>
      </c>
      <c r="BC297" t="s">
        <v>429</v>
      </c>
      <c r="BD297" t="s">
        <v>429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429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1.65</v>
      </c>
      <c r="DL297">
        <v>0.5</v>
      </c>
      <c r="DM297" t="s">
        <v>430</v>
      </c>
      <c r="DN297">
        <v>2</v>
      </c>
      <c r="DO297" t="b">
        <v>1</v>
      </c>
      <c r="DP297">
        <v>1688146204.714286</v>
      </c>
      <c r="DQ297">
        <v>1376.471071428571</v>
      </c>
      <c r="DR297">
        <v>1409.588214285714</v>
      </c>
      <c r="DS297">
        <v>24.39816785714286</v>
      </c>
      <c r="DT297">
        <v>24.01256071428571</v>
      </c>
      <c r="DU297">
        <v>1410.121428571429</v>
      </c>
      <c r="DV297">
        <v>28.26962499999999</v>
      </c>
      <c r="DW297">
        <v>500.0015357142857</v>
      </c>
      <c r="DX297">
        <v>101.584</v>
      </c>
      <c r="DY297">
        <v>0.1000214392857143</v>
      </c>
      <c r="DZ297">
        <v>32.73116785714286</v>
      </c>
      <c r="EA297">
        <v>33.92697142857143</v>
      </c>
      <c r="EB297">
        <v>999.9000000000002</v>
      </c>
      <c r="EC297">
        <v>0</v>
      </c>
      <c r="ED297">
        <v>0</v>
      </c>
      <c r="EE297">
        <v>10001.20928571428</v>
      </c>
      <c r="EF297">
        <v>0</v>
      </c>
      <c r="EG297">
        <v>2090.654642857143</v>
      </c>
      <c r="EH297">
        <v>-33.11794642857143</v>
      </c>
      <c r="EI297">
        <v>1410.893571428571</v>
      </c>
      <c r="EJ297">
        <v>1444.268571428571</v>
      </c>
      <c r="EK297">
        <v>0.3856164285714286</v>
      </c>
      <c r="EL297">
        <v>1409.588214285714</v>
      </c>
      <c r="EM297">
        <v>24.01256071428571</v>
      </c>
      <c r="EN297">
        <v>2.478463214285715</v>
      </c>
      <c r="EO297">
        <v>2.439291785714285</v>
      </c>
      <c r="EP297">
        <v>20.88575714285714</v>
      </c>
      <c r="EQ297">
        <v>20.62700357142857</v>
      </c>
      <c r="ER297">
        <v>1999.987142857143</v>
      </c>
      <c r="ES297">
        <v>0.9799952857142856</v>
      </c>
      <c r="ET297">
        <v>0.02000437857142858</v>
      </c>
      <c r="EU297">
        <v>0</v>
      </c>
      <c r="EV297">
        <v>148.8416428571429</v>
      </c>
      <c r="EW297">
        <v>5.00078</v>
      </c>
      <c r="EX297">
        <v>6355.128214285714</v>
      </c>
      <c r="EY297">
        <v>16379.50357142857</v>
      </c>
      <c r="EZ297">
        <v>52.24307142857143</v>
      </c>
      <c r="FA297">
        <v>54.41264285714284</v>
      </c>
      <c r="FB297">
        <v>52.74975</v>
      </c>
      <c r="FC297">
        <v>53.40592857142856</v>
      </c>
      <c r="FD297">
        <v>52.44621428571428</v>
      </c>
      <c r="FE297">
        <v>1955.077142857143</v>
      </c>
      <c r="FF297">
        <v>39.91</v>
      </c>
      <c r="FG297">
        <v>0</v>
      </c>
      <c r="FH297">
        <v>1688146206.6</v>
      </c>
      <c r="FI297">
        <v>0</v>
      </c>
      <c r="FJ297">
        <v>148.80848</v>
      </c>
      <c r="FK297">
        <v>-1.189615397733123</v>
      </c>
      <c r="FL297">
        <v>135.7715394900591</v>
      </c>
      <c r="FM297">
        <v>6356.1224</v>
      </c>
      <c r="FN297">
        <v>15</v>
      </c>
      <c r="FO297">
        <v>1688143836.6</v>
      </c>
      <c r="FP297" t="s">
        <v>825</v>
      </c>
      <c r="FQ297">
        <v>1688143836.6</v>
      </c>
      <c r="FR297">
        <v>1688143836.6</v>
      </c>
      <c r="FS297">
        <v>8</v>
      </c>
      <c r="FT297">
        <v>0.776</v>
      </c>
      <c r="FU297">
        <v>0.099</v>
      </c>
      <c r="FV297">
        <v>-22.351</v>
      </c>
      <c r="FW297">
        <v>-3.623</v>
      </c>
      <c r="FX297">
        <v>421</v>
      </c>
      <c r="FY297">
        <v>20</v>
      </c>
      <c r="FZ297">
        <v>0.31</v>
      </c>
      <c r="GA297">
        <v>0.05</v>
      </c>
      <c r="GB297">
        <v>-33.09976829268292</v>
      </c>
      <c r="GC297">
        <v>-0.2366216027874567</v>
      </c>
      <c r="GD297">
        <v>0.2209443605482173</v>
      </c>
      <c r="GE297">
        <v>0</v>
      </c>
      <c r="GF297">
        <v>0.3864211219512195</v>
      </c>
      <c r="GG297">
        <v>-0.02727777700348355</v>
      </c>
      <c r="GH297">
        <v>0.003235916262559743</v>
      </c>
      <c r="GI297">
        <v>1</v>
      </c>
      <c r="GJ297">
        <v>1</v>
      </c>
      <c r="GK297">
        <v>2</v>
      </c>
      <c r="GL297" t="s">
        <v>432</v>
      </c>
      <c r="GM297">
        <v>3.10074</v>
      </c>
      <c r="GN297">
        <v>2.75801</v>
      </c>
      <c r="GO297">
        <v>0.217472</v>
      </c>
      <c r="GP297">
        <v>0.217446</v>
      </c>
      <c r="GQ297">
        <v>0.131089</v>
      </c>
      <c r="GR297">
        <v>0.117538</v>
      </c>
      <c r="GS297">
        <v>19491</v>
      </c>
      <c r="GT297">
        <v>18564</v>
      </c>
      <c r="GU297">
        <v>25509</v>
      </c>
      <c r="GV297">
        <v>24120.7</v>
      </c>
      <c r="GW297">
        <v>35662.7</v>
      </c>
      <c r="GX297">
        <v>30998.9</v>
      </c>
      <c r="GY297">
        <v>44614.2</v>
      </c>
      <c r="GZ297">
        <v>37960.4</v>
      </c>
      <c r="HA297">
        <v>1.71413</v>
      </c>
      <c r="HB297">
        <v>1.63445</v>
      </c>
      <c r="HC297">
        <v>-0.0694096</v>
      </c>
      <c r="HD297">
        <v>0</v>
      </c>
      <c r="HE297">
        <v>35.0493</v>
      </c>
      <c r="HF297">
        <v>999.9</v>
      </c>
      <c r="HG297">
        <v>36.7</v>
      </c>
      <c r="HH297">
        <v>49</v>
      </c>
      <c r="HI297">
        <v>42.6773</v>
      </c>
      <c r="HJ297">
        <v>62.9463</v>
      </c>
      <c r="HK297">
        <v>23.2893</v>
      </c>
      <c r="HL297">
        <v>1</v>
      </c>
      <c r="HM297">
        <v>1.80578</v>
      </c>
      <c r="HN297">
        <v>9.28105</v>
      </c>
      <c r="HO297">
        <v>20.0494</v>
      </c>
      <c r="HP297">
        <v>5.20291</v>
      </c>
      <c r="HQ297">
        <v>11.9921</v>
      </c>
      <c r="HR297">
        <v>4.9586</v>
      </c>
      <c r="HS297">
        <v>3.27433</v>
      </c>
      <c r="HT297">
        <v>9999</v>
      </c>
      <c r="HU297">
        <v>9999</v>
      </c>
      <c r="HV297">
        <v>9999</v>
      </c>
      <c r="HW297">
        <v>113.5</v>
      </c>
      <c r="HX297">
        <v>1.86386</v>
      </c>
      <c r="HY297">
        <v>1.86025</v>
      </c>
      <c r="HZ297">
        <v>1.85867</v>
      </c>
      <c r="IA297">
        <v>1.85989</v>
      </c>
      <c r="IB297">
        <v>1.85983</v>
      </c>
      <c r="IC297">
        <v>1.85855</v>
      </c>
      <c r="ID297">
        <v>1.85765</v>
      </c>
      <c r="IE297">
        <v>1.85242</v>
      </c>
      <c r="IF297">
        <v>0</v>
      </c>
      <c r="IG297">
        <v>0</v>
      </c>
      <c r="IH297">
        <v>0</v>
      </c>
      <c r="II297">
        <v>0</v>
      </c>
      <c r="IJ297" t="s">
        <v>433</v>
      </c>
      <c r="IK297" t="s">
        <v>434</v>
      </c>
      <c r="IL297" t="s">
        <v>435</v>
      </c>
      <c r="IM297" t="s">
        <v>435</v>
      </c>
      <c r="IN297" t="s">
        <v>435</v>
      </c>
      <c r="IO297" t="s">
        <v>435</v>
      </c>
      <c r="IP297">
        <v>0</v>
      </c>
      <c r="IQ297">
        <v>100</v>
      </c>
      <c r="IR297">
        <v>100</v>
      </c>
      <c r="IS297">
        <v>-33.88</v>
      </c>
      <c r="IT297">
        <v>-3.8712</v>
      </c>
      <c r="IU297">
        <v>-14.31289574393101</v>
      </c>
      <c r="IV297">
        <v>-0.02083019699242301</v>
      </c>
      <c r="IW297">
        <v>6.53372239223948E-06</v>
      </c>
      <c r="IX297">
        <v>-1.0545266758139E-09</v>
      </c>
      <c r="IY297">
        <v>-1.673814827731834</v>
      </c>
      <c r="IZ297">
        <v>-0.1107929009182527</v>
      </c>
      <c r="JA297">
        <v>0.00147621998962423</v>
      </c>
      <c r="JB297">
        <v>-1.085810860981848E-05</v>
      </c>
      <c r="JC297">
        <v>3</v>
      </c>
      <c r="JD297">
        <v>1949</v>
      </c>
      <c r="JE297">
        <v>2</v>
      </c>
      <c r="JF297">
        <v>64</v>
      </c>
      <c r="JG297">
        <v>39.6</v>
      </c>
      <c r="JH297">
        <v>39.6</v>
      </c>
      <c r="JI297">
        <v>3.21045</v>
      </c>
      <c r="JJ297">
        <v>2.7063</v>
      </c>
      <c r="JK297">
        <v>1.49658</v>
      </c>
      <c r="JL297">
        <v>2.31934</v>
      </c>
      <c r="JM297">
        <v>1.54785</v>
      </c>
      <c r="JN297">
        <v>2.53906</v>
      </c>
      <c r="JO297">
        <v>51.9009</v>
      </c>
      <c r="JP297">
        <v>14.1758</v>
      </c>
      <c r="JQ297">
        <v>18</v>
      </c>
      <c r="JR297">
        <v>504.046</v>
      </c>
      <c r="JS297">
        <v>461.029</v>
      </c>
      <c r="JT297">
        <v>26.7892</v>
      </c>
      <c r="JU297">
        <v>47.1627</v>
      </c>
      <c r="JV297">
        <v>30.0003</v>
      </c>
      <c r="JW297">
        <v>46.8831</v>
      </c>
      <c r="JX297">
        <v>46.7145</v>
      </c>
      <c r="JY297">
        <v>64.4507</v>
      </c>
      <c r="JZ297">
        <v>34.1162</v>
      </c>
      <c r="KA297">
        <v>0</v>
      </c>
      <c r="KB297">
        <v>21.3877</v>
      </c>
      <c r="KC297">
        <v>1457.08</v>
      </c>
      <c r="KD297">
        <v>23.9944</v>
      </c>
      <c r="KE297">
        <v>97.4898</v>
      </c>
      <c r="KF297">
        <v>91.7342</v>
      </c>
    </row>
    <row r="298" spans="1:292">
      <c r="A298">
        <v>280</v>
      </c>
      <c r="B298">
        <v>1688146217.5</v>
      </c>
      <c r="C298">
        <v>11801.5</v>
      </c>
      <c r="D298" t="s">
        <v>998</v>
      </c>
      <c r="E298" t="s">
        <v>999</v>
      </c>
      <c r="F298">
        <v>5</v>
      </c>
      <c r="G298" t="s">
        <v>824</v>
      </c>
      <c r="H298">
        <v>1688146210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K298*DK298*100.0/(AV298*EE298),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K298*DK298*100.0/(AV298*EE298),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1476.906919312011</v>
      </c>
      <c r="AJ298">
        <v>1453.228666666667</v>
      </c>
      <c r="AK298">
        <v>3.444256327357797</v>
      </c>
      <c r="AL298">
        <v>66.45543334571914</v>
      </c>
      <c r="AM298">
        <f>(AO298 - AN298 + DX298*1E3/(8.314*(DZ298+273.15)) * AQ298/DW298 * AP298) * DW298/(100*DK298) * 1000/(1000 - AO298)</f>
        <v>0</v>
      </c>
      <c r="AN298">
        <v>24.01418991717713</v>
      </c>
      <c r="AO298">
        <v>24.39365333333332</v>
      </c>
      <c r="AP298">
        <v>-5.426460301689202E-06</v>
      </c>
      <c r="AQ298">
        <v>108.1000291971216</v>
      </c>
      <c r="AR298">
        <v>0</v>
      </c>
      <c r="AS298">
        <v>0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429</v>
      </c>
      <c r="AX298" t="s">
        <v>429</v>
      </c>
      <c r="AY298">
        <v>0</v>
      </c>
      <c r="AZ298">
        <v>0</v>
      </c>
      <c r="BA298">
        <f>1-AY298/AZ298</f>
        <v>0</v>
      </c>
      <c r="BB298">
        <v>0</v>
      </c>
      <c r="BC298" t="s">
        <v>429</v>
      </c>
      <c r="BD298" t="s">
        <v>429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429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1.65</v>
      </c>
      <c r="DL298">
        <v>0.5</v>
      </c>
      <c r="DM298" t="s">
        <v>430</v>
      </c>
      <c r="DN298">
        <v>2</v>
      </c>
      <c r="DO298" t="b">
        <v>1</v>
      </c>
      <c r="DP298">
        <v>1688146210</v>
      </c>
      <c r="DQ298">
        <v>1394.242592592592</v>
      </c>
      <c r="DR298">
        <v>1427.245185185186</v>
      </c>
      <c r="DS298">
        <v>24.396</v>
      </c>
      <c r="DT298">
        <v>24.01350370370371</v>
      </c>
      <c r="DU298">
        <v>1428.047777777778</v>
      </c>
      <c r="DV298">
        <v>28.26732962962963</v>
      </c>
      <c r="DW298">
        <v>500.0308518518518</v>
      </c>
      <c r="DX298">
        <v>101.5837777777778</v>
      </c>
      <c r="DY298">
        <v>0.1000758111111111</v>
      </c>
      <c r="DZ298">
        <v>32.73966296296297</v>
      </c>
      <c r="EA298">
        <v>33.92412222222222</v>
      </c>
      <c r="EB298">
        <v>999.9000000000001</v>
      </c>
      <c r="EC298">
        <v>0</v>
      </c>
      <c r="ED298">
        <v>0</v>
      </c>
      <c r="EE298">
        <v>9999.582962962962</v>
      </c>
      <c r="EF298">
        <v>0</v>
      </c>
      <c r="EG298">
        <v>2093.52</v>
      </c>
      <c r="EH298">
        <v>-33.00340740740741</v>
      </c>
      <c r="EI298">
        <v>1429.106296296296</v>
      </c>
      <c r="EJ298">
        <v>1462.361111111111</v>
      </c>
      <c r="EK298">
        <v>0.3825016296296296</v>
      </c>
      <c r="EL298">
        <v>1427.245185185186</v>
      </c>
      <c r="EM298">
        <v>24.01350370370371</v>
      </c>
      <c r="EN298">
        <v>2.478236666666666</v>
      </c>
      <c r="EO298">
        <v>2.439381851851852</v>
      </c>
      <c r="EP298">
        <v>20.88428518518519</v>
      </c>
      <c r="EQ298">
        <v>20.6276</v>
      </c>
      <c r="ER298">
        <v>2000.018148148148</v>
      </c>
      <c r="ES298">
        <v>0.9799955555555554</v>
      </c>
      <c r="ET298">
        <v>0.02000414444444445</v>
      </c>
      <c r="EU298">
        <v>0</v>
      </c>
      <c r="EV298">
        <v>148.802962962963</v>
      </c>
      <c r="EW298">
        <v>5.00078</v>
      </c>
      <c r="EX298">
        <v>6368.475555555554</v>
      </c>
      <c r="EY298">
        <v>16379.75555555556</v>
      </c>
      <c r="EZ298">
        <v>52.24051851851852</v>
      </c>
      <c r="FA298">
        <v>54.43255555555555</v>
      </c>
      <c r="FB298">
        <v>52.73585185185184</v>
      </c>
      <c r="FC298">
        <v>53.40251851851852</v>
      </c>
      <c r="FD298">
        <v>52.41648148148148</v>
      </c>
      <c r="FE298">
        <v>1955.108148148148</v>
      </c>
      <c r="FF298">
        <v>39.91</v>
      </c>
      <c r="FG298">
        <v>0</v>
      </c>
      <c r="FH298">
        <v>1688146212</v>
      </c>
      <c r="FI298">
        <v>0</v>
      </c>
      <c r="FJ298">
        <v>148.7475769230769</v>
      </c>
      <c r="FK298">
        <v>-0.6440000097050413</v>
      </c>
      <c r="FL298">
        <v>131.9736755708911</v>
      </c>
      <c r="FM298">
        <v>6368.774230769231</v>
      </c>
      <c r="FN298">
        <v>15</v>
      </c>
      <c r="FO298">
        <v>1688143836.6</v>
      </c>
      <c r="FP298" t="s">
        <v>825</v>
      </c>
      <c r="FQ298">
        <v>1688143836.6</v>
      </c>
      <c r="FR298">
        <v>1688143836.6</v>
      </c>
      <c r="FS298">
        <v>8</v>
      </c>
      <c r="FT298">
        <v>0.776</v>
      </c>
      <c r="FU298">
        <v>0.099</v>
      </c>
      <c r="FV298">
        <v>-22.351</v>
      </c>
      <c r="FW298">
        <v>-3.623</v>
      </c>
      <c r="FX298">
        <v>421</v>
      </c>
      <c r="FY298">
        <v>20</v>
      </c>
      <c r="FZ298">
        <v>0.31</v>
      </c>
      <c r="GA298">
        <v>0.05</v>
      </c>
      <c r="GB298">
        <v>-33.0689475</v>
      </c>
      <c r="GC298">
        <v>0.9563335834897714</v>
      </c>
      <c r="GD298">
        <v>0.2165280847690434</v>
      </c>
      <c r="GE298">
        <v>0</v>
      </c>
      <c r="GF298">
        <v>0.3845007</v>
      </c>
      <c r="GG298">
        <v>-0.03815495684803091</v>
      </c>
      <c r="GH298">
        <v>0.003883351903961314</v>
      </c>
      <c r="GI298">
        <v>1</v>
      </c>
      <c r="GJ298">
        <v>1</v>
      </c>
      <c r="GK298">
        <v>2</v>
      </c>
      <c r="GL298" t="s">
        <v>432</v>
      </c>
      <c r="GM298">
        <v>3.10083</v>
      </c>
      <c r="GN298">
        <v>2.75812</v>
      </c>
      <c r="GO298">
        <v>0.219015</v>
      </c>
      <c r="GP298">
        <v>0.218991</v>
      </c>
      <c r="GQ298">
        <v>0.131086</v>
      </c>
      <c r="GR298">
        <v>0.117537</v>
      </c>
      <c r="GS298">
        <v>19452.2</v>
      </c>
      <c r="GT298">
        <v>18526.9</v>
      </c>
      <c r="GU298">
        <v>25508.9</v>
      </c>
      <c r="GV298">
        <v>24120.4</v>
      </c>
      <c r="GW298">
        <v>35662.8</v>
      </c>
      <c r="GX298">
        <v>30998.7</v>
      </c>
      <c r="GY298">
        <v>44614</v>
      </c>
      <c r="GZ298">
        <v>37960</v>
      </c>
      <c r="HA298">
        <v>1.71385</v>
      </c>
      <c r="HB298">
        <v>1.6344</v>
      </c>
      <c r="HC298">
        <v>-0.06998699999999999</v>
      </c>
      <c r="HD298">
        <v>0</v>
      </c>
      <c r="HE298">
        <v>35.0622</v>
      </c>
      <c r="HF298">
        <v>999.9</v>
      </c>
      <c r="HG298">
        <v>36.7</v>
      </c>
      <c r="HH298">
        <v>49</v>
      </c>
      <c r="HI298">
        <v>42.6812</v>
      </c>
      <c r="HJ298">
        <v>62.8663</v>
      </c>
      <c r="HK298">
        <v>23.2652</v>
      </c>
      <c r="HL298">
        <v>1</v>
      </c>
      <c r="HM298">
        <v>1.8062</v>
      </c>
      <c r="HN298">
        <v>9.28105</v>
      </c>
      <c r="HO298">
        <v>20.0495</v>
      </c>
      <c r="HP298">
        <v>5.20336</v>
      </c>
      <c r="HQ298">
        <v>11.992</v>
      </c>
      <c r="HR298">
        <v>4.95905</v>
      </c>
      <c r="HS298">
        <v>3.2743</v>
      </c>
      <c r="HT298">
        <v>9999</v>
      </c>
      <c r="HU298">
        <v>9999</v>
      </c>
      <c r="HV298">
        <v>9999</v>
      </c>
      <c r="HW298">
        <v>113.5</v>
      </c>
      <c r="HX298">
        <v>1.86386</v>
      </c>
      <c r="HY298">
        <v>1.8603</v>
      </c>
      <c r="HZ298">
        <v>1.85868</v>
      </c>
      <c r="IA298">
        <v>1.85989</v>
      </c>
      <c r="IB298">
        <v>1.85985</v>
      </c>
      <c r="IC298">
        <v>1.85853</v>
      </c>
      <c r="ID298">
        <v>1.85768</v>
      </c>
      <c r="IE298">
        <v>1.85242</v>
      </c>
      <c r="IF298">
        <v>0</v>
      </c>
      <c r="IG298">
        <v>0</v>
      </c>
      <c r="IH298">
        <v>0</v>
      </c>
      <c r="II298">
        <v>0</v>
      </c>
      <c r="IJ298" t="s">
        <v>433</v>
      </c>
      <c r="IK298" t="s">
        <v>434</v>
      </c>
      <c r="IL298" t="s">
        <v>435</v>
      </c>
      <c r="IM298" t="s">
        <v>435</v>
      </c>
      <c r="IN298" t="s">
        <v>435</v>
      </c>
      <c r="IO298" t="s">
        <v>435</v>
      </c>
      <c r="IP298">
        <v>0</v>
      </c>
      <c r="IQ298">
        <v>100</v>
      </c>
      <c r="IR298">
        <v>100</v>
      </c>
      <c r="IS298">
        <v>-34.02</v>
      </c>
      <c r="IT298">
        <v>-3.8713</v>
      </c>
      <c r="IU298">
        <v>-14.31289574393101</v>
      </c>
      <c r="IV298">
        <v>-0.02083019699242301</v>
      </c>
      <c r="IW298">
        <v>6.53372239223948E-06</v>
      </c>
      <c r="IX298">
        <v>-1.0545266758139E-09</v>
      </c>
      <c r="IY298">
        <v>-1.673814827731834</v>
      </c>
      <c r="IZ298">
        <v>-0.1107929009182527</v>
      </c>
      <c r="JA298">
        <v>0.00147621998962423</v>
      </c>
      <c r="JB298">
        <v>-1.085810860981848E-05</v>
      </c>
      <c r="JC298">
        <v>3</v>
      </c>
      <c r="JD298">
        <v>1949</v>
      </c>
      <c r="JE298">
        <v>2</v>
      </c>
      <c r="JF298">
        <v>64</v>
      </c>
      <c r="JG298">
        <v>39.7</v>
      </c>
      <c r="JH298">
        <v>39.7</v>
      </c>
      <c r="JI298">
        <v>3.23853</v>
      </c>
      <c r="JJ298">
        <v>2.69531</v>
      </c>
      <c r="JK298">
        <v>1.49658</v>
      </c>
      <c r="JL298">
        <v>2.31934</v>
      </c>
      <c r="JM298">
        <v>1.54785</v>
      </c>
      <c r="JN298">
        <v>2.5415</v>
      </c>
      <c r="JO298">
        <v>51.9009</v>
      </c>
      <c r="JP298">
        <v>14.1758</v>
      </c>
      <c r="JQ298">
        <v>18</v>
      </c>
      <c r="JR298">
        <v>503.862</v>
      </c>
      <c r="JS298">
        <v>461.024</v>
      </c>
      <c r="JT298">
        <v>26.7993</v>
      </c>
      <c r="JU298">
        <v>47.1627</v>
      </c>
      <c r="JV298">
        <v>30.0004</v>
      </c>
      <c r="JW298">
        <v>46.8831</v>
      </c>
      <c r="JX298">
        <v>46.7196</v>
      </c>
      <c r="JY298">
        <v>65.0106</v>
      </c>
      <c r="JZ298">
        <v>34.1162</v>
      </c>
      <c r="KA298">
        <v>0</v>
      </c>
      <c r="KB298">
        <v>21.3875</v>
      </c>
      <c r="KC298">
        <v>1470.43</v>
      </c>
      <c r="KD298">
        <v>23.9944</v>
      </c>
      <c r="KE298">
        <v>97.4893</v>
      </c>
      <c r="KF298">
        <v>91.73309999999999</v>
      </c>
    </row>
    <row r="299" spans="1:292">
      <c r="A299">
        <v>281</v>
      </c>
      <c r="B299">
        <v>1688146222.5</v>
      </c>
      <c r="C299">
        <v>11806.5</v>
      </c>
      <c r="D299" t="s">
        <v>1000</v>
      </c>
      <c r="E299" t="s">
        <v>1001</v>
      </c>
      <c r="F299">
        <v>5</v>
      </c>
      <c r="G299" t="s">
        <v>824</v>
      </c>
      <c r="H299">
        <v>1688146214.714286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K299*DK299*100.0/(AV299*EE299),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K299*DK299*100.0/(AV299*EE299),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1494.591649470315</v>
      </c>
      <c r="AJ299">
        <v>1470.60109090909</v>
      </c>
      <c r="AK299">
        <v>3.477234966500259</v>
      </c>
      <c r="AL299">
        <v>66.45543334571914</v>
      </c>
      <c r="AM299">
        <f>(AO299 - AN299 + DX299*1E3/(8.314*(DZ299+273.15)) * AQ299/DW299 * AP299) * DW299/(100*DK299) * 1000/(1000 - AO299)</f>
        <v>0</v>
      </c>
      <c r="AN299">
        <v>24.0166306792551</v>
      </c>
      <c r="AO299">
        <v>24.39376424242425</v>
      </c>
      <c r="AP299">
        <v>-1.719134828488989E-06</v>
      </c>
      <c r="AQ299">
        <v>108.1000291971216</v>
      </c>
      <c r="AR299">
        <v>0</v>
      </c>
      <c r="AS299">
        <v>0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429</v>
      </c>
      <c r="AX299" t="s">
        <v>429</v>
      </c>
      <c r="AY299">
        <v>0</v>
      </c>
      <c r="AZ299">
        <v>0</v>
      </c>
      <c r="BA299">
        <f>1-AY299/AZ299</f>
        <v>0</v>
      </c>
      <c r="BB299">
        <v>0</v>
      </c>
      <c r="BC299" t="s">
        <v>429</v>
      </c>
      <c r="BD299" t="s">
        <v>429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429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1.65</v>
      </c>
      <c r="DL299">
        <v>0.5</v>
      </c>
      <c r="DM299" t="s">
        <v>430</v>
      </c>
      <c r="DN299">
        <v>2</v>
      </c>
      <c r="DO299" t="b">
        <v>1</v>
      </c>
      <c r="DP299">
        <v>1688146214.714286</v>
      </c>
      <c r="DQ299">
        <v>1410.118214285714</v>
      </c>
      <c r="DR299">
        <v>1443.182142857143</v>
      </c>
      <c r="DS299">
        <v>24.39445</v>
      </c>
      <c r="DT299">
        <v>24.01464642857144</v>
      </c>
      <c r="DU299">
        <v>1444.061428571428</v>
      </c>
      <c r="DV299">
        <v>28.26569285714286</v>
      </c>
      <c r="DW299">
        <v>500.0169642857144</v>
      </c>
      <c r="DX299">
        <v>101.5830714285714</v>
      </c>
      <c r="DY299">
        <v>0.09999557142857142</v>
      </c>
      <c r="DZ299">
        <v>32.74643928571428</v>
      </c>
      <c r="EA299">
        <v>33.930475</v>
      </c>
      <c r="EB299">
        <v>999.9000000000002</v>
      </c>
      <c r="EC299">
        <v>0</v>
      </c>
      <c r="ED299">
        <v>0</v>
      </c>
      <c r="EE299">
        <v>10002.32357142857</v>
      </c>
      <c r="EF299">
        <v>0</v>
      </c>
      <c r="EG299">
        <v>2096.401071428571</v>
      </c>
      <c r="EH299">
        <v>-33.06361428571429</v>
      </c>
      <c r="EI299">
        <v>1445.377142857143</v>
      </c>
      <c r="EJ299">
        <v>1478.691785714286</v>
      </c>
      <c r="EK299">
        <v>0.3798112142857143</v>
      </c>
      <c r="EL299">
        <v>1443.182142857143</v>
      </c>
      <c r="EM299">
        <v>24.01464642857144</v>
      </c>
      <c r="EN299">
        <v>2.478061428571429</v>
      </c>
      <c r="EO299">
        <v>2.43948</v>
      </c>
      <c r="EP299">
        <v>20.88313571428572</v>
      </c>
      <c r="EQ299">
        <v>20.62825714285714</v>
      </c>
      <c r="ER299">
        <v>2000.012857142857</v>
      </c>
      <c r="ES299">
        <v>0.9799955357142857</v>
      </c>
      <c r="ET299">
        <v>0.02000416071428572</v>
      </c>
      <c r="EU299">
        <v>0</v>
      </c>
      <c r="EV299">
        <v>148.7546071428571</v>
      </c>
      <c r="EW299">
        <v>5.00078</v>
      </c>
      <c r="EX299">
        <v>6372.611071428572</v>
      </c>
      <c r="EY299">
        <v>16379.725</v>
      </c>
      <c r="EZ299">
        <v>52.23860714285713</v>
      </c>
      <c r="FA299">
        <v>54.44607142857142</v>
      </c>
      <c r="FB299">
        <v>52.7565</v>
      </c>
      <c r="FC299">
        <v>53.40157142857144</v>
      </c>
      <c r="FD299">
        <v>52.40385714285714</v>
      </c>
      <c r="FE299">
        <v>1955.102857142857</v>
      </c>
      <c r="FF299">
        <v>39.91</v>
      </c>
      <c r="FG299">
        <v>0</v>
      </c>
      <c r="FH299">
        <v>1688146216.8</v>
      </c>
      <c r="FI299">
        <v>0</v>
      </c>
      <c r="FJ299">
        <v>148.6879230769231</v>
      </c>
      <c r="FK299">
        <v>-0.900717966581447</v>
      </c>
      <c r="FL299">
        <v>26.62427412653197</v>
      </c>
      <c r="FM299">
        <v>6372.91923076923</v>
      </c>
      <c r="FN299">
        <v>15</v>
      </c>
      <c r="FO299">
        <v>1688143836.6</v>
      </c>
      <c r="FP299" t="s">
        <v>825</v>
      </c>
      <c r="FQ299">
        <v>1688143836.6</v>
      </c>
      <c r="FR299">
        <v>1688143836.6</v>
      </c>
      <c r="FS299">
        <v>8</v>
      </c>
      <c r="FT299">
        <v>0.776</v>
      </c>
      <c r="FU299">
        <v>0.099</v>
      </c>
      <c r="FV299">
        <v>-22.351</v>
      </c>
      <c r="FW299">
        <v>-3.623</v>
      </c>
      <c r="FX299">
        <v>421</v>
      </c>
      <c r="FY299">
        <v>20</v>
      </c>
      <c r="FZ299">
        <v>0.31</v>
      </c>
      <c r="GA299">
        <v>0.05</v>
      </c>
      <c r="GB299">
        <v>-33.0261175</v>
      </c>
      <c r="GC299">
        <v>-0.3825332082550379</v>
      </c>
      <c r="GD299">
        <v>0.1816645698636639</v>
      </c>
      <c r="GE299">
        <v>0</v>
      </c>
      <c r="GF299">
        <v>0.381796425</v>
      </c>
      <c r="GG299">
        <v>-0.03598508442776761</v>
      </c>
      <c r="GH299">
        <v>0.00367902600485169</v>
      </c>
      <c r="GI299">
        <v>1</v>
      </c>
      <c r="GJ299">
        <v>1</v>
      </c>
      <c r="GK299">
        <v>2</v>
      </c>
      <c r="GL299" t="s">
        <v>432</v>
      </c>
      <c r="GM299">
        <v>3.10082</v>
      </c>
      <c r="GN299">
        <v>2.75806</v>
      </c>
      <c r="GO299">
        <v>0.220553</v>
      </c>
      <c r="GP299">
        <v>0.220493</v>
      </c>
      <c r="GQ299">
        <v>0.131081</v>
      </c>
      <c r="GR299">
        <v>0.117542</v>
      </c>
      <c r="GS299">
        <v>19413.3</v>
      </c>
      <c r="GT299">
        <v>18490.7</v>
      </c>
      <c r="GU299">
        <v>25508.5</v>
      </c>
      <c r="GV299">
        <v>24120.1</v>
      </c>
      <c r="GW299">
        <v>35662.7</v>
      </c>
      <c r="GX299">
        <v>30998.4</v>
      </c>
      <c r="GY299">
        <v>44613.4</v>
      </c>
      <c r="GZ299">
        <v>37959.5</v>
      </c>
      <c r="HA299">
        <v>1.7141</v>
      </c>
      <c r="HB299">
        <v>1.63425</v>
      </c>
      <c r="HC299">
        <v>-0.07031859999999999</v>
      </c>
      <c r="HD299">
        <v>0</v>
      </c>
      <c r="HE299">
        <v>35.0767</v>
      </c>
      <c r="HF299">
        <v>999.9</v>
      </c>
      <c r="HG299">
        <v>36.7</v>
      </c>
      <c r="HH299">
        <v>49</v>
      </c>
      <c r="HI299">
        <v>42.683</v>
      </c>
      <c r="HJ299">
        <v>63.0263</v>
      </c>
      <c r="HK299">
        <v>23.2212</v>
      </c>
      <c r="HL299">
        <v>1</v>
      </c>
      <c r="HM299">
        <v>1.80656</v>
      </c>
      <c r="HN299">
        <v>9.28105</v>
      </c>
      <c r="HO299">
        <v>20.0497</v>
      </c>
      <c r="HP299">
        <v>5.20381</v>
      </c>
      <c r="HQ299">
        <v>11.9924</v>
      </c>
      <c r="HR299">
        <v>4.9589</v>
      </c>
      <c r="HS299">
        <v>3.27435</v>
      </c>
      <c r="HT299">
        <v>9999</v>
      </c>
      <c r="HU299">
        <v>9999</v>
      </c>
      <c r="HV299">
        <v>9999</v>
      </c>
      <c r="HW299">
        <v>113.5</v>
      </c>
      <c r="HX299">
        <v>1.86386</v>
      </c>
      <c r="HY299">
        <v>1.86031</v>
      </c>
      <c r="HZ299">
        <v>1.85867</v>
      </c>
      <c r="IA299">
        <v>1.85989</v>
      </c>
      <c r="IB299">
        <v>1.85987</v>
      </c>
      <c r="IC299">
        <v>1.85854</v>
      </c>
      <c r="ID299">
        <v>1.85767</v>
      </c>
      <c r="IE299">
        <v>1.85242</v>
      </c>
      <c r="IF299">
        <v>0</v>
      </c>
      <c r="IG299">
        <v>0</v>
      </c>
      <c r="IH299">
        <v>0</v>
      </c>
      <c r="II299">
        <v>0</v>
      </c>
      <c r="IJ299" t="s">
        <v>433</v>
      </c>
      <c r="IK299" t="s">
        <v>434</v>
      </c>
      <c r="IL299" t="s">
        <v>435</v>
      </c>
      <c r="IM299" t="s">
        <v>435</v>
      </c>
      <c r="IN299" t="s">
        <v>435</v>
      </c>
      <c r="IO299" t="s">
        <v>435</v>
      </c>
      <c r="IP299">
        <v>0</v>
      </c>
      <c r="IQ299">
        <v>100</v>
      </c>
      <c r="IR299">
        <v>100</v>
      </c>
      <c r="IS299">
        <v>-34.17</v>
      </c>
      <c r="IT299">
        <v>-3.8712</v>
      </c>
      <c r="IU299">
        <v>-14.31289574393101</v>
      </c>
      <c r="IV299">
        <v>-0.02083019699242301</v>
      </c>
      <c r="IW299">
        <v>6.53372239223948E-06</v>
      </c>
      <c r="IX299">
        <v>-1.0545266758139E-09</v>
      </c>
      <c r="IY299">
        <v>-1.673814827731834</v>
      </c>
      <c r="IZ299">
        <v>-0.1107929009182527</v>
      </c>
      <c r="JA299">
        <v>0.00147621998962423</v>
      </c>
      <c r="JB299">
        <v>-1.085810860981848E-05</v>
      </c>
      <c r="JC299">
        <v>3</v>
      </c>
      <c r="JD299">
        <v>1949</v>
      </c>
      <c r="JE299">
        <v>2</v>
      </c>
      <c r="JF299">
        <v>64</v>
      </c>
      <c r="JG299">
        <v>39.8</v>
      </c>
      <c r="JH299">
        <v>39.8</v>
      </c>
      <c r="JI299">
        <v>3.26294</v>
      </c>
      <c r="JJ299">
        <v>2.69409</v>
      </c>
      <c r="JK299">
        <v>1.49658</v>
      </c>
      <c r="JL299">
        <v>2.31934</v>
      </c>
      <c r="JM299">
        <v>1.54785</v>
      </c>
      <c r="JN299">
        <v>2.5293</v>
      </c>
      <c r="JO299">
        <v>51.9009</v>
      </c>
      <c r="JP299">
        <v>14.1671</v>
      </c>
      <c r="JQ299">
        <v>18</v>
      </c>
      <c r="JR299">
        <v>504.061</v>
      </c>
      <c r="JS299">
        <v>460.92</v>
      </c>
      <c r="JT299">
        <v>26.8112</v>
      </c>
      <c r="JU299">
        <v>47.1658</v>
      </c>
      <c r="JV299">
        <v>30.0004</v>
      </c>
      <c r="JW299">
        <v>46.8883</v>
      </c>
      <c r="JX299">
        <v>46.7196</v>
      </c>
      <c r="JY299">
        <v>65.64149999999999</v>
      </c>
      <c r="JZ299">
        <v>34.1162</v>
      </c>
      <c r="KA299">
        <v>0</v>
      </c>
      <c r="KB299">
        <v>21.3862</v>
      </c>
      <c r="KC299">
        <v>1490.5</v>
      </c>
      <c r="KD299">
        <v>23.9944</v>
      </c>
      <c r="KE299">
        <v>97.4879</v>
      </c>
      <c r="KF299">
        <v>91.7321</v>
      </c>
    </row>
    <row r="300" spans="1:292">
      <c r="A300">
        <v>282</v>
      </c>
      <c r="B300">
        <v>1688146227.5</v>
      </c>
      <c r="C300">
        <v>11811.5</v>
      </c>
      <c r="D300" t="s">
        <v>1002</v>
      </c>
      <c r="E300" t="s">
        <v>1003</v>
      </c>
      <c r="F300">
        <v>5</v>
      </c>
      <c r="G300" t="s">
        <v>824</v>
      </c>
      <c r="H300">
        <v>1688146220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K300*DK300*100.0/(AV300*EE300),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K300*DK300*100.0/(AV300*EE300),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1511.254968644032</v>
      </c>
      <c r="AJ300">
        <v>1487.669454545454</v>
      </c>
      <c r="AK300">
        <v>3.407665051607228</v>
      </c>
      <c r="AL300">
        <v>66.45543334571914</v>
      </c>
      <c r="AM300">
        <f>(AO300 - AN300 + DX300*1E3/(8.314*(DZ300+273.15)) * AQ300/DW300 * AP300) * DW300/(100*DK300) * 1000/(1000 - AO300)</f>
        <v>0</v>
      </c>
      <c r="AN300">
        <v>24.01825558051178</v>
      </c>
      <c r="AO300">
        <v>24.39361515151515</v>
      </c>
      <c r="AP300">
        <v>-3.092723029058824E-06</v>
      </c>
      <c r="AQ300">
        <v>108.1000291971216</v>
      </c>
      <c r="AR300">
        <v>0</v>
      </c>
      <c r="AS300">
        <v>0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429</v>
      </c>
      <c r="AX300" t="s">
        <v>429</v>
      </c>
      <c r="AY300">
        <v>0</v>
      </c>
      <c r="AZ300">
        <v>0</v>
      </c>
      <c r="BA300">
        <f>1-AY300/AZ300</f>
        <v>0</v>
      </c>
      <c r="BB300">
        <v>0</v>
      </c>
      <c r="BC300" t="s">
        <v>429</v>
      </c>
      <c r="BD300" t="s">
        <v>429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429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1.65</v>
      </c>
      <c r="DL300">
        <v>0.5</v>
      </c>
      <c r="DM300" t="s">
        <v>430</v>
      </c>
      <c r="DN300">
        <v>2</v>
      </c>
      <c r="DO300" t="b">
        <v>1</v>
      </c>
      <c r="DP300">
        <v>1688146220</v>
      </c>
      <c r="DQ300">
        <v>1427.908888888889</v>
      </c>
      <c r="DR300">
        <v>1460.837777777778</v>
      </c>
      <c r="DS300">
        <v>24.39394814814815</v>
      </c>
      <c r="DT300">
        <v>24.01605555555556</v>
      </c>
      <c r="DU300">
        <v>1462.005185185185</v>
      </c>
      <c r="DV300">
        <v>28.26515555555556</v>
      </c>
      <c r="DW300">
        <v>500.0126666666667</v>
      </c>
      <c r="DX300">
        <v>101.5821111111111</v>
      </c>
      <c r="DY300">
        <v>0.1000594259259259</v>
      </c>
      <c r="DZ300">
        <v>32.75412592592593</v>
      </c>
      <c r="EA300">
        <v>33.93591481481482</v>
      </c>
      <c r="EB300">
        <v>999.9000000000001</v>
      </c>
      <c r="EC300">
        <v>0</v>
      </c>
      <c r="ED300">
        <v>0</v>
      </c>
      <c r="EE300">
        <v>10000.57481481482</v>
      </c>
      <c r="EF300">
        <v>0</v>
      </c>
      <c r="EG300">
        <v>2099.03037037037</v>
      </c>
      <c r="EH300">
        <v>-32.92862962962963</v>
      </c>
      <c r="EI300">
        <v>1463.611481481481</v>
      </c>
      <c r="EJ300">
        <v>1496.784444444444</v>
      </c>
      <c r="EK300">
        <v>0.3778943703703704</v>
      </c>
      <c r="EL300">
        <v>1460.837777777778</v>
      </c>
      <c r="EM300">
        <v>24.01605555555556</v>
      </c>
      <c r="EN300">
        <v>2.477985555555556</v>
      </c>
      <c r="EO300">
        <v>2.439598518518518</v>
      </c>
      <c r="EP300">
        <v>20.88263703703704</v>
      </c>
      <c r="EQ300">
        <v>20.62904814814815</v>
      </c>
      <c r="ER300">
        <v>2000.007777777778</v>
      </c>
      <c r="ES300">
        <v>0.9799957037037035</v>
      </c>
      <c r="ET300">
        <v>0.02000402962962964</v>
      </c>
      <c r="EU300">
        <v>0</v>
      </c>
      <c r="EV300">
        <v>148.709037037037</v>
      </c>
      <c r="EW300">
        <v>5.00078</v>
      </c>
      <c r="EX300">
        <v>6375.184814814815</v>
      </c>
      <c r="EY300">
        <v>16379.68148148148</v>
      </c>
      <c r="EZ300">
        <v>52.24977777777777</v>
      </c>
      <c r="FA300">
        <v>54.458</v>
      </c>
      <c r="FB300">
        <v>52.75207407407407</v>
      </c>
      <c r="FC300">
        <v>53.43037037037037</v>
      </c>
      <c r="FD300">
        <v>52.40025925925925</v>
      </c>
      <c r="FE300">
        <v>1955.097777777778</v>
      </c>
      <c r="FF300">
        <v>39.91</v>
      </c>
      <c r="FG300">
        <v>0</v>
      </c>
      <c r="FH300">
        <v>1688146221.6</v>
      </c>
      <c r="FI300">
        <v>0</v>
      </c>
      <c r="FJ300">
        <v>148.6461153846154</v>
      </c>
      <c r="FK300">
        <v>-0.6843418843022381</v>
      </c>
      <c r="FL300">
        <v>-13.33914485221731</v>
      </c>
      <c r="FM300">
        <v>6374.463461538461</v>
      </c>
      <c r="FN300">
        <v>15</v>
      </c>
      <c r="FO300">
        <v>1688143836.6</v>
      </c>
      <c r="FP300" t="s">
        <v>825</v>
      </c>
      <c r="FQ300">
        <v>1688143836.6</v>
      </c>
      <c r="FR300">
        <v>1688143836.6</v>
      </c>
      <c r="FS300">
        <v>8</v>
      </c>
      <c r="FT300">
        <v>0.776</v>
      </c>
      <c r="FU300">
        <v>0.099</v>
      </c>
      <c r="FV300">
        <v>-22.351</v>
      </c>
      <c r="FW300">
        <v>-3.623</v>
      </c>
      <c r="FX300">
        <v>421</v>
      </c>
      <c r="FY300">
        <v>20</v>
      </c>
      <c r="FZ300">
        <v>0.31</v>
      </c>
      <c r="GA300">
        <v>0.05</v>
      </c>
      <c r="GB300">
        <v>-33.00220731707317</v>
      </c>
      <c r="GC300">
        <v>1.152746341463317</v>
      </c>
      <c r="GD300">
        <v>0.2044478732422755</v>
      </c>
      <c r="GE300">
        <v>0</v>
      </c>
      <c r="GF300">
        <v>0.3789538292682927</v>
      </c>
      <c r="GG300">
        <v>-0.02344179094076568</v>
      </c>
      <c r="GH300">
        <v>0.002415744887419738</v>
      </c>
      <c r="GI300">
        <v>1</v>
      </c>
      <c r="GJ300">
        <v>1</v>
      </c>
      <c r="GK300">
        <v>2</v>
      </c>
      <c r="GL300" t="s">
        <v>432</v>
      </c>
      <c r="GM300">
        <v>3.10085</v>
      </c>
      <c r="GN300">
        <v>2.75831</v>
      </c>
      <c r="GO300">
        <v>0.222065</v>
      </c>
      <c r="GP300">
        <v>0.222032</v>
      </c>
      <c r="GQ300">
        <v>0.131081</v>
      </c>
      <c r="GR300">
        <v>0.117548</v>
      </c>
      <c r="GS300">
        <v>19375.1</v>
      </c>
      <c r="GT300">
        <v>18453.9</v>
      </c>
      <c r="GU300">
        <v>25508.2</v>
      </c>
      <c r="GV300">
        <v>24120</v>
      </c>
      <c r="GW300">
        <v>35662.6</v>
      </c>
      <c r="GX300">
        <v>30998.2</v>
      </c>
      <c r="GY300">
        <v>44613</v>
      </c>
      <c r="GZ300">
        <v>37959.4</v>
      </c>
      <c r="HA300">
        <v>1.71393</v>
      </c>
      <c r="HB300">
        <v>1.63437</v>
      </c>
      <c r="HC300">
        <v>-0.0714883</v>
      </c>
      <c r="HD300">
        <v>0</v>
      </c>
      <c r="HE300">
        <v>35.0912</v>
      </c>
      <c r="HF300">
        <v>999.9</v>
      </c>
      <c r="HG300">
        <v>36.7</v>
      </c>
      <c r="HH300">
        <v>49</v>
      </c>
      <c r="HI300">
        <v>42.6775</v>
      </c>
      <c r="HJ300">
        <v>62.7363</v>
      </c>
      <c r="HK300">
        <v>23.117</v>
      </c>
      <c r="HL300">
        <v>1</v>
      </c>
      <c r="HM300">
        <v>1.8069</v>
      </c>
      <c r="HN300">
        <v>9.28105</v>
      </c>
      <c r="HO300">
        <v>20.0496</v>
      </c>
      <c r="HP300">
        <v>5.20426</v>
      </c>
      <c r="HQ300">
        <v>11.9924</v>
      </c>
      <c r="HR300">
        <v>4.95925</v>
      </c>
      <c r="HS300">
        <v>3.27458</v>
      </c>
      <c r="HT300">
        <v>9999</v>
      </c>
      <c r="HU300">
        <v>9999</v>
      </c>
      <c r="HV300">
        <v>9999</v>
      </c>
      <c r="HW300">
        <v>113.5</v>
      </c>
      <c r="HX300">
        <v>1.86386</v>
      </c>
      <c r="HY300">
        <v>1.86029</v>
      </c>
      <c r="HZ300">
        <v>1.85867</v>
      </c>
      <c r="IA300">
        <v>1.85989</v>
      </c>
      <c r="IB300">
        <v>1.85985</v>
      </c>
      <c r="IC300">
        <v>1.85854</v>
      </c>
      <c r="ID300">
        <v>1.85768</v>
      </c>
      <c r="IE300">
        <v>1.85242</v>
      </c>
      <c r="IF300">
        <v>0</v>
      </c>
      <c r="IG300">
        <v>0</v>
      </c>
      <c r="IH300">
        <v>0</v>
      </c>
      <c r="II300">
        <v>0</v>
      </c>
      <c r="IJ300" t="s">
        <v>433</v>
      </c>
      <c r="IK300" t="s">
        <v>434</v>
      </c>
      <c r="IL300" t="s">
        <v>435</v>
      </c>
      <c r="IM300" t="s">
        <v>435</v>
      </c>
      <c r="IN300" t="s">
        <v>435</v>
      </c>
      <c r="IO300" t="s">
        <v>435</v>
      </c>
      <c r="IP300">
        <v>0</v>
      </c>
      <c r="IQ300">
        <v>100</v>
      </c>
      <c r="IR300">
        <v>100</v>
      </c>
      <c r="IS300">
        <v>-34.31</v>
      </c>
      <c r="IT300">
        <v>-3.8712</v>
      </c>
      <c r="IU300">
        <v>-14.31289574393101</v>
      </c>
      <c r="IV300">
        <v>-0.02083019699242301</v>
      </c>
      <c r="IW300">
        <v>6.53372239223948E-06</v>
      </c>
      <c r="IX300">
        <v>-1.0545266758139E-09</v>
      </c>
      <c r="IY300">
        <v>-1.673814827731834</v>
      </c>
      <c r="IZ300">
        <v>-0.1107929009182527</v>
      </c>
      <c r="JA300">
        <v>0.00147621998962423</v>
      </c>
      <c r="JB300">
        <v>-1.085810860981848E-05</v>
      </c>
      <c r="JC300">
        <v>3</v>
      </c>
      <c r="JD300">
        <v>1949</v>
      </c>
      <c r="JE300">
        <v>2</v>
      </c>
      <c r="JF300">
        <v>64</v>
      </c>
      <c r="JG300">
        <v>39.8</v>
      </c>
      <c r="JH300">
        <v>39.8</v>
      </c>
      <c r="JI300">
        <v>3.29712</v>
      </c>
      <c r="JJ300">
        <v>2.68799</v>
      </c>
      <c r="JK300">
        <v>1.49658</v>
      </c>
      <c r="JL300">
        <v>2.31934</v>
      </c>
      <c r="JM300">
        <v>1.54785</v>
      </c>
      <c r="JN300">
        <v>2.51709</v>
      </c>
      <c r="JO300">
        <v>51.9009</v>
      </c>
      <c r="JP300">
        <v>14.1758</v>
      </c>
      <c r="JQ300">
        <v>18</v>
      </c>
      <c r="JR300">
        <v>503.944</v>
      </c>
      <c r="JS300">
        <v>461.037</v>
      </c>
      <c r="JT300">
        <v>26.8239</v>
      </c>
      <c r="JU300">
        <v>47.168</v>
      </c>
      <c r="JV300">
        <v>30.0004</v>
      </c>
      <c r="JW300">
        <v>46.8883</v>
      </c>
      <c r="JX300">
        <v>46.7247</v>
      </c>
      <c r="JY300">
        <v>66.1995</v>
      </c>
      <c r="JZ300">
        <v>34.1162</v>
      </c>
      <c r="KA300">
        <v>0</v>
      </c>
      <c r="KB300">
        <v>21.3834</v>
      </c>
      <c r="KC300">
        <v>1503.86</v>
      </c>
      <c r="KD300">
        <v>23.9944</v>
      </c>
      <c r="KE300">
        <v>97.48699999999999</v>
      </c>
      <c r="KF300">
        <v>91.7317</v>
      </c>
    </row>
    <row r="301" spans="1:292">
      <c r="A301">
        <v>283</v>
      </c>
      <c r="B301">
        <v>1688146232.5</v>
      </c>
      <c r="C301">
        <v>11816.5</v>
      </c>
      <c r="D301" t="s">
        <v>1004</v>
      </c>
      <c r="E301" t="s">
        <v>1005</v>
      </c>
      <c r="F301">
        <v>5</v>
      </c>
      <c r="G301" t="s">
        <v>824</v>
      </c>
      <c r="H301">
        <v>1688146224.714286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K301*DK301*100.0/(AV301*EE301),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K301*DK301*100.0/(AV301*EE301),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1529.027518075745</v>
      </c>
      <c r="AJ301">
        <v>1505.045818181819</v>
      </c>
      <c r="AK301">
        <v>3.48322096541406</v>
      </c>
      <c r="AL301">
        <v>66.45543334571914</v>
      </c>
      <c r="AM301">
        <f>(AO301 - AN301 + DX301*1E3/(8.314*(DZ301+273.15)) * AQ301/DW301 * AP301) * DW301/(100*DK301) * 1000/(1000 - AO301)</f>
        <v>0</v>
      </c>
      <c r="AN301">
        <v>24.02122892943427</v>
      </c>
      <c r="AO301">
        <v>24.39528545454546</v>
      </c>
      <c r="AP301">
        <v>8.600566774174791E-06</v>
      </c>
      <c r="AQ301">
        <v>108.1000291971216</v>
      </c>
      <c r="AR301">
        <v>0</v>
      </c>
      <c r="AS301">
        <v>0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429</v>
      </c>
      <c r="AX301" t="s">
        <v>429</v>
      </c>
      <c r="AY301">
        <v>0</v>
      </c>
      <c r="AZ301">
        <v>0</v>
      </c>
      <c r="BA301">
        <f>1-AY301/AZ301</f>
        <v>0</v>
      </c>
      <c r="BB301">
        <v>0</v>
      </c>
      <c r="BC301" t="s">
        <v>429</v>
      </c>
      <c r="BD301" t="s">
        <v>429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429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1.65</v>
      </c>
      <c r="DL301">
        <v>0.5</v>
      </c>
      <c r="DM301" t="s">
        <v>430</v>
      </c>
      <c r="DN301">
        <v>2</v>
      </c>
      <c r="DO301" t="b">
        <v>1</v>
      </c>
      <c r="DP301">
        <v>1688146224.714286</v>
      </c>
      <c r="DQ301">
        <v>1443.775714285714</v>
      </c>
      <c r="DR301">
        <v>1476.763214285714</v>
      </c>
      <c r="DS301">
        <v>24.39405</v>
      </c>
      <c r="DT301">
        <v>24.01806428571428</v>
      </c>
      <c r="DU301">
        <v>1478.007142857143</v>
      </c>
      <c r="DV301">
        <v>28.26526071428571</v>
      </c>
      <c r="DW301">
        <v>500.0106071428572</v>
      </c>
      <c r="DX301">
        <v>101.5812142857143</v>
      </c>
      <c r="DY301">
        <v>0.09997201071428573</v>
      </c>
      <c r="DZ301">
        <v>32.76043571428571</v>
      </c>
      <c r="EA301">
        <v>33.94627142857143</v>
      </c>
      <c r="EB301">
        <v>999.9000000000002</v>
      </c>
      <c r="EC301">
        <v>0</v>
      </c>
      <c r="ED301">
        <v>0</v>
      </c>
      <c r="EE301">
        <v>10004.37571428572</v>
      </c>
      <c r="EF301">
        <v>0</v>
      </c>
      <c r="EG301">
        <v>2099.757142857143</v>
      </c>
      <c r="EH301">
        <v>-32.98767142857143</v>
      </c>
      <c r="EI301">
        <v>1479.876071428572</v>
      </c>
      <c r="EJ301">
        <v>1513.105714285714</v>
      </c>
      <c r="EK301">
        <v>0.3759839642857143</v>
      </c>
      <c r="EL301">
        <v>1476.763214285714</v>
      </c>
      <c r="EM301">
        <v>24.01806428571428</v>
      </c>
      <c r="EN301">
        <v>2.477973571428571</v>
      </c>
      <c r="EO301">
        <v>2.439781071428571</v>
      </c>
      <c r="EP301">
        <v>20.88255357142858</v>
      </c>
      <c r="EQ301">
        <v>20.630275</v>
      </c>
      <c r="ER301">
        <v>2000.0025</v>
      </c>
      <c r="ES301">
        <v>0.9799958214285712</v>
      </c>
      <c r="ET301">
        <v>0.02000393571428571</v>
      </c>
      <c r="EU301">
        <v>0</v>
      </c>
      <c r="EV301">
        <v>148.6007142857143</v>
      </c>
      <c r="EW301">
        <v>5.00078</v>
      </c>
      <c r="EX301">
        <v>6371.178571428571</v>
      </c>
      <c r="EY301">
        <v>16379.64285714286</v>
      </c>
      <c r="EZ301">
        <v>52.26764285714286</v>
      </c>
      <c r="FA301">
        <v>54.46625</v>
      </c>
      <c r="FB301">
        <v>52.78332142857143</v>
      </c>
      <c r="FC301">
        <v>53.46189285714286</v>
      </c>
      <c r="FD301">
        <v>52.41496428571429</v>
      </c>
      <c r="FE301">
        <v>1955.0925</v>
      </c>
      <c r="FF301">
        <v>39.91</v>
      </c>
      <c r="FG301">
        <v>0</v>
      </c>
      <c r="FH301">
        <v>1688146227</v>
      </c>
      <c r="FI301">
        <v>0</v>
      </c>
      <c r="FJ301">
        <v>148.5656</v>
      </c>
      <c r="FK301">
        <v>-1.183000002540386</v>
      </c>
      <c r="FL301">
        <v>13.61000004694568</v>
      </c>
      <c r="FM301">
        <v>6372.353999999999</v>
      </c>
      <c r="FN301">
        <v>15</v>
      </c>
      <c r="FO301">
        <v>1688143836.6</v>
      </c>
      <c r="FP301" t="s">
        <v>825</v>
      </c>
      <c r="FQ301">
        <v>1688143836.6</v>
      </c>
      <c r="FR301">
        <v>1688143836.6</v>
      </c>
      <c r="FS301">
        <v>8</v>
      </c>
      <c r="FT301">
        <v>0.776</v>
      </c>
      <c r="FU301">
        <v>0.099</v>
      </c>
      <c r="FV301">
        <v>-22.351</v>
      </c>
      <c r="FW301">
        <v>-3.623</v>
      </c>
      <c r="FX301">
        <v>421</v>
      </c>
      <c r="FY301">
        <v>20</v>
      </c>
      <c r="FZ301">
        <v>0.31</v>
      </c>
      <c r="GA301">
        <v>0.05</v>
      </c>
      <c r="GB301">
        <v>-32.96693658536585</v>
      </c>
      <c r="GC301">
        <v>-0.2509024390243749</v>
      </c>
      <c r="GD301">
        <v>0.1877479079888612</v>
      </c>
      <c r="GE301">
        <v>0</v>
      </c>
      <c r="GF301">
        <v>0.3770275609756097</v>
      </c>
      <c r="GG301">
        <v>-0.02340244599303195</v>
      </c>
      <c r="GH301">
        <v>0.002370830893237806</v>
      </c>
      <c r="GI301">
        <v>1</v>
      </c>
      <c r="GJ301">
        <v>1</v>
      </c>
      <c r="GK301">
        <v>2</v>
      </c>
      <c r="GL301" t="s">
        <v>432</v>
      </c>
      <c r="GM301">
        <v>3.10069</v>
      </c>
      <c r="GN301">
        <v>2.75794</v>
      </c>
      <c r="GO301">
        <v>0.223589</v>
      </c>
      <c r="GP301">
        <v>0.223496</v>
      </c>
      <c r="GQ301">
        <v>0.131083</v>
      </c>
      <c r="GR301">
        <v>0.117556</v>
      </c>
      <c r="GS301">
        <v>19336.8</v>
      </c>
      <c r="GT301">
        <v>18418.7</v>
      </c>
      <c r="GU301">
        <v>25508.1</v>
      </c>
      <c r="GV301">
        <v>24119.8</v>
      </c>
      <c r="GW301">
        <v>35662.4</v>
      </c>
      <c r="GX301">
        <v>30997.8</v>
      </c>
      <c r="GY301">
        <v>44612.6</v>
      </c>
      <c r="GZ301">
        <v>37959.1</v>
      </c>
      <c r="HA301">
        <v>1.71428</v>
      </c>
      <c r="HB301">
        <v>1.63465</v>
      </c>
      <c r="HC301">
        <v>-0.0708178</v>
      </c>
      <c r="HD301">
        <v>0</v>
      </c>
      <c r="HE301">
        <v>35.1073</v>
      </c>
      <c r="HF301">
        <v>999.9</v>
      </c>
      <c r="HG301">
        <v>36.7</v>
      </c>
      <c r="HH301">
        <v>49</v>
      </c>
      <c r="HI301">
        <v>42.6837</v>
      </c>
      <c r="HJ301">
        <v>62.9863</v>
      </c>
      <c r="HK301">
        <v>23.129</v>
      </c>
      <c r="HL301">
        <v>1</v>
      </c>
      <c r="HM301">
        <v>1.80736</v>
      </c>
      <c r="HN301">
        <v>9.28105</v>
      </c>
      <c r="HO301">
        <v>20.0496</v>
      </c>
      <c r="HP301">
        <v>5.20411</v>
      </c>
      <c r="HQ301">
        <v>11.9923</v>
      </c>
      <c r="HR301">
        <v>4.95905</v>
      </c>
      <c r="HS301">
        <v>3.27453</v>
      </c>
      <c r="HT301">
        <v>9999</v>
      </c>
      <c r="HU301">
        <v>9999</v>
      </c>
      <c r="HV301">
        <v>9999</v>
      </c>
      <c r="HW301">
        <v>113.5</v>
      </c>
      <c r="HX301">
        <v>1.86386</v>
      </c>
      <c r="HY301">
        <v>1.86031</v>
      </c>
      <c r="HZ301">
        <v>1.8587</v>
      </c>
      <c r="IA301">
        <v>1.85993</v>
      </c>
      <c r="IB301">
        <v>1.85987</v>
      </c>
      <c r="IC301">
        <v>1.85855</v>
      </c>
      <c r="ID301">
        <v>1.85771</v>
      </c>
      <c r="IE301">
        <v>1.85242</v>
      </c>
      <c r="IF301">
        <v>0</v>
      </c>
      <c r="IG301">
        <v>0</v>
      </c>
      <c r="IH301">
        <v>0</v>
      </c>
      <c r="II301">
        <v>0</v>
      </c>
      <c r="IJ301" t="s">
        <v>433</v>
      </c>
      <c r="IK301" t="s">
        <v>434</v>
      </c>
      <c r="IL301" t="s">
        <v>435</v>
      </c>
      <c r="IM301" t="s">
        <v>435</v>
      </c>
      <c r="IN301" t="s">
        <v>435</v>
      </c>
      <c r="IO301" t="s">
        <v>435</v>
      </c>
      <c r="IP301">
        <v>0</v>
      </c>
      <c r="IQ301">
        <v>100</v>
      </c>
      <c r="IR301">
        <v>100</v>
      </c>
      <c r="IS301">
        <v>-34.46</v>
      </c>
      <c r="IT301">
        <v>-3.8712</v>
      </c>
      <c r="IU301">
        <v>-14.31289574393101</v>
      </c>
      <c r="IV301">
        <v>-0.02083019699242301</v>
      </c>
      <c r="IW301">
        <v>6.53372239223948E-06</v>
      </c>
      <c r="IX301">
        <v>-1.0545266758139E-09</v>
      </c>
      <c r="IY301">
        <v>-1.673814827731834</v>
      </c>
      <c r="IZ301">
        <v>-0.1107929009182527</v>
      </c>
      <c r="JA301">
        <v>0.00147621998962423</v>
      </c>
      <c r="JB301">
        <v>-1.085810860981848E-05</v>
      </c>
      <c r="JC301">
        <v>3</v>
      </c>
      <c r="JD301">
        <v>1949</v>
      </c>
      <c r="JE301">
        <v>2</v>
      </c>
      <c r="JF301">
        <v>64</v>
      </c>
      <c r="JG301">
        <v>39.9</v>
      </c>
      <c r="JH301">
        <v>39.9</v>
      </c>
      <c r="JI301">
        <v>3.32153</v>
      </c>
      <c r="JJ301">
        <v>2.69043</v>
      </c>
      <c r="JK301">
        <v>1.49658</v>
      </c>
      <c r="JL301">
        <v>2.31934</v>
      </c>
      <c r="JM301">
        <v>1.54785</v>
      </c>
      <c r="JN301">
        <v>2.50366</v>
      </c>
      <c r="JO301">
        <v>51.9346</v>
      </c>
      <c r="JP301">
        <v>14.1758</v>
      </c>
      <c r="JQ301">
        <v>18</v>
      </c>
      <c r="JR301">
        <v>504.187</v>
      </c>
      <c r="JS301">
        <v>461.234</v>
      </c>
      <c r="JT301">
        <v>26.8351</v>
      </c>
      <c r="JU301">
        <v>47.1698</v>
      </c>
      <c r="JV301">
        <v>30.0005</v>
      </c>
      <c r="JW301">
        <v>46.89</v>
      </c>
      <c r="JX301">
        <v>46.7262</v>
      </c>
      <c r="JY301">
        <v>66.8245</v>
      </c>
      <c r="JZ301">
        <v>34.1162</v>
      </c>
      <c r="KA301">
        <v>0</v>
      </c>
      <c r="KB301">
        <v>21.3829</v>
      </c>
      <c r="KC301">
        <v>1523.91</v>
      </c>
      <c r="KD301">
        <v>23.9944</v>
      </c>
      <c r="KE301">
        <v>97.4863</v>
      </c>
      <c r="KF301">
        <v>91.73090000000001</v>
      </c>
    </row>
    <row r="302" spans="1:292">
      <c r="A302">
        <v>284</v>
      </c>
      <c r="B302">
        <v>1688146237.5</v>
      </c>
      <c r="C302">
        <v>11821.5</v>
      </c>
      <c r="D302" t="s">
        <v>1006</v>
      </c>
      <c r="E302" t="s">
        <v>1007</v>
      </c>
      <c r="F302">
        <v>5</v>
      </c>
      <c r="G302" t="s">
        <v>824</v>
      </c>
      <c r="H302">
        <v>1688146230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K302*DK302*100.0/(AV302*EE302),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K302*DK302*100.0/(AV302*EE302),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1545.526744740338</v>
      </c>
      <c r="AJ302">
        <v>1521.984303030303</v>
      </c>
      <c r="AK302">
        <v>3.373879016478135</v>
      </c>
      <c r="AL302">
        <v>66.45543334571914</v>
      </c>
      <c r="AM302">
        <f>(AO302 - AN302 + DX302*1E3/(8.314*(DZ302+273.15)) * AQ302/DW302 * AP302) * DW302/(100*DK302) * 1000/(1000 - AO302)</f>
        <v>0</v>
      </c>
      <c r="AN302">
        <v>24.0267067955409</v>
      </c>
      <c r="AO302">
        <v>24.39612545454546</v>
      </c>
      <c r="AP302">
        <v>2.144524340165375E-05</v>
      </c>
      <c r="AQ302">
        <v>108.1000291971216</v>
      </c>
      <c r="AR302">
        <v>0</v>
      </c>
      <c r="AS302">
        <v>0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429</v>
      </c>
      <c r="AX302" t="s">
        <v>429</v>
      </c>
      <c r="AY302">
        <v>0</v>
      </c>
      <c r="AZ302">
        <v>0</v>
      </c>
      <c r="BA302">
        <f>1-AY302/AZ302</f>
        <v>0</v>
      </c>
      <c r="BB302">
        <v>0</v>
      </c>
      <c r="BC302" t="s">
        <v>429</v>
      </c>
      <c r="BD302" t="s">
        <v>429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429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1.65</v>
      </c>
      <c r="DL302">
        <v>0.5</v>
      </c>
      <c r="DM302" t="s">
        <v>430</v>
      </c>
      <c r="DN302">
        <v>2</v>
      </c>
      <c r="DO302" t="b">
        <v>1</v>
      </c>
      <c r="DP302">
        <v>1688146230</v>
      </c>
      <c r="DQ302">
        <v>1461.506666666667</v>
      </c>
      <c r="DR302">
        <v>1494.346296296296</v>
      </c>
      <c r="DS302">
        <v>24.39424074074074</v>
      </c>
      <c r="DT302">
        <v>24.02111111111111</v>
      </c>
      <c r="DU302">
        <v>1495.887407407407</v>
      </c>
      <c r="DV302">
        <v>28.26544814814815</v>
      </c>
      <c r="DW302">
        <v>499.9985555555555</v>
      </c>
      <c r="DX302">
        <v>101.5808518518518</v>
      </c>
      <c r="DY302">
        <v>0.09997462962962962</v>
      </c>
      <c r="DZ302">
        <v>32.77106296296297</v>
      </c>
      <c r="EA302">
        <v>33.95819259259259</v>
      </c>
      <c r="EB302">
        <v>999.9000000000001</v>
      </c>
      <c r="EC302">
        <v>0</v>
      </c>
      <c r="ED302">
        <v>0</v>
      </c>
      <c r="EE302">
        <v>10002.9337037037</v>
      </c>
      <c r="EF302">
        <v>0</v>
      </c>
      <c r="EG302">
        <v>2099.804074074074</v>
      </c>
      <c r="EH302">
        <v>-32.84042592592593</v>
      </c>
      <c r="EI302">
        <v>1498.050740740741</v>
      </c>
      <c r="EJ302">
        <v>1531.126296296296</v>
      </c>
      <c r="EK302">
        <v>0.3731226666666667</v>
      </c>
      <c r="EL302">
        <v>1494.346296296296</v>
      </c>
      <c r="EM302">
        <v>24.02111111111111</v>
      </c>
      <c r="EN302">
        <v>2.477986296296296</v>
      </c>
      <c r="EO302">
        <v>2.440084444444444</v>
      </c>
      <c r="EP302">
        <v>20.88263333333333</v>
      </c>
      <c r="EQ302">
        <v>20.63228888888889</v>
      </c>
      <c r="ER302">
        <v>2000.002592592593</v>
      </c>
      <c r="ES302">
        <v>0.9799959629629628</v>
      </c>
      <c r="ET302">
        <v>0.0200038</v>
      </c>
      <c r="EU302">
        <v>0</v>
      </c>
      <c r="EV302">
        <v>148.5415185185185</v>
      </c>
      <c r="EW302">
        <v>5.00078</v>
      </c>
      <c r="EX302">
        <v>6373.004444444444</v>
      </c>
      <c r="EY302">
        <v>16379.64444444445</v>
      </c>
      <c r="EZ302">
        <v>52.28218518518518</v>
      </c>
      <c r="FA302">
        <v>54.48585185185185</v>
      </c>
      <c r="FB302">
        <v>52.78444444444444</v>
      </c>
      <c r="FC302">
        <v>53.4905925925926</v>
      </c>
      <c r="FD302">
        <v>52.46033333333332</v>
      </c>
      <c r="FE302">
        <v>1955.092592592593</v>
      </c>
      <c r="FF302">
        <v>39.91</v>
      </c>
      <c r="FG302">
        <v>0</v>
      </c>
      <c r="FH302">
        <v>1688146231.8</v>
      </c>
      <c r="FI302">
        <v>0</v>
      </c>
      <c r="FJ302">
        <v>148.52556</v>
      </c>
      <c r="FK302">
        <v>-0.9507692293532576</v>
      </c>
      <c r="FL302">
        <v>-3.598461614558482</v>
      </c>
      <c r="FM302">
        <v>6373.1652</v>
      </c>
      <c r="FN302">
        <v>15</v>
      </c>
      <c r="FO302">
        <v>1688143836.6</v>
      </c>
      <c r="FP302" t="s">
        <v>825</v>
      </c>
      <c r="FQ302">
        <v>1688143836.6</v>
      </c>
      <c r="FR302">
        <v>1688143836.6</v>
      </c>
      <c r="FS302">
        <v>8</v>
      </c>
      <c r="FT302">
        <v>0.776</v>
      </c>
      <c r="FU302">
        <v>0.099</v>
      </c>
      <c r="FV302">
        <v>-22.351</v>
      </c>
      <c r="FW302">
        <v>-3.623</v>
      </c>
      <c r="FX302">
        <v>421</v>
      </c>
      <c r="FY302">
        <v>20</v>
      </c>
      <c r="FZ302">
        <v>0.31</v>
      </c>
      <c r="GA302">
        <v>0.05</v>
      </c>
      <c r="GB302">
        <v>-32.91402195121952</v>
      </c>
      <c r="GC302">
        <v>1.18104041811848</v>
      </c>
      <c r="GD302">
        <v>0.2418598399922374</v>
      </c>
      <c r="GE302">
        <v>0</v>
      </c>
      <c r="GF302">
        <v>0.3750652926829269</v>
      </c>
      <c r="GG302">
        <v>-0.02926503135888458</v>
      </c>
      <c r="GH302">
        <v>0.003033912544713652</v>
      </c>
      <c r="GI302">
        <v>1</v>
      </c>
      <c r="GJ302">
        <v>1</v>
      </c>
      <c r="GK302">
        <v>2</v>
      </c>
      <c r="GL302" t="s">
        <v>432</v>
      </c>
      <c r="GM302">
        <v>3.1008</v>
      </c>
      <c r="GN302">
        <v>2.75819</v>
      </c>
      <c r="GO302">
        <v>0.225064</v>
      </c>
      <c r="GP302">
        <v>0.224998</v>
      </c>
      <c r="GQ302">
        <v>0.131085</v>
      </c>
      <c r="GR302">
        <v>0.117575</v>
      </c>
      <c r="GS302">
        <v>19299.5</v>
      </c>
      <c r="GT302">
        <v>18382.6</v>
      </c>
      <c r="GU302">
        <v>25507.8</v>
      </c>
      <c r="GV302">
        <v>24119.6</v>
      </c>
      <c r="GW302">
        <v>35661.9</v>
      </c>
      <c r="GX302">
        <v>30997.1</v>
      </c>
      <c r="GY302">
        <v>44611.9</v>
      </c>
      <c r="GZ302">
        <v>37958.8</v>
      </c>
      <c r="HA302">
        <v>1.7143</v>
      </c>
      <c r="HB302">
        <v>1.63442</v>
      </c>
      <c r="HC302">
        <v>-0.07043779999999999</v>
      </c>
      <c r="HD302">
        <v>0</v>
      </c>
      <c r="HE302">
        <v>35.1251</v>
      </c>
      <c r="HF302">
        <v>999.9</v>
      </c>
      <c r="HG302">
        <v>36.7</v>
      </c>
      <c r="HH302">
        <v>49</v>
      </c>
      <c r="HI302">
        <v>42.6807</v>
      </c>
      <c r="HJ302">
        <v>62.9063</v>
      </c>
      <c r="HK302">
        <v>23.133</v>
      </c>
      <c r="HL302">
        <v>1</v>
      </c>
      <c r="HM302">
        <v>1.80799</v>
      </c>
      <c r="HN302">
        <v>9.28105</v>
      </c>
      <c r="HO302">
        <v>20.0495</v>
      </c>
      <c r="HP302">
        <v>5.20291</v>
      </c>
      <c r="HQ302">
        <v>11.9923</v>
      </c>
      <c r="HR302">
        <v>4.9586</v>
      </c>
      <c r="HS302">
        <v>3.2743</v>
      </c>
      <c r="HT302">
        <v>9999</v>
      </c>
      <c r="HU302">
        <v>9999</v>
      </c>
      <c r="HV302">
        <v>9999</v>
      </c>
      <c r="HW302">
        <v>113.5</v>
      </c>
      <c r="HX302">
        <v>1.86386</v>
      </c>
      <c r="HY302">
        <v>1.86026</v>
      </c>
      <c r="HZ302">
        <v>1.85868</v>
      </c>
      <c r="IA302">
        <v>1.8599</v>
      </c>
      <c r="IB302">
        <v>1.85987</v>
      </c>
      <c r="IC302">
        <v>1.85855</v>
      </c>
      <c r="ID302">
        <v>1.85766</v>
      </c>
      <c r="IE302">
        <v>1.85242</v>
      </c>
      <c r="IF302">
        <v>0</v>
      </c>
      <c r="IG302">
        <v>0</v>
      </c>
      <c r="IH302">
        <v>0</v>
      </c>
      <c r="II302">
        <v>0</v>
      </c>
      <c r="IJ302" t="s">
        <v>433</v>
      </c>
      <c r="IK302" t="s">
        <v>434</v>
      </c>
      <c r="IL302" t="s">
        <v>435</v>
      </c>
      <c r="IM302" t="s">
        <v>435</v>
      </c>
      <c r="IN302" t="s">
        <v>435</v>
      </c>
      <c r="IO302" t="s">
        <v>435</v>
      </c>
      <c r="IP302">
        <v>0</v>
      </c>
      <c r="IQ302">
        <v>100</v>
      </c>
      <c r="IR302">
        <v>100</v>
      </c>
      <c r="IS302">
        <v>-34.59</v>
      </c>
      <c r="IT302">
        <v>-3.8713</v>
      </c>
      <c r="IU302">
        <v>-14.31289574393101</v>
      </c>
      <c r="IV302">
        <v>-0.02083019699242301</v>
      </c>
      <c r="IW302">
        <v>6.53372239223948E-06</v>
      </c>
      <c r="IX302">
        <v>-1.0545266758139E-09</v>
      </c>
      <c r="IY302">
        <v>-1.673814827731834</v>
      </c>
      <c r="IZ302">
        <v>-0.1107929009182527</v>
      </c>
      <c r="JA302">
        <v>0.00147621998962423</v>
      </c>
      <c r="JB302">
        <v>-1.085810860981848E-05</v>
      </c>
      <c r="JC302">
        <v>3</v>
      </c>
      <c r="JD302">
        <v>1949</v>
      </c>
      <c r="JE302">
        <v>2</v>
      </c>
      <c r="JF302">
        <v>64</v>
      </c>
      <c r="JG302">
        <v>40</v>
      </c>
      <c r="JH302">
        <v>40</v>
      </c>
      <c r="JI302">
        <v>3.35693</v>
      </c>
      <c r="JJ302">
        <v>2.69287</v>
      </c>
      <c r="JK302">
        <v>1.49658</v>
      </c>
      <c r="JL302">
        <v>2.31934</v>
      </c>
      <c r="JM302">
        <v>1.54785</v>
      </c>
      <c r="JN302">
        <v>2.49634</v>
      </c>
      <c r="JO302">
        <v>51.9346</v>
      </c>
      <c r="JP302">
        <v>14.1671</v>
      </c>
      <c r="JQ302">
        <v>18</v>
      </c>
      <c r="JR302">
        <v>504.226</v>
      </c>
      <c r="JS302">
        <v>461.101</v>
      </c>
      <c r="JT302">
        <v>26.8504</v>
      </c>
      <c r="JU302">
        <v>47.1734</v>
      </c>
      <c r="JV302">
        <v>30.0006</v>
      </c>
      <c r="JW302">
        <v>46.8935</v>
      </c>
      <c r="JX302">
        <v>46.7299</v>
      </c>
      <c r="JY302">
        <v>67.3788</v>
      </c>
      <c r="JZ302">
        <v>34.1162</v>
      </c>
      <c r="KA302">
        <v>0</v>
      </c>
      <c r="KB302">
        <v>21.3834</v>
      </c>
      <c r="KC302">
        <v>1537.27</v>
      </c>
      <c r="KD302">
        <v>24.1045</v>
      </c>
      <c r="KE302">
        <v>97.4849</v>
      </c>
      <c r="KF302">
        <v>91.7303</v>
      </c>
    </row>
    <row r="303" spans="1:292">
      <c r="A303">
        <v>285</v>
      </c>
      <c r="B303">
        <v>1688146242</v>
      </c>
      <c r="C303">
        <v>11826</v>
      </c>
      <c r="D303" t="s">
        <v>1008</v>
      </c>
      <c r="E303" t="s">
        <v>1009</v>
      </c>
      <c r="F303">
        <v>5</v>
      </c>
      <c r="G303" t="s">
        <v>824</v>
      </c>
      <c r="H303">
        <v>1688146234.444444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K303*DK303*100.0/(AV303*EE303),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K303*DK303*100.0/(AV303*EE303),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1561.695639904322</v>
      </c>
      <c r="AJ303">
        <v>1537.623393939394</v>
      </c>
      <c r="AK303">
        <v>3.482550709401185</v>
      </c>
      <c r="AL303">
        <v>66.45543334571914</v>
      </c>
      <c r="AM303">
        <f>(AO303 - AN303 + DX303*1E3/(8.314*(DZ303+273.15)) * AQ303/DW303 * AP303) * DW303/(100*DK303) * 1000/(1000 - AO303)</f>
        <v>0</v>
      </c>
      <c r="AN303">
        <v>24.02765854476165</v>
      </c>
      <c r="AO303">
        <v>24.39757151515153</v>
      </c>
      <c r="AP303">
        <v>9.307944695517684E-06</v>
      </c>
      <c r="AQ303">
        <v>108.1000291971216</v>
      </c>
      <c r="AR303">
        <v>0</v>
      </c>
      <c r="AS303">
        <v>0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429</v>
      </c>
      <c r="AX303" t="s">
        <v>429</v>
      </c>
      <c r="AY303">
        <v>0</v>
      </c>
      <c r="AZ303">
        <v>0</v>
      </c>
      <c r="BA303">
        <f>1-AY303/AZ303</f>
        <v>0</v>
      </c>
      <c r="BB303">
        <v>0</v>
      </c>
      <c r="BC303" t="s">
        <v>429</v>
      </c>
      <c r="BD303" t="s">
        <v>429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429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1.65</v>
      </c>
      <c r="DL303">
        <v>0.5</v>
      </c>
      <c r="DM303" t="s">
        <v>430</v>
      </c>
      <c r="DN303">
        <v>2</v>
      </c>
      <c r="DO303" t="b">
        <v>1</v>
      </c>
      <c r="DP303">
        <v>1688146234.444444</v>
      </c>
      <c r="DQ303">
        <v>1476.400740740741</v>
      </c>
      <c r="DR303">
        <v>1509.396296296296</v>
      </c>
      <c r="DS303">
        <v>24.39514074074075</v>
      </c>
      <c r="DT303">
        <v>24.02408888888889</v>
      </c>
      <c r="DU303">
        <v>1510.907777777778</v>
      </c>
      <c r="DV303">
        <v>28.2664</v>
      </c>
      <c r="DW303">
        <v>500.0148888888889</v>
      </c>
      <c r="DX303">
        <v>101.5801851851852</v>
      </c>
      <c r="DY303">
        <v>0.09999555555555555</v>
      </c>
      <c r="DZ303">
        <v>32.78230740740741</v>
      </c>
      <c r="EA303">
        <v>33.96900740740741</v>
      </c>
      <c r="EB303">
        <v>999.9000000000001</v>
      </c>
      <c r="EC303">
        <v>0</v>
      </c>
      <c r="ED303">
        <v>0</v>
      </c>
      <c r="EE303">
        <v>10005.43703703704</v>
      </c>
      <c r="EF303">
        <v>0</v>
      </c>
      <c r="EG303">
        <v>2100.022962962963</v>
      </c>
      <c r="EH303">
        <v>-32.99602592592593</v>
      </c>
      <c r="EI303">
        <v>1513.31962962963</v>
      </c>
      <c r="EJ303">
        <v>1546.551481481481</v>
      </c>
      <c r="EK303">
        <v>0.371041037037037</v>
      </c>
      <c r="EL303">
        <v>1509.396296296296</v>
      </c>
      <c r="EM303">
        <v>24.02408888888889</v>
      </c>
      <c r="EN303">
        <v>2.478060740740741</v>
      </c>
      <c r="EO303">
        <v>2.440371111111111</v>
      </c>
      <c r="EP303">
        <v>20.88312592592593</v>
      </c>
      <c r="EQ303">
        <v>20.63419259259259</v>
      </c>
      <c r="ER303">
        <v>1999.994074074074</v>
      </c>
      <c r="ES303">
        <v>0.9799959629629628</v>
      </c>
      <c r="ET303">
        <v>0.0200037962962963</v>
      </c>
      <c r="EU303">
        <v>0</v>
      </c>
      <c r="EV303">
        <v>148.4618148148148</v>
      </c>
      <c r="EW303">
        <v>5.00078</v>
      </c>
      <c r="EX303">
        <v>6373.792962962963</v>
      </c>
      <c r="EY303">
        <v>16379.56666666667</v>
      </c>
      <c r="EZ303">
        <v>52.2937037037037</v>
      </c>
      <c r="FA303">
        <v>54.50903703703703</v>
      </c>
      <c r="FB303">
        <v>52.79133333333333</v>
      </c>
      <c r="FC303">
        <v>53.50911111111112</v>
      </c>
      <c r="FD303">
        <v>52.4627037037037</v>
      </c>
      <c r="FE303">
        <v>1955.084074074075</v>
      </c>
      <c r="FF303">
        <v>39.91</v>
      </c>
      <c r="FG303">
        <v>0</v>
      </c>
      <c r="FH303">
        <v>1688146236.6</v>
      </c>
      <c r="FI303">
        <v>0</v>
      </c>
      <c r="FJ303">
        <v>148.44164</v>
      </c>
      <c r="FK303">
        <v>-0.7556153780116923</v>
      </c>
      <c r="FL303">
        <v>16.18692325448682</v>
      </c>
      <c r="FM303">
        <v>6373.979200000001</v>
      </c>
      <c r="FN303">
        <v>15</v>
      </c>
      <c r="FO303">
        <v>1688143836.6</v>
      </c>
      <c r="FP303" t="s">
        <v>825</v>
      </c>
      <c r="FQ303">
        <v>1688143836.6</v>
      </c>
      <c r="FR303">
        <v>1688143836.6</v>
      </c>
      <c r="FS303">
        <v>8</v>
      </c>
      <c r="FT303">
        <v>0.776</v>
      </c>
      <c r="FU303">
        <v>0.099</v>
      </c>
      <c r="FV303">
        <v>-22.351</v>
      </c>
      <c r="FW303">
        <v>-3.623</v>
      </c>
      <c r="FX303">
        <v>421</v>
      </c>
      <c r="FY303">
        <v>20</v>
      </c>
      <c r="FZ303">
        <v>0.31</v>
      </c>
      <c r="GA303">
        <v>0.05</v>
      </c>
      <c r="GB303">
        <v>-32.93978499999999</v>
      </c>
      <c r="GC303">
        <v>-1.06276998123827</v>
      </c>
      <c r="GD303">
        <v>0.2827248039613786</v>
      </c>
      <c r="GE303">
        <v>0</v>
      </c>
      <c r="GF303">
        <v>0.372384</v>
      </c>
      <c r="GG303">
        <v>-0.03089711819887458</v>
      </c>
      <c r="GH303">
        <v>0.003171880246793691</v>
      </c>
      <c r="GI303">
        <v>1</v>
      </c>
      <c r="GJ303">
        <v>1</v>
      </c>
      <c r="GK303">
        <v>2</v>
      </c>
      <c r="GL303" t="s">
        <v>432</v>
      </c>
      <c r="GM303">
        <v>3.10077</v>
      </c>
      <c r="GN303">
        <v>2.75821</v>
      </c>
      <c r="GO303">
        <v>0.226416</v>
      </c>
      <c r="GP303">
        <v>0.226328</v>
      </c>
      <c r="GQ303">
        <v>0.13109</v>
      </c>
      <c r="GR303">
        <v>0.117578</v>
      </c>
      <c r="GS303">
        <v>19265.2</v>
      </c>
      <c r="GT303">
        <v>18350.4</v>
      </c>
      <c r="GU303">
        <v>25507.3</v>
      </c>
      <c r="GV303">
        <v>24119.2</v>
      </c>
      <c r="GW303">
        <v>35661.4</v>
      </c>
      <c r="GX303">
        <v>30996.5</v>
      </c>
      <c r="GY303">
        <v>44611.3</v>
      </c>
      <c r="GZ303">
        <v>37958</v>
      </c>
      <c r="HA303">
        <v>1.71432</v>
      </c>
      <c r="HB303">
        <v>1.6344</v>
      </c>
      <c r="HC303">
        <v>-0.0712052</v>
      </c>
      <c r="HD303">
        <v>0</v>
      </c>
      <c r="HE303">
        <v>35.1416</v>
      </c>
      <c r="HF303">
        <v>999.9</v>
      </c>
      <c r="HG303">
        <v>36.7</v>
      </c>
      <c r="HH303">
        <v>49</v>
      </c>
      <c r="HI303">
        <v>42.6807</v>
      </c>
      <c r="HJ303">
        <v>62.9163</v>
      </c>
      <c r="HK303">
        <v>23.0088</v>
      </c>
      <c r="HL303">
        <v>1</v>
      </c>
      <c r="HM303">
        <v>1.8084</v>
      </c>
      <c r="HN303">
        <v>9.28105</v>
      </c>
      <c r="HO303">
        <v>20.0497</v>
      </c>
      <c r="HP303">
        <v>5.20336</v>
      </c>
      <c r="HQ303">
        <v>11.9921</v>
      </c>
      <c r="HR303">
        <v>4.9589</v>
      </c>
      <c r="HS303">
        <v>3.2744</v>
      </c>
      <c r="HT303">
        <v>9999</v>
      </c>
      <c r="HU303">
        <v>9999</v>
      </c>
      <c r="HV303">
        <v>9999</v>
      </c>
      <c r="HW303">
        <v>113.5</v>
      </c>
      <c r="HX303">
        <v>1.86386</v>
      </c>
      <c r="HY303">
        <v>1.86025</v>
      </c>
      <c r="HZ303">
        <v>1.85868</v>
      </c>
      <c r="IA303">
        <v>1.8599</v>
      </c>
      <c r="IB303">
        <v>1.85987</v>
      </c>
      <c r="IC303">
        <v>1.85854</v>
      </c>
      <c r="ID303">
        <v>1.85764</v>
      </c>
      <c r="IE303">
        <v>1.85242</v>
      </c>
      <c r="IF303">
        <v>0</v>
      </c>
      <c r="IG303">
        <v>0</v>
      </c>
      <c r="IH303">
        <v>0</v>
      </c>
      <c r="II303">
        <v>0</v>
      </c>
      <c r="IJ303" t="s">
        <v>433</v>
      </c>
      <c r="IK303" t="s">
        <v>434</v>
      </c>
      <c r="IL303" t="s">
        <v>435</v>
      </c>
      <c r="IM303" t="s">
        <v>435</v>
      </c>
      <c r="IN303" t="s">
        <v>435</v>
      </c>
      <c r="IO303" t="s">
        <v>435</v>
      </c>
      <c r="IP303">
        <v>0</v>
      </c>
      <c r="IQ303">
        <v>100</v>
      </c>
      <c r="IR303">
        <v>100</v>
      </c>
      <c r="IS303">
        <v>-34.72</v>
      </c>
      <c r="IT303">
        <v>-3.8715</v>
      </c>
      <c r="IU303">
        <v>-14.31289574393101</v>
      </c>
      <c r="IV303">
        <v>-0.02083019699242301</v>
      </c>
      <c r="IW303">
        <v>6.53372239223948E-06</v>
      </c>
      <c r="IX303">
        <v>-1.0545266758139E-09</v>
      </c>
      <c r="IY303">
        <v>-1.673814827731834</v>
      </c>
      <c r="IZ303">
        <v>-0.1107929009182527</v>
      </c>
      <c r="JA303">
        <v>0.00147621998962423</v>
      </c>
      <c r="JB303">
        <v>-1.085810860981848E-05</v>
      </c>
      <c r="JC303">
        <v>3</v>
      </c>
      <c r="JD303">
        <v>1949</v>
      </c>
      <c r="JE303">
        <v>2</v>
      </c>
      <c r="JF303">
        <v>64</v>
      </c>
      <c r="JG303">
        <v>40.1</v>
      </c>
      <c r="JH303">
        <v>40.1</v>
      </c>
      <c r="JI303">
        <v>3.38135</v>
      </c>
      <c r="JJ303">
        <v>2.69897</v>
      </c>
      <c r="JK303">
        <v>1.49658</v>
      </c>
      <c r="JL303">
        <v>2.31934</v>
      </c>
      <c r="JM303">
        <v>1.54785</v>
      </c>
      <c r="JN303">
        <v>2.42065</v>
      </c>
      <c r="JO303">
        <v>51.9346</v>
      </c>
      <c r="JP303">
        <v>14.1671</v>
      </c>
      <c r="JQ303">
        <v>18</v>
      </c>
      <c r="JR303">
        <v>504.262</v>
      </c>
      <c r="JS303">
        <v>461.101</v>
      </c>
      <c r="JT303">
        <v>26.8642</v>
      </c>
      <c r="JU303">
        <v>47.1768</v>
      </c>
      <c r="JV303">
        <v>30.0006</v>
      </c>
      <c r="JW303">
        <v>46.897</v>
      </c>
      <c r="JX303">
        <v>46.733</v>
      </c>
      <c r="JY303">
        <v>67.8415</v>
      </c>
      <c r="JZ303">
        <v>34.1162</v>
      </c>
      <c r="KA303">
        <v>0</v>
      </c>
      <c r="KB303">
        <v>21.3841</v>
      </c>
      <c r="KC303">
        <v>1557.31</v>
      </c>
      <c r="KD303">
        <v>24.1306</v>
      </c>
      <c r="KE303">
        <v>97.4834</v>
      </c>
      <c r="KF303">
        <v>91.72839999999999</v>
      </c>
    </row>
    <row r="304" spans="1:292">
      <c r="A304">
        <v>286</v>
      </c>
      <c r="B304">
        <v>1688146247.5</v>
      </c>
      <c r="C304">
        <v>11831.5</v>
      </c>
      <c r="D304" t="s">
        <v>1010</v>
      </c>
      <c r="E304" t="s">
        <v>1011</v>
      </c>
      <c r="F304">
        <v>5</v>
      </c>
      <c r="G304" t="s">
        <v>824</v>
      </c>
      <c r="H304">
        <v>1688146239.732143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K304*DK304*100.0/(AV304*EE304),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K304*DK304*100.0/(AV304*EE304),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1579.606176819527</v>
      </c>
      <c r="AJ304">
        <v>1556.329454545455</v>
      </c>
      <c r="AK304">
        <v>3.379304253477792</v>
      </c>
      <c r="AL304">
        <v>66.45543334571914</v>
      </c>
      <c r="AM304">
        <f>(AO304 - AN304 + DX304*1E3/(8.314*(DZ304+273.15)) * AQ304/DW304 * AP304) * DW304/(100*DK304) * 1000/(1000 - AO304)</f>
        <v>0</v>
      </c>
      <c r="AN304">
        <v>24.03306949056961</v>
      </c>
      <c r="AO304">
        <v>24.40456848484847</v>
      </c>
      <c r="AP304">
        <v>2.517304101030626E-05</v>
      </c>
      <c r="AQ304">
        <v>108.1000291971216</v>
      </c>
      <c r="AR304">
        <v>0</v>
      </c>
      <c r="AS304">
        <v>0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429</v>
      </c>
      <c r="AX304" t="s">
        <v>429</v>
      </c>
      <c r="AY304">
        <v>0</v>
      </c>
      <c r="AZ304">
        <v>0</v>
      </c>
      <c r="BA304">
        <f>1-AY304/AZ304</f>
        <v>0</v>
      </c>
      <c r="BB304">
        <v>0</v>
      </c>
      <c r="BC304" t="s">
        <v>429</v>
      </c>
      <c r="BD304" t="s">
        <v>429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429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1.65</v>
      </c>
      <c r="DL304">
        <v>0.5</v>
      </c>
      <c r="DM304" t="s">
        <v>430</v>
      </c>
      <c r="DN304">
        <v>2</v>
      </c>
      <c r="DO304" t="b">
        <v>1</v>
      </c>
      <c r="DP304">
        <v>1688146239.732143</v>
      </c>
      <c r="DQ304">
        <v>1494.124642857143</v>
      </c>
      <c r="DR304">
        <v>1526.825357142857</v>
      </c>
      <c r="DS304">
        <v>24.39768928571429</v>
      </c>
      <c r="DT304">
        <v>24.02828571428571</v>
      </c>
      <c r="DU304">
        <v>1528.779642857143</v>
      </c>
      <c r="DV304">
        <v>28.26910714285714</v>
      </c>
      <c r="DW304">
        <v>500.0028571428571</v>
      </c>
      <c r="DX304">
        <v>101.5790357142857</v>
      </c>
      <c r="DY304">
        <v>0.1000402214285714</v>
      </c>
      <c r="DZ304">
        <v>32.79851785714285</v>
      </c>
      <c r="EA304">
        <v>33.99019642857143</v>
      </c>
      <c r="EB304">
        <v>999.9000000000002</v>
      </c>
      <c r="EC304">
        <v>0</v>
      </c>
      <c r="ED304">
        <v>0</v>
      </c>
      <c r="EE304">
        <v>10004.275</v>
      </c>
      <c r="EF304">
        <v>0</v>
      </c>
      <c r="EG304">
        <v>2099.900357142857</v>
      </c>
      <c r="EH304">
        <v>-32.70090357142856</v>
      </c>
      <c r="EI304">
        <v>1531.490714285714</v>
      </c>
      <c r="EJ304">
        <v>1564.416071428572</v>
      </c>
      <c r="EK304">
        <v>0.3693991071428572</v>
      </c>
      <c r="EL304">
        <v>1526.825357142857</v>
      </c>
      <c r="EM304">
        <v>24.02828571428571</v>
      </c>
      <c r="EN304">
        <v>2.478290714285714</v>
      </c>
      <c r="EO304">
        <v>2.440768571428571</v>
      </c>
      <c r="EP304">
        <v>20.88463571428571</v>
      </c>
      <c r="EQ304">
        <v>20.63683214285714</v>
      </c>
      <c r="ER304">
        <v>1999.980357142857</v>
      </c>
      <c r="ES304">
        <v>0.9799959642857141</v>
      </c>
      <c r="ET304">
        <v>0.02000382142857143</v>
      </c>
      <c r="EU304">
        <v>0</v>
      </c>
      <c r="EV304">
        <v>148.3558214285715</v>
      </c>
      <c r="EW304">
        <v>5.00078</v>
      </c>
      <c r="EX304">
        <v>6372.622142857143</v>
      </c>
      <c r="EY304">
        <v>16379.45</v>
      </c>
      <c r="EZ304">
        <v>52.3010357142857</v>
      </c>
      <c r="FA304">
        <v>54.52424999999999</v>
      </c>
      <c r="FB304">
        <v>52.79196428571426</v>
      </c>
      <c r="FC304">
        <v>53.51764285714285</v>
      </c>
      <c r="FD304">
        <v>52.4395</v>
      </c>
      <c r="FE304">
        <v>1955.070357142857</v>
      </c>
      <c r="FF304">
        <v>39.91</v>
      </c>
      <c r="FG304">
        <v>0</v>
      </c>
      <c r="FH304">
        <v>1688146242</v>
      </c>
      <c r="FI304">
        <v>0</v>
      </c>
      <c r="FJ304">
        <v>148.3450769230769</v>
      </c>
      <c r="FK304">
        <v>-1.851008541343096</v>
      </c>
      <c r="FL304">
        <v>-1.3507692061018</v>
      </c>
      <c r="FM304">
        <v>6373.811923076923</v>
      </c>
      <c r="FN304">
        <v>15</v>
      </c>
      <c r="FO304">
        <v>1688143836.6</v>
      </c>
      <c r="FP304" t="s">
        <v>825</v>
      </c>
      <c r="FQ304">
        <v>1688143836.6</v>
      </c>
      <c r="FR304">
        <v>1688143836.6</v>
      </c>
      <c r="FS304">
        <v>8</v>
      </c>
      <c r="FT304">
        <v>0.776</v>
      </c>
      <c r="FU304">
        <v>0.099</v>
      </c>
      <c r="FV304">
        <v>-22.351</v>
      </c>
      <c r="FW304">
        <v>-3.623</v>
      </c>
      <c r="FX304">
        <v>421</v>
      </c>
      <c r="FY304">
        <v>20</v>
      </c>
      <c r="FZ304">
        <v>0.31</v>
      </c>
      <c r="GA304">
        <v>0.05</v>
      </c>
      <c r="GB304">
        <v>-32.81811707317073</v>
      </c>
      <c r="GC304">
        <v>2.192577700348468</v>
      </c>
      <c r="GD304">
        <v>0.4089535753379315</v>
      </c>
      <c r="GE304">
        <v>0</v>
      </c>
      <c r="GF304">
        <v>0.3705809268292683</v>
      </c>
      <c r="GG304">
        <v>-0.01831151916376329</v>
      </c>
      <c r="GH304">
        <v>0.00248495014810126</v>
      </c>
      <c r="GI304">
        <v>1</v>
      </c>
      <c r="GJ304">
        <v>1</v>
      </c>
      <c r="GK304">
        <v>2</v>
      </c>
      <c r="GL304" t="s">
        <v>432</v>
      </c>
      <c r="GM304">
        <v>3.1008</v>
      </c>
      <c r="GN304">
        <v>2.75808</v>
      </c>
      <c r="GO304">
        <v>0.228015</v>
      </c>
      <c r="GP304">
        <v>0.22785</v>
      </c>
      <c r="GQ304">
        <v>0.131107</v>
      </c>
      <c r="GR304">
        <v>0.117589</v>
      </c>
      <c r="GS304">
        <v>19224.8</v>
      </c>
      <c r="GT304">
        <v>18313.9</v>
      </c>
      <c r="GU304">
        <v>25507.1</v>
      </c>
      <c r="GV304">
        <v>24119</v>
      </c>
      <c r="GW304">
        <v>35660.5</v>
      </c>
      <c r="GX304">
        <v>30996.2</v>
      </c>
      <c r="GY304">
        <v>44610.8</v>
      </c>
      <c r="GZ304">
        <v>37957.9</v>
      </c>
      <c r="HA304">
        <v>1.71413</v>
      </c>
      <c r="HB304">
        <v>1.6345</v>
      </c>
      <c r="HC304">
        <v>-0.0708811</v>
      </c>
      <c r="HD304">
        <v>0</v>
      </c>
      <c r="HE304">
        <v>35.1662</v>
      </c>
      <c r="HF304">
        <v>999.9</v>
      </c>
      <c r="HG304">
        <v>36.7</v>
      </c>
      <c r="HH304">
        <v>49</v>
      </c>
      <c r="HI304">
        <v>42.6799</v>
      </c>
      <c r="HJ304">
        <v>62.8963</v>
      </c>
      <c r="HK304">
        <v>22.8766</v>
      </c>
      <c r="HL304">
        <v>1</v>
      </c>
      <c r="HM304">
        <v>1.80917</v>
      </c>
      <c r="HN304">
        <v>9.28105</v>
      </c>
      <c r="HO304">
        <v>20.0499</v>
      </c>
      <c r="HP304">
        <v>5.20381</v>
      </c>
      <c r="HQ304">
        <v>11.9921</v>
      </c>
      <c r="HR304">
        <v>4.9591</v>
      </c>
      <c r="HS304">
        <v>3.27438</v>
      </c>
      <c r="HT304">
        <v>9999</v>
      </c>
      <c r="HU304">
        <v>9999</v>
      </c>
      <c r="HV304">
        <v>9999</v>
      </c>
      <c r="HW304">
        <v>113.5</v>
      </c>
      <c r="HX304">
        <v>1.86386</v>
      </c>
      <c r="HY304">
        <v>1.86025</v>
      </c>
      <c r="HZ304">
        <v>1.85867</v>
      </c>
      <c r="IA304">
        <v>1.85989</v>
      </c>
      <c r="IB304">
        <v>1.85985</v>
      </c>
      <c r="IC304">
        <v>1.85854</v>
      </c>
      <c r="ID304">
        <v>1.85763</v>
      </c>
      <c r="IE304">
        <v>1.85242</v>
      </c>
      <c r="IF304">
        <v>0</v>
      </c>
      <c r="IG304">
        <v>0</v>
      </c>
      <c r="IH304">
        <v>0</v>
      </c>
      <c r="II304">
        <v>0</v>
      </c>
      <c r="IJ304" t="s">
        <v>433</v>
      </c>
      <c r="IK304" t="s">
        <v>434</v>
      </c>
      <c r="IL304" t="s">
        <v>435</v>
      </c>
      <c r="IM304" t="s">
        <v>435</v>
      </c>
      <c r="IN304" t="s">
        <v>435</v>
      </c>
      <c r="IO304" t="s">
        <v>435</v>
      </c>
      <c r="IP304">
        <v>0</v>
      </c>
      <c r="IQ304">
        <v>100</v>
      </c>
      <c r="IR304">
        <v>100</v>
      </c>
      <c r="IS304">
        <v>-34.87</v>
      </c>
      <c r="IT304">
        <v>-3.8717</v>
      </c>
      <c r="IU304">
        <v>-14.31289574393101</v>
      </c>
      <c r="IV304">
        <v>-0.02083019699242301</v>
      </c>
      <c r="IW304">
        <v>6.53372239223948E-06</v>
      </c>
      <c r="IX304">
        <v>-1.0545266758139E-09</v>
      </c>
      <c r="IY304">
        <v>-1.673814827731834</v>
      </c>
      <c r="IZ304">
        <v>-0.1107929009182527</v>
      </c>
      <c r="JA304">
        <v>0.00147621998962423</v>
      </c>
      <c r="JB304">
        <v>-1.085810860981848E-05</v>
      </c>
      <c r="JC304">
        <v>3</v>
      </c>
      <c r="JD304">
        <v>1949</v>
      </c>
      <c r="JE304">
        <v>2</v>
      </c>
      <c r="JF304">
        <v>64</v>
      </c>
      <c r="JG304">
        <v>40.2</v>
      </c>
      <c r="JH304">
        <v>40.2</v>
      </c>
      <c r="JI304">
        <v>3.41187</v>
      </c>
      <c r="JJ304">
        <v>2.70142</v>
      </c>
      <c r="JK304">
        <v>1.49658</v>
      </c>
      <c r="JL304">
        <v>2.31934</v>
      </c>
      <c r="JM304">
        <v>1.54785</v>
      </c>
      <c r="JN304">
        <v>2.41333</v>
      </c>
      <c r="JO304">
        <v>51.9346</v>
      </c>
      <c r="JP304">
        <v>14.1583</v>
      </c>
      <c r="JQ304">
        <v>18</v>
      </c>
      <c r="JR304">
        <v>504.149</v>
      </c>
      <c r="JS304">
        <v>461.206</v>
      </c>
      <c r="JT304">
        <v>26.8849</v>
      </c>
      <c r="JU304">
        <v>47.1817</v>
      </c>
      <c r="JV304">
        <v>30.0007</v>
      </c>
      <c r="JW304">
        <v>46.9005</v>
      </c>
      <c r="JX304">
        <v>46.7391</v>
      </c>
      <c r="JY304">
        <v>68.4892</v>
      </c>
      <c r="JZ304">
        <v>33.8375</v>
      </c>
      <c r="KA304">
        <v>0</v>
      </c>
      <c r="KB304">
        <v>21.3871</v>
      </c>
      <c r="KC304">
        <v>1570.68</v>
      </c>
      <c r="KD304">
        <v>24.1686</v>
      </c>
      <c r="KE304">
        <v>97.4823</v>
      </c>
      <c r="KF304">
        <v>91.72799999999999</v>
      </c>
    </row>
    <row r="305" spans="1:292">
      <c r="A305">
        <v>287</v>
      </c>
      <c r="B305">
        <v>1688146252</v>
      </c>
      <c r="C305">
        <v>11836</v>
      </c>
      <c r="D305" t="s">
        <v>1012</v>
      </c>
      <c r="E305" t="s">
        <v>1013</v>
      </c>
      <c r="F305">
        <v>5</v>
      </c>
      <c r="G305" t="s">
        <v>824</v>
      </c>
      <c r="H305">
        <v>1688146244.178571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K305*DK305*100.0/(AV305*EE305),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K305*DK305*100.0/(AV305*EE305),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1594.50497157179</v>
      </c>
      <c r="AJ305">
        <v>1571.252969696969</v>
      </c>
      <c r="AK305">
        <v>3.316494345827657</v>
      </c>
      <c r="AL305">
        <v>66.45543334571914</v>
      </c>
      <c r="AM305">
        <f>(AO305 - AN305 + DX305*1E3/(8.314*(DZ305+273.15)) * AQ305/DW305 * AP305) * DW305/(100*DK305) * 1000/(1000 - AO305)</f>
        <v>0</v>
      </c>
      <c r="AN305">
        <v>24.07229536670297</v>
      </c>
      <c r="AO305">
        <v>24.40900242424242</v>
      </c>
      <c r="AP305">
        <v>4.073909732151738E-05</v>
      </c>
      <c r="AQ305">
        <v>108.1000291971216</v>
      </c>
      <c r="AR305">
        <v>0</v>
      </c>
      <c r="AS305">
        <v>0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429</v>
      </c>
      <c r="AX305" t="s">
        <v>429</v>
      </c>
      <c r="AY305">
        <v>0</v>
      </c>
      <c r="AZ305">
        <v>0</v>
      </c>
      <c r="BA305">
        <f>1-AY305/AZ305</f>
        <v>0</v>
      </c>
      <c r="BB305">
        <v>0</v>
      </c>
      <c r="BC305" t="s">
        <v>429</v>
      </c>
      <c r="BD305" t="s">
        <v>429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429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1.65</v>
      </c>
      <c r="DL305">
        <v>0.5</v>
      </c>
      <c r="DM305" t="s">
        <v>430</v>
      </c>
      <c r="DN305">
        <v>2</v>
      </c>
      <c r="DO305" t="b">
        <v>1</v>
      </c>
      <c r="DP305">
        <v>1688146244.178571</v>
      </c>
      <c r="DQ305">
        <v>1508.883928571428</v>
      </c>
      <c r="DR305">
        <v>1541.443928571429</v>
      </c>
      <c r="DS305">
        <v>24.40089285714286</v>
      </c>
      <c r="DT305">
        <v>24.03896071428571</v>
      </c>
      <c r="DU305">
        <v>1543.661071428571</v>
      </c>
      <c r="DV305">
        <v>28.27249285714286</v>
      </c>
      <c r="DW305">
        <v>500.0093214285715</v>
      </c>
      <c r="DX305">
        <v>101.5781428571429</v>
      </c>
      <c r="DY305">
        <v>0.1000337357142857</v>
      </c>
      <c r="DZ305">
        <v>32.81028214285715</v>
      </c>
      <c r="EA305">
        <v>34.00101428571428</v>
      </c>
      <c r="EB305">
        <v>999.9000000000002</v>
      </c>
      <c r="EC305">
        <v>0</v>
      </c>
      <c r="ED305">
        <v>0</v>
      </c>
      <c r="EE305">
        <v>10005.07678571429</v>
      </c>
      <c r="EF305">
        <v>0</v>
      </c>
      <c r="EG305">
        <v>2101.382857142857</v>
      </c>
      <c r="EH305">
        <v>-32.5609</v>
      </c>
      <c r="EI305">
        <v>1546.622857142858</v>
      </c>
      <c r="EJ305">
        <v>1579.411785714286</v>
      </c>
      <c r="EK305">
        <v>0.3619191428571429</v>
      </c>
      <c r="EL305">
        <v>1541.443928571429</v>
      </c>
      <c r="EM305">
        <v>24.03896071428571</v>
      </c>
      <c r="EN305">
        <v>2.478593571428571</v>
      </c>
      <c r="EO305">
        <v>2.441831428571429</v>
      </c>
      <c r="EP305">
        <v>20.88661785714286</v>
      </c>
      <c r="EQ305">
        <v>20.64389642857143</v>
      </c>
      <c r="ER305">
        <v>1999.974642857143</v>
      </c>
      <c r="ES305">
        <v>0.979996107142857</v>
      </c>
      <c r="ET305">
        <v>0.02000371071428571</v>
      </c>
      <c r="EU305">
        <v>0</v>
      </c>
      <c r="EV305">
        <v>148.2633214285714</v>
      </c>
      <c r="EW305">
        <v>5.00078</v>
      </c>
      <c r="EX305">
        <v>6375.244642857143</v>
      </c>
      <c r="EY305">
        <v>16379.40357142857</v>
      </c>
      <c r="EZ305">
        <v>52.30553571428571</v>
      </c>
      <c r="FA305">
        <v>54.54657142857142</v>
      </c>
      <c r="FB305">
        <v>52.80989285714285</v>
      </c>
      <c r="FC305">
        <v>53.53992857142857</v>
      </c>
      <c r="FD305">
        <v>52.42385714285714</v>
      </c>
      <c r="FE305">
        <v>1955.064642857142</v>
      </c>
      <c r="FF305">
        <v>39.91</v>
      </c>
      <c r="FG305">
        <v>0</v>
      </c>
      <c r="FH305">
        <v>1688146246.2</v>
      </c>
      <c r="FI305">
        <v>0</v>
      </c>
      <c r="FJ305">
        <v>148.20508</v>
      </c>
      <c r="FK305">
        <v>-1.652615380653722</v>
      </c>
      <c r="FL305">
        <v>53.44384635291575</v>
      </c>
      <c r="FM305">
        <v>6377.2048</v>
      </c>
      <c r="FN305">
        <v>15</v>
      </c>
      <c r="FO305">
        <v>1688143836.6</v>
      </c>
      <c r="FP305" t="s">
        <v>825</v>
      </c>
      <c r="FQ305">
        <v>1688143836.6</v>
      </c>
      <c r="FR305">
        <v>1688143836.6</v>
      </c>
      <c r="FS305">
        <v>8</v>
      </c>
      <c r="FT305">
        <v>0.776</v>
      </c>
      <c r="FU305">
        <v>0.099</v>
      </c>
      <c r="FV305">
        <v>-22.351</v>
      </c>
      <c r="FW305">
        <v>-3.623</v>
      </c>
      <c r="FX305">
        <v>421</v>
      </c>
      <c r="FY305">
        <v>20</v>
      </c>
      <c r="FZ305">
        <v>0.31</v>
      </c>
      <c r="GA305">
        <v>0.05</v>
      </c>
      <c r="GB305">
        <v>-32.61034634146342</v>
      </c>
      <c r="GC305">
        <v>2.673905226480785</v>
      </c>
      <c r="GD305">
        <v>0.4428421020687441</v>
      </c>
      <c r="GE305">
        <v>0</v>
      </c>
      <c r="GF305">
        <v>0.3659987804878049</v>
      </c>
      <c r="GG305">
        <v>-0.06419558885017408</v>
      </c>
      <c r="GH305">
        <v>0.01042894584274167</v>
      </c>
      <c r="GI305">
        <v>1</v>
      </c>
      <c r="GJ305">
        <v>1</v>
      </c>
      <c r="GK305">
        <v>2</v>
      </c>
      <c r="GL305" t="s">
        <v>432</v>
      </c>
      <c r="GM305">
        <v>3.10079</v>
      </c>
      <c r="GN305">
        <v>2.75819</v>
      </c>
      <c r="GO305">
        <v>0.229294</v>
      </c>
      <c r="GP305">
        <v>0.229125</v>
      </c>
      <c r="GQ305">
        <v>0.131131</v>
      </c>
      <c r="GR305">
        <v>0.117814</v>
      </c>
      <c r="GS305">
        <v>19192.4</v>
      </c>
      <c r="GT305">
        <v>18283.1</v>
      </c>
      <c r="GU305">
        <v>25506.7</v>
      </c>
      <c r="GV305">
        <v>24118.6</v>
      </c>
      <c r="GW305">
        <v>35659.4</v>
      </c>
      <c r="GX305">
        <v>30987.8</v>
      </c>
      <c r="GY305">
        <v>44610.3</v>
      </c>
      <c r="GZ305">
        <v>37957</v>
      </c>
      <c r="HA305">
        <v>1.71385</v>
      </c>
      <c r="HB305">
        <v>1.6347</v>
      </c>
      <c r="HC305">
        <v>-0.0728182</v>
      </c>
      <c r="HD305">
        <v>0</v>
      </c>
      <c r="HE305">
        <v>35.1868</v>
      </c>
      <c r="HF305">
        <v>999.9</v>
      </c>
      <c r="HG305">
        <v>36.7</v>
      </c>
      <c r="HH305">
        <v>49</v>
      </c>
      <c r="HI305">
        <v>42.6785</v>
      </c>
      <c r="HJ305">
        <v>62.7863</v>
      </c>
      <c r="HK305">
        <v>22.8446</v>
      </c>
      <c r="HL305">
        <v>1</v>
      </c>
      <c r="HM305">
        <v>1.80989</v>
      </c>
      <c r="HN305">
        <v>9.28105</v>
      </c>
      <c r="HO305">
        <v>20.0503</v>
      </c>
      <c r="HP305">
        <v>5.20411</v>
      </c>
      <c r="HQ305">
        <v>11.9921</v>
      </c>
      <c r="HR305">
        <v>4.95915</v>
      </c>
      <c r="HS305">
        <v>3.27448</v>
      </c>
      <c r="HT305">
        <v>9999</v>
      </c>
      <c r="HU305">
        <v>9999</v>
      </c>
      <c r="HV305">
        <v>9999</v>
      </c>
      <c r="HW305">
        <v>113.5</v>
      </c>
      <c r="HX305">
        <v>1.86386</v>
      </c>
      <c r="HY305">
        <v>1.86028</v>
      </c>
      <c r="HZ305">
        <v>1.85867</v>
      </c>
      <c r="IA305">
        <v>1.8599</v>
      </c>
      <c r="IB305">
        <v>1.85983</v>
      </c>
      <c r="IC305">
        <v>1.85854</v>
      </c>
      <c r="ID305">
        <v>1.85768</v>
      </c>
      <c r="IE305">
        <v>1.85242</v>
      </c>
      <c r="IF305">
        <v>0</v>
      </c>
      <c r="IG305">
        <v>0</v>
      </c>
      <c r="IH305">
        <v>0</v>
      </c>
      <c r="II305">
        <v>0</v>
      </c>
      <c r="IJ305" t="s">
        <v>433</v>
      </c>
      <c r="IK305" t="s">
        <v>434</v>
      </c>
      <c r="IL305" t="s">
        <v>435</v>
      </c>
      <c r="IM305" t="s">
        <v>435</v>
      </c>
      <c r="IN305" t="s">
        <v>435</v>
      </c>
      <c r="IO305" t="s">
        <v>435</v>
      </c>
      <c r="IP305">
        <v>0</v>
      </c>
      <c r="IQ305">
        <v>100</v>
      </c>
      <c r="IR305">
        <v>100</v>
      </c>
      <c r="IS305">
        <v>-34.99</v>
      </c>
      <c r="IT305">
        <v>-3.8722</v>
      </c>
      <c r="IU305">
        <v>-14.31289574393101</v>
      </c>
      <c r="IV305">
        <v>-0.02083019699242301</v>
      </c>
      <c r="IW305">
        <v>6.53372239223948E-06</v>
      </c>
      <c r="IX305">
        <v>-1.0545266758139E-09</v>
      </c>
      <c r="IY305">
        <v>-1.673814827731834</v>
      </c>
      <c r="IZ305">
        <v>-0.1107929009182527</v>
      </c>
      <c r="JA305">
        <v>0.00147621998962423</v>
      </c>
      <c r="JB305">
        <v>-1.085810860981848E-05</v>
      </c>
      <c r="JC305">
        <v>3</v>
      </c>
      <c r="JD305">
        <v>1949</v>
      </c>
      <c r="JE305">
        <v>2</v>
      </c>
      <c r="JF305">
        <v>64</v>
      </c>
      <c r="JG305">
        <v>40.3</v>
      </c>
      <c r="JH305">
        <v>40.3</v>
      </c>
      <c r="JI305">
        <v>3.43872</v>
      </c>
      <c r="JJ305">
        <v>2.70874</v>
      </c>
      <c r="JK305">
        <v>1.49658</v>
      </c>
      <c r="JL305">
        <v>2.31934</v>
      </c>
      <c r="JM305">
        <v>1.54785</v>
      </c>
      <c r="JN305">
        <v>2.38647</v>
      </c>
      <c r="JO305">
        <v>51.9346</v>
      </c>
      <c r="JP305">
        <v>14.1583</v>
      </c>
      <c r="JQ305">
        <v>18</v>
      </c>
      <c r="JR305">
        <v>503.987</v>
      </c>
      <c r="JS305">
        <v>461.362</v>
      </c>
      <c r="JT305">
        <v>26.905</v>
      </c>
      <c r="JU305">
        <v>47.1863</v>
      </c>
      <c r="JV305">
        <v>30.0008</v>
      </c>
      <c r="JW305">
        <v>46.904</v>
      </c>
      <c r="JX305">
        <v>46.7422</v>
      </c>
      <c r="JY305">
        <v>68.9943</v>
      </c>
      <c r="JZ305">
        <v>33.8375</v>
      </c>
      <c r="KA305">
        <v>0</v>
      </c>
      <c r="KB305">
        <v>21.3892</v>
      </c>
      <c r="KC305">
        <v>1590.72</v>
      </c>
      <c r="KD305">
        <v>24.1866</v>
      </c>
      <c r="KE305">
        <v>97.4811</v>
      </c>
      <c r="KF305">
        <v>91.726</v>
      </c>
    </row>
    <row r="306" spans="1:292">
      <c r="A306">
        <v>288</v>
      </c>
      <c r="B306">
        <v>1688146257.5</v>
      </c>
      <c r="C306">
        <v>11841.5</v>
      </c>
      <c r="D306" t="s">
        <v>1014</v>
      </c>
      <c r="E306" t="s">
        <v>1015</v>
      </c>
      <c r="F306">
        <v>5</v>
      </c>
      <c r="G306" t="s">
        <v>824</v>
      </c>
      <c r="H306">
        <v>1688146249.75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K306*DK306*100.0/(AV306*EE306),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K306*DK306*100.0/(AV306*EE306),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1613.313174457974</v>
      </c>
      <c r="AJ306">
        <v>1589.856727272727</v>
      </c>
      <c r="AK306">
        <v>3.386754980987002</v>
      </c>
      <c r="AL306">
        <v>66.45543334571914</v>
      </c>
      <c r="AM306">
        <f>(AO306 - AN306 + DX306*1E3/(8.314*(DZ306+273.15)) * AQ306/DW306 * AP306) * DW306/(100*DK306) * 1000/(1000 - AO306)</f>
        <v>0</v>
      </c>
      <c r="AN306">
        <v>24.11598671917066</v>
      </c>
      <c r="AO306">
        <v>24.43609636363635</v>
      </c>
      <c r="AP306">
        <v>0.003213931982820979</v>
      </c>
      <c r="AQ306">
        <v>108.1000291971216</v>
      </c>
      <c r="AR306">
        <v>0</v>
      </c>
      <c r="AS306">
        <v>0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429</v>
      </c>
      <c r="AX306" t="s">
        <v>429</v>
      </c>
      <c r="AY306">
        <v>0</v>
      </c>
      <c r="AZ306">
        <v>0</v>
      </c>
      <c r="BA306">
        <f>1-AY306/AZ306</f>
        <v>0</v>
      </c>
      <c r="BB306">
        <v>0</v>
      </c>
      <c r="BC306" t="s">
        <v>429</v>
      </c>
      <c r="BD306" t="s">
        <v>429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429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1.65</v>
      </c>
      <c r="DL306">
        <v>0.5</v>
      </c>
      <c r="DM306" t="s">
        <v>430</v>
      </c>
      <c r="DN306">
        <v>2</v>
      </c>
      <c r="DO306" t="b">
        <v>1</v>
      </c>
      <c r="DP306">
        <v>1688146249.75</v>
      </c>
      <c r="DQ306">
        <v>1527.271071428571</v>
      </c>
      <c r="DR306">
        <v>1559.543571428571</v>
      </c>
      <c r="DS306">
        <v>24.41104642857143</v>
      </c>
      <c r="DT306">
        <v>24.06931071428571</v>
      </c>
      <c r="DU306">
        <v>1562.199285714285</v>
      </c>
      <c r="DV306">
        <v>28.283225</v>
      </c>
      <c r="DW306">
        <v>500.003</v>
      </c>
      <c r="DX306">
        <v>101.57675</v>
      </c>
      <c r="DY306">
        <v>0.09996575714285715</v>
      </c>
      <c r="DZ306">
        <v>32.825075</v>
      </c>
      <c r="EA306">
        <v>34.01675714285714</v>
      </c>
      <c r="EB306">
        <v>999.9000000000002</v>
      </c>
      <c r="EC306">
        <v>0</v>
      </c>
      <c r="ED306">
        <v>0</v>
      </c>
      <c r="EE306">
        <v>10004.83392857143</v>
      </c>
      <c r="EF306">
        <v>0</v>
      </c>
      <c r="EG306">
        <v>2104.325</v>
      </c>
      <c r="EH306">
        <v>-32.27335357142858</v>
      </c>
      <c r="EI306">
        <v>1565.485714285714</v>
      </c>
      <c r="EJ306">
        <v>1598.006785714286</v>
      </c>
      <c r="EK306">
        <v>0.3417334285714286</v>
      </c>
      <c r="EL306">
        <v>1559.543571428571</v>
      </c>
      <c r="EM306">
        <v>24.06931071428571</v>
      </c>
      <c r="EN306">
        <v>2.479593214285714</v>
      </c>
      <c r="EO306">
        <v>2.444881428571429</v>
      </c>
      <c r="EP306">
        <v>20.89316428571428</v>
      </c>
      <c r="EQ306">
        <v>20.66415000000001</v>
      </c>
      <c r="ER306">
        <v>1999.998928571429</v>
      </c>
      <c r="ES306">
        <v>0.9799967857142855</v>
      </c>
      <c r="ET306">
        <v>0.02000316071428571</v>
      </c>
      <c r="EU306">
        <v>0</v>
      </c>
      <c r="EV306">
        <v>148.0802857142857</v>
      </c>
      <c r="EW306">
        <v>5.00078</v>
      </c>
      <c r="EX306">
        <v>6378.319642857144</v>
      </c>
      <c r="EY306">
        <v>16379.61428571428</v>
      </c>
      <c r="EZ306">
        <v>52.30553571428571</v>
      </c>
      <c r="FA306">
        <v>54.55992857142856</v>
      </c>
      <c r="FB306">
        <v>52.84117857142856</v>
      </c>
      <c r="FC306">
        <v>53.5197857142857</v>
      </c>
      <c r="FD306">
        <v>52.42164285714285</v>
      </c>
      <c r="FE306">
        <v>1955.089285714286</v>
      </c>
      <c r="FF306">
        <v>39.90964285714286</v>
      </c>
      <c r="FG306">
        <v>0</v>
      </c>
      <c r="FH306">
        <v>1688146251.6</v>
      </c>
      <c r="FI306">
        <v>0</v>
      </c>
      <c r="FJ306">
        <v>148.0492307692308</v>
      </c>
      <c r="FK306">
        <v>-0.9638290578167013</v>
      </c>
      <c r="FL306">
        <v>81.62803426861089</v>
      </c>
      <c r="FM306">
        <v>6379.86</v>
      </c>
      <c r="FN306">
        <v>15</v>
      </c>
      <c r="FO306">
        <v>1688143836.6</v>
      </c>
      <c r="FP306" t="s">
        <v>825</v>
      </c>
      <c r="FQ306">
        <v>1688143836.6</v>
      </c>
      <c r="FR306">
        <v>1688143836.6</v>
      </c>
      <c r="FS306">
        <v>8</v>
      </c>
      <c r="FT306">
        <v>0.776</v>
      </c>
      <c r="FU306">
        <v>0.099</v>
      </c>
      <c r="FV306">
        <v>-22.351</v>
      </c>
      <c r="FW306">
        <v>-3.623</v>
      </c>
      <c r="FX306">
        <v>421</v>
      </c>
      <c r="FY306">
        <v>20</v>
      </c>
      <c r="FZ306">
        <v>0.31</v>
      </c>
      <c r="GA306">
        <v>0.05</v>
      </c>
      <c r="GB306">
        <v>-32.53522926829269</v>
      </c>
      <c r="GC306">
        <v>3.191926829268285</v>
      </c>
      <c r="GD306">
        <v>0.4513945509272148</v>
      </c>
      <c r="GE306">
        <v>0</v>
      </c>
      <c r="GF306">
        <v>0.3513833902439025</v>
      </c>
      <c r="GG306">
        <v>-0.2096733031358871</v>
      </c>
      <c r="GH306">
        <v>0.0247155578502228</v>
      </c>
      <c r="GI306">
        <v>1</v>
      </c>
      <c r="GJ306">
        <v>1</v>
      </c>
      <c r="GK306">
        <v>2</v>
      </c>
      <c r="GL306" t="s">
        <v>432</v>
      </c>
      <c r="GM306">
        <v>3.10085</v>
      </c>
      <c r="GN306">
        <v>2.75818</v>
      </c>
      <c r="GO306">
        <v>0.230868</v>
      </c>
      <c r="GP306">
        <v>0.23071</v>
      </c>
      <c r="GQ306">
        <v>0.131221</v>
      </c>
      <c r="GR306">
        <v>0.117872</v>
      </c>
      <c r="GS306">
        <v>19152.4</v>
      </c>
      <c r="GT306">
        <v>18244.8</v>
      </c>
      <c r="GU306">
        <v>25506.2</v>
      </c>
      <c r="GV306">
        <v>24118.1</v>
      </c>
      <c r="GW306">
        <v>35655.2</v>
      </c>
      <c r="GX306">
        <v>30985.6</v>
      </c>
      <c r="GY306">
        <v>44609.2</v>
      </c>
      <c r="GZ306">
        <v>37956.5</v>
      </c>
      <c r="HA306">
        <v>1.71408</v>
      </c>
      <c r="HB306">
        <v>1.6345</v>
      </c>
      <c r="HC306">
        <v>-0.0729971</v>
      </c>
      <c r="HD306">
        <v>0</v>
      </c>
      <c r="HE306">
        <v>35.2139</v>
      </c>
      <c r="HF306">
        <v>999.9</v>
      </c>
      <c r="HG306">
        <v>36.7</v>
      </c>
      <c r="HH306">
        <v>49</v>
      </c>
      <c r="HI306">
        <v>42.6826</v>
      </c>
      <c r="HJ306">
        <v>62.7063</v>
      </c>
      <c r="HK306">
        <v>22.8325</v>
      </c>
      <c r="HL306">
        <v>1</v>
      </c>
      <c r="HM306">
        <v>1.81082</v>
      </c>
      <c r="HN306">
        <v>9.28105</v>
      </c>
      <c r="HO306">
        <v>20.05</v>
      </c>
      <c r="HP306">
        <v>5.20366</v>
      </c>
      <c r="HQ306">
        <v>11.992</v>
      </c>
      <c r="HR306">
        <v>4.959</v>
      </c>
      <c r="HS306">
        <v>3.27425</v>
      </c>
      <c r="HT306">
        <v>9999</v>
      </c>
      <c r="HU306">
        <v>9999</v>
      </c>
      <c r="HV306">
        <v>9999</v>
      </c>
      <c r="HW306">
        <v>113.5</v>
      </c>
      <c r="HX306">
        <v>1.86386</v>
      </c>
      <c r="HY306">
        <v>1.86026</v>
      </c>
      <c r="HZ306">
        <v>1.85867</v>
      </c>
      <c r="IA306">
        <v>1.85989</v>
      </c>
      <c r="IB306">
        <v>1.85983</v>
      </c>
      <c r="IC306">
        <v>1.85854</v>
      </c>
      <c r="ID306">
        <v>1.85766</v>
      </c>
      <c r="IE306">
        <v>1.85242</v>
      </c>
      <c r="IF306">
        <v>0</v>
      </c>
      <c r="IG306">
        <v>0</v>
      </c>
      <c r="IH306">
        <v>0</v>
      </c>
      <c r="II306">
        <v>0</v>
      </c>
      <c r="IJ306" t="s">
        <v>433</v>
      </c>
      <c r="IK306" t="s">
        <v>434</v>
      </c>
      <c r="IL306" t="s">
        <v>435</v>
      </c>
      <c r="IM306" t="s">
        <v>435</v>
      </c>
      <c r="IN306" t="s">
        <v>435</v>
      </c>
      <c r="IO306" t="s">
        <v>435</v>
      </c>
      <c r="IP306">
        <v>0</v>
      </c>
      <c r="IQ306">
        <v>100</v>
      </c>
      <c r="IR306">
        <v>100</v>
      </c>
      <c r="IS306">
        <v>-35.14</v>
      </c>
      <c r="IT306">
        <v>-3.8737</v>
      </c>
      <c r="IU306">
        <v>-14.31289574393101</v>
      </c>
      <c r="IV306">
        <v>-0.02083019699242301</v>
      </c>
      <c r="IW306">
        <v>6.53372239223948E-06</v>
      </c>
      <c r="IX306">
        <v>-1.0545266758139E-09</v>
      </c>
      <c r="IY306">
        <v>-1.673814827731834</v>
      </c>
      <c r="IZ306">
        <v>-0.1107929009182527</v>
      </c>
      <c r="JA306">
        <v>0.00147621998962423</v>
      </c>
      <c r="JB306">
        <v>-1.085810860981848E-05</v>
      </c>
      <c r="JC306">
        <v>3</v>
      </c>
      <c r="JD306">
        <v>1949</v>
      </c>
      <c r="JE306">
        <v>2</v>
      </c>
      <c r="JF306">
        <v>64</v>
      </c>
      <c r="JG306">
        <v>40.3</v>
      </c>
      <c r="JH306">
        <v>40.3</v>
      </c>
      <c r="JI306">
        <v>3.47046</v>
      </c>
      <c r="JJ306">
        <v>2.7063</v>
      </c>
      <c r="JK306">
        <v>1.49658</v>
      </c>
      <c r="JL306">
        <v>2.31934</v>
      </c>
      <c r="JM306">
        <v>1.54785</v>
      </c>
      <c r="JN306">
        <v>2.41089</v>
      </c>
      <c r="JO306">
        <v>51.9346</v>
      </c>
      <c r="JP306">
        <v>14.1495</v>
      </c>
      <c r="JQ306">
        <v>18</v>
      </c>
      <c r="JR306">
        <v>504.169</v>
      </c>
      <c r="JS306">
        <v>461.265</v>
      </c>
      <c r="JT306">
        <v>26.9309</v>
      </c>
      <c r="JU306">
        <v>47.1937</v>
      </c>
      <c r="JV306">
        <v>30.0009</v>
      </c>
      <c r="JW306">
        <v>46.9092</v>
      </c>
      <c r="JX306">
        <v>46.7494</v>
      </c>
      <c r="JY306">
        <v>69.6606</v>
      </c>
      <c r="JZ306">
        <v>33.8375</v>
      </c>
      <c r="KA306">
        <v>0</v>
      </c>
      <c r="KB306">
        <v>21.403</v>
      </c>
      <c r="KC306">
        <v>1604.08</v>
      </c>
      <c r="KD306">
        <v>24.1958</v>
      </c>
      <c r="KE306">
        <v>97.4789</v>
      </c>
      <c r="KF306">
        <v>91.7246</v>
      </c>
    </row>
    <row r="307" spans="1:292">
      <c r="A307">
        <v>289</v>
      </c>
      <c r="B307">
        <v>1688149891.1</v>
      </c>
      <c r="C307">
        <v>15475.09999990463</v>
      </c>
      <c r="D307" t="s">
        <v>1016</v>
      </c>
      <c r="E307" t="s">
        <v>1017</v>
      </c>
      <c r="F307">
        <v>5</v>
      </c>
      <c r="G307" t="s">
        <v>1018</v>
      </c>
      <c r="H307">
        <v>1688149883.099999</v>
      </c>
      <c r="I307">
        <f>(J307)/1000</f>
        <v>0</v>
      </c>
      <c r="J307">
        <f>IF(DO307, AM307, AG307)</f>
        <v>0</v>
      </c>
      <c r="K307">
        <f>IF(DO307, AH307, AF307)</f>
        <v>0</v>
      </c>
      <c r="L307">
        <f>DQ307 - IF(AT307&gt;1, K307*DK307*100.0/(AV307*EE307), 0)</f>
        <v>0</v>
      </c>
      <c r="M307">
        <f>((S307-I307/2)*L307-K307)/(S307+I307/2)</f>
        <v>0</v>
      </c>
      <c r="N307">
        <f>M307*(DX307+DY307)/1000.0</f>
        <v>0</v>
      </c>
      <c r="O307">
        <f>(DQ307 - IF(AT307&gt;1, K307*DK307*100.0/(AV307*EE307), 0))*(DX307+DY307)/1000.0</f>
        <v>0</v>
      </c>
      <c r="P307">
        <f>2.0/((1/R307-1/Q307)+SIGN(R307)*SQRT((1/R307-1/Q307)*(1/R307-1/Q307) + 4*DL307/((DL307+1)*(DL307+1))*(2*1/R307*1/Q307-1/Q307*1/Q307)))</f>
        <v>0</v>
      </c>
      <c r="Q307">
        <f>IF(LEFT(DM307,1)&lt;&gt;"0",IF(LEFT(DM307,1)="1",3.0,DN307),$D$5+$E$5*(EE307*DX307/($K$5*1000))+$F$5*(EE307*DX307/($K$5*1000))*MAX(MIN(DK307,$J$5),$I$5)*MAX(MIN(DK307,$J$5),$I$5)+$G$5*MAX(MIN(DK307,$J$5),$I$5)*(EE307*DX307/($K$5*1000))+$H$5*(EE307*DX307/($K$5*1000))*(EE307*DX307/($K$5*1000)))</f>
        <v>0</v>
      </c>
      <c r="R307">
        <f>I307*(1000-(1000*0.61365*exp(17.502*V307/(240.97+V307))/(DX307+DY307)+DS307)/2)/(1000*0.61365*exp(17.502*V307/(240.97+V307))/(DX307+DY307)-DS307)</f>
        <v>0</v>
      </c>
      <c r="S307">
        <f>1/((DL307+1)/(P307/1.6)+1/(Q307/1.37)) + DL307/((DL307+1)/(P307/1.6) + DL307/(Q307/1.37))</f>
        <v>0</v>
      </c>
      <c r="T307">
        <f>(DG307*DJ307)</f>
        <v>0</v>
      </c>
      <c r="U307">
        <f>(DZ307+(T307+2*0.95*5.67E-8*(((DZ307+$B$9)+273)^4-(DZ307+273)^4)-44100*I307)/(1.84*29.3*Q307+8*0.95*5.67E-8*(DZ307+273)^3))</f>
        <v>0</v>
      </c>
      <c r="V307">
        <f>($C$9*EA307+$D$9*EB307+$E$9*U307)</f>
        <v>0</v>
      </c>
      <c r="W307">
        <f>0.61365*exp(17.502*V307/(240.97+V307))</f>
        <v>0</v>
      </c>
      <c r="X307">
        <f>(Y307/Z307*100)</f>
        <v>0</v>
      </c>
      <c r="Y307">
        <f>DS307*(DX307+DY307)/1000</f>
        <v>0</v>
      </c>
      <c r="Z307">
        <f>0.61365*exp(17.502*DZ307/(240.97+DZ307))</f>
        <v>0</v>
      </c>
      <c r="AA307">
        <f>(W307-DS307*(DX307+DY307)/1000)</f>
        <v>0</v>
      </c>
      <c r="AB307">
        <f>(-I307*44100)</f>
        <v>0</v>
      </c>
      <c r="AC307">
        <f>2*29.3*Q307*0.92*(DZ307-V307)</f>
        <v>0</v>
      </c>
      <c r="AD307">
        <f>2*0.95*5.67E-8*(((DZ307+$B$9)+273)^4-(V307+273)^4)</f>
        <v>0</v>
      </c>
      <c r="AE307">
        <f>T307+AD307+AB307+AC307</f>
        <v>0</v>
      </c>
      <c r="AF307">
        <f>DW307*AT307*(DR307-DQ307*(1000-AT307*DT307)/(1000-AT307*DS307))/(100*DK307)</f>
        <v>0</v>
      </c>
      <c r="AG307">
        <f>1000*DW307*AT307*(DS307-DT307)/(100*DK307*(1000-AT307*DS307))</f>
        <v>0</v>
      </c>
      <c r="AH307">
        <f>(AI307 - AJ307 - DX307*1E3/(8.314*(DZ307+273.15)) * AL307/DW307 * AK307) * DW307/(100*DK307) * (1000 - DT307)/1000</f>
        <v>0</v>
      </c>
      <c r="AI307">
        <v>429.8197924811503</v>
      </c>
      <c r="AJ307">
        <v>423.0378606060603</v>
      </c>
      <c r="AK307">
        <v>-0.0003110425922454546</v>
      </c>
      <c r="AL307">
        <v>66.52313839477526</v>
      </c>
      <c r="AM307">
        <f>(AO307 - AN307 + DX307*1E3/(8.314*(DZ307+273.15)) * AQ307/DW307 * AP307) * DW307/(100*DK307) * 1000/(1000 - AO307)</f>
        <v>0</v>
      </c>
      <c r="AN307">
        <v>23.13740060538432</v>
      </c>
      <c r="AO307">
        <v>24.71206606060606</v>
      </c>
      <c r="AP307">
        <v>0.003862663498732473</v>
      </c>
      <c r="AQ307">
        <v>105.5360491091365</v>
      </c>
      <c r="AR307">
        <v>0</v>
      </c>
      <c r="AS307">
        <v>0</v>
      </c>
      <c r="AT307">
        <f>IF(AR307*$H$15&gt;=AV307,1.0,(AV307/(AV307-AR307*$H$15)))</f>
        <v>0</v>
      </c>
      <c r="AU307">
        <f>(AT307-1)*100</f>
        <v>0</v>
      </c>
      <c r="AV307">
        <f>MAX(0,($B$15+$C$15*EE307)/(1+$D$15*EE307)*DX307/(DZ307+273)*$E$15)</f>
        <v>0</v>
      </c>
      <c r="AW307" t="s">
        <v>429</v>
      </c>
      <c r="AX307" t="s">
        <v>429</v>
      </c>
      <c r="AY307">
        <v>0</v>
      </c>
      <c r="AZ307">
        <v>0</v>
      </c>
      <c r="BA307">
        <f>1-AY307/AZ307</f>
        <v>0</v>
      </c>
      <c r="BB307">
        <v>0</v>
      </c>
      <c r="BC307" t="s">
        <v>429</v>
      </c>
      <c r="BD307" t="s">
        <v>429</v>
      </c>
      <c r="BE307">
        <v>0</v>
      </c>
      <c r="BF307">
        <v>0</v>
      </c>
      <c r="BG307">
        <f>1-BE307/BF307</f>
        <v>0</v>
      </c>
      <c r="BH307">
        <v>0.5</v>
      </c>
      <c r="BI307">
        <f>DH307</f>
        <v>0</v>
      </c>
      <c r="BJ307">
        <f>K307</f>
        <v>0</v>
      </c>
      <c r="BK307">
        <f>BG307*BH307*BI307</f>
        <v>0</v>
      </c>
      <c r="BL307">
        <f>(BJ307-BB307)/BI307</f>
        <v>0</v>
      </c>
      <c r="BM307">
        <f>(AZ307-BF307)/BF307</f>
        <v>0</v>
      </c>
      <c r="BN307">
        <f>AY307/(BA307+AY307/BF307)</f>
        <v>0</v>
      </c>
      <c r="BO307" t="s">
        <v>429</v>
      </c>
      <c r="BP307">
        <v>0</v>
      </c>
      <c r="BQ307">
        <f>IF(BP307&lt;&gt;0, BP307, BN307)</f>
        <v>0</v>
      </c>
      <c r="BR307">
        <f>1-BQ307/BF307</f>
        <v>0</v>
      </c>
      <c r="BS307">
        <f>(BF307-BE307)/(BF307-BQ307)</f>
        <v>0</v>
      </c>
      <c r="BT307">
        <f>(AZ307-BF307)/(AZ307-BQ307)</f>
        <v>0</v>
      </c>
      <c r="BU307">
        <f>(BF307-BE307)/(BF307-AY307)</f>
        <v>0</v>
      </c>
      <c r="BV307">
        <f>(AZ307-BF307)/(AZ307-AY307)</f>
        <v>0</v>
      </c>
      <c r="BW307">
        <f>(BS307*BQ307/BE307)</f>
        <v>0</v>
      </c>
      <c r="BX307">
        <f>(1-BW307)</f>
        <v>0</v>
      </c>
      <c r="DG307">
        <f>$B$13*EF307+$C$13*EG307+$F$13*ER307*(1-EU307)</f>
        <v>0</v>
      </c>
      <c r="DH307">
        <f>DG307*DI307</f>
        <v>0</v>
      </c>
      <c r="DI307">
        <f>($B$13*$D$11+$C$13*$D$11+$F$13*((FE307+EW307)/MAX(FE307+EW307+FF307, 0.1)*$I$11+FF307/MAX(FE307+EW307+FF307, 0.1)*$J$11))/($B$13+$C$13+$F$13)</f>
        <v>0</v>
      </c>
      <c r="DJ307">
        <f>($B$13*$K$11+$C$13*$K$11+$F$13*((FE307+EW307)/MAX(FE307+EW307+FF307, 0.1)*$P$11+FF307/MAX(FE307+EW307+FF307, 0.1)*$Q$11))/($B$13+$C$13+$F$13)</f>
        <v>0</v>
      </c>
      <c r="DK307">
        <v>2.44</v>
      </c>
      <c r="DL307">
        <v>0.5</v>
      </c>
      <c r="DM307" t="s">
        <v>430</v>
      </c>
      <c r="DN307">
        <v>2</v>
      </c>
      <c r="DO307" t="b">
        <v>1</v>
      </c>
      <c r="DP307">
        <v>1688149883.099999</v>
      </c>
      <c r="DQ307">
        <v>412.6078709677419</v>
      </c>
      <c r="DR307">
        <v>419.8424193548387</v>
      </c>
      <c r="DS307">
        <v>24.65324838709677</v>
      </c>
      <c r="DT307">
        <v>23.11318387096774</v>
      </c>
      <c r="DU307">
        <v>434.8522903225808</v>
      </c>
      <c r="DV307">
        <v>28.61284838709677</v>
      </c>
      <c r="DW307">
        <v>500.0374516129032</v>
      </c>
      <c r="DX307">
        <v>101.5483870967742</v>
      </c>
      <c r="DY307">
        <v>0.1001090741935484</v>
      </c>
      <c r="DZ307">
        <v>32.9976935483871</v>
      </c>
      <c r="EA307">
        <v>34.0506870967742</v>
      </c>
      <c r="EB307">
        <v>999.9000000000003</v>
      </c>
      <c r="EC307">
        <v>0</v>
      </c>
      <c r="ED307">
        <v>0</v>
      </c>
      <c r="EE307">
        <v>9999.85612903226</v>
      </c>
      <c r="EF307">
        <v>0</v>
      </c>
      <c r="EG307">
        <v>1834.676451612904</v>
      </c>
      <c r="EH307">
        <v>-7.23457129032258</v>
      </c>
      <c r="EI307">
        <v>423.037064516129</v>
      </c>
      <c r="EJ307">
        <v>429.7759677419356</v>
      </c>
      <c r="EK307">
        <v>1.540055806451613</v>
      </c>
      <c r="EL307">
        <v>419.8424193548387</v>
      </c>
      <c r="EM307">
        <v>23.11318387096774</v>
      </c>
      <c r="EN307">
        <v>2.503498064516129</v>
      </c>
      <c r="EO307">
        <v>2.34710870967742</v>
      </c>
      <c r="EP307">
        <v>21.04923870967742</v>
      </c>
      <c r="EQ307">
        <v>20.00337419354839</v>
      </c>
      <c r="ER307">
        <v>2000.000967741935</v>
      </c>
      <c r="ES307">
        <v>0.9799989032258063</v>
      </c>
      <c r="ET307">
        <v>0.0200012064516129</v>
      </c>
      <c r="EU307">
        <v>0</v>
      </c>
      <c r="EV307">
        <v>258.9112258064516</v>
      </c>
      <c r="EW307">
        <v>5.000779999999999</v>
      </c>
      <c r="EX307">
        <v>7717.793225806449</v>
      </c>
      <c r="EY307">
        <v>16379.63225806452</v>
      </c>
      <c r="EZ307">
        <v>50.75577419354838</v>
      </c>
      <c r="FA307">
        <v>52.6610322580645</v>
      </c>
      <c r="FB307">
        <v>51.11451612903223</v>
      </c>
      <c r="FC307">
        <v>51.8868387096774</v>
      </c>
      <c r="FD307">
        <v>51.11067741935482</v>
      </c>
      <c r="FE307">
        <v>1955.100967741935</v>
      </c>
      <c r="FF307">
        <v>39.90000000000001</v>
      </c>
      <c r="FG307">
        <v>0</v>
      </c>
      <c r="FH307">
        <v>1688149885.8</v>
      </c>
      <c r="FI307">
        <v>0</v>
      </c>
      <c r="FJ307">
        <v>258.9052</v>
      </c>
      <c r="FK307">
        <v>-1.844615377476674</v>
      </c>
      <c r="FL307">
        <v>57.1484616221315</v>
      </c>
      <c r="FM307">
        <v>7718.1076</v>
      </c>
      <c r="FN307">
        <v>15</v>
      </c>
      <c r="FO307">
        <v>1688146449</v>
      </c>
      <c r="FP307" t="s">
        <v>1019</v>
      </c>
      <c r="FQ307">
        <v>1688146449</v>
      </c>
      <c r="FR307">
        <v>1688146442</v>
      </c>
      <c r="FS307">
        <v>9</v>
      </c>
      <c r="FT307">
        <v>-0.022</v>
      </c>
      <c r="FU307">
        <v>-0.07000000000000001</v>
      </c>
      <c r="FV307">
        <v>-22.36</v>
      </c>
      <c r="FW307">
        <v>-3.884</v>
      </c>
      <c r="FX307">
        <v>420</v>
      </c>
      <c r="FY307">
        <v>23</v>
      </c>
      <c r="FZ307">
        <v>0.42</v>
      </c>
      <c r="GA307">
        <v>0.11</v>
      </c>
      <c r="GB307">
        <v>-7.239509024390244</v>
      </c>
      <c r="GC307">
        <v>-0.07603651567945349</v>
      </c>
      <c r="GD307">
        <v>0.05241720383218443</v>
      </c>
      <c r="GE307">
        <v>1</v>
      </c>
      <c r="GF307">
        <v>1.554787073170732</v>
      </c>
      <c r="GG307">
        <v>-0.1696183275261285</v>
      </c>
      <c r="GH307">
        <v>0.03656623240654251</v>
      </c>
      <c r="GI307">
        <v>1</v>
      </c>
      <c r="GJ307">
        <v>2</v>
      </c>
      <c r="GK307">
        <v>2</v>
      </c>
      <c r="GL307" t="s">
        <v>538</v>
      </c>
      <c r="GM307">
        <v>3.10074</v>
      </c>
      <c r="GN307">
        <v>2.75773</v>
      </c>
      <c r="GO307">
        <v>0.09588049999999999</v>
      </c>
      <c r="GP307">
        <v>0.0933619</v>
      </c>
      <c r="GQ307">
        <v>0.131212</v>
      </c>
      <c r="GR307">
        <v>0.113455</v>
      </c>
      <c r="GS307">
        <v>22349.4</v>
      </c>
      <c r="GT307">
        <v>21363.4</v>
      </c>
      <c r="GU307">
        <v>25316.2</v>
      </c>
      <c r="GV307">
        <v>23962.1</v>
      </c>
      <c r="GW307">
        <v>35393.4</v>
      </c>
      <c r="GX307">
        <v>30957.9</v>
      </c>
      <c r="GY307">
        <v>44278.5</v>
      </c>
      <c r="GZ307">
        <v>37746.2</v>
      </c>
      <c r="HA307">
        <v>1.68175</v>
      </c>
      <c r="HB307">
        <v>1.58473</v>
      </c>
      <c r="HC307">
        <v>-0.0259057</v>
      </c>
      <c r="HD307">
        <v>0</v>
      </c>
      <c r="HE307">
        <v>34.5052</v>
      </c>
      <c r="HF307">
        <v>999.9</v>
      </c>
      <c r="HG307">
        <v>35</v>
      </c>
      <c r="HH307">
        <v>48.5</v>
      </c>
      <c r="HI307">
        <v>39.7071</v>
      </c>
      <c r="HJ307">
        <v>62.9074</v>
      </c>
      <c r="HK307">
        <v>21.9071</v>
      </c>
      <c r="HL307">
        <v>1</v>
      </c>
      <c r="HM307">
        <v>2.19106</v>
      </c>
      <c r="HN307">
        <v>9.28105</v>
      </c>
      <c r="HO307">
        <v>20.0468</v>
      </c>
      <c r="HP307">
        <v>5.20636</v>
      </c>
      <c r="HQ307">
        <v>11.998</v>
      </c>
      <c r="HR307">
        <v>4.9591</v>
      </c>
      <c r="HS307">
        <v>3.27515</v>
      </c>
      <c r="HT307">
        <v>9999</v>
      </c>
      <c r="HU307">
        <v>9999</v>
      </c>
      <c r="HV307">
        <v>9999</v>
      </c>
      <c r="HW307">
        <v>114.5</v>
      </c>
      <c r="HX307">
        <v>1.86386</v>
      </c>
      <c r="HY307">
        <v>1.86024</v>
      </c>
      <c r="HZ307">
        <v>1.85867</v>
      </c>
      <c r="IA307">
        <v>1.85989</v>
      </c>
      <c r="IB307">
        <v>1.85983</v>
      </c>
      <c r="IC307">
        <v>1.85852</v>
      </c>
      <c r="ID307">
        <v>1.85768</v>
      </c>
      <c r="IE307">
        <v>1.85242</v>
      </c>
      <c r="IF307">
        <v>0</v>
      </c>
      <c r="IG307">
        <v>0</v>
      </c>
      <c r="IH307">
        <v>0</v>
      </c>
      <c r="II307">
        <v>0</v>
      </c>
      <c r="IJ307" t="s">
        <v>433</v>
      </c>
      <c r="IK307" t="s">
        <v>434</v>
      </c>
      <c r="IL307" t="s">
        <v>435</v>
      </c>
      <c r="IM307" t="s">
        <v>435</v>
      </c>
      <c r="IN307" t="s">
        <v>435</v>
      </c>
      <c r="IO307" t="s">
        <v>435</v>
      </c>
      <c r="IP307">
        <v>0</v>
      </c>
      <c r="IQ307">
        <v>100</v>
      </c>
      <c r="IR307">
        <v>100</v>
      </c>
      <c r="IS307">
        <v>-22.244</v>
      </c>
      <c r="IT307">
        <v>-3.963</v>
      </c>
      <c r="IU307">
        <v>-14.33519908643434</v>
      </c>
      <c r="IV307">
        <v>-0.02083019699242301</v>
      </c>
      <c r="IW307">
        <v>6.53372239223948E-06</v>
      </c>
      <c r="IX307">
        <v>-1.0545266758139E-09</v>
      </c>
      <c r="IY307">
        <v>-1.743726263577337</v>
      </c>
      <c r="IZ307">
        <v>-0.1107929009182527</v>
      </c>
      <c r="JA307">
        <v>0.00147621998962423</v>
      </c>
      <c r="JB307">
        <v>-1.085810860981848E-05</v>
      </c>
      <c r="JC307">
        <v>3</v>
      </c>
      <c r="JD307">
        <v>1949</v>
      </c>
      <c r="JE307">
        <v>2</v>
      </c>
      <c r="JF307">
        <v>64</v>
      </c>
      <c r="JG307">
        <v>57.4</v>
      </c>
      <c r="JH307">
        <v>57.5</v>
      </c>
      <c r="JI307">
        <v>1.17798</v>
      </c>
      <c r="JJ307">
        <v>2.71851</v>
      </c>
      <c r="JK307">
        <v>1.49658</v>
      </c>
      <c r="JL307">
        <v>2.32056</v>
      </c>
      <c r="JM307">
        <v>1.54785</v>
      </c>
      <c r="JN307">
        <v>2.3877</v>
      </c>
      <c r="JO307">
        <v>51.5984</v>
      </c>
      <c r="JP307">
        <v>12.915</v>
      </c>
      <c r="JQ307">
        <v>18</v>
      </c>
      <c r="JR307">
        <v>505.658</v>
      </c>
      <c r="JS307">
        <v>449.419</v>
      </c>
      <c r="JT307">
        <v>27.5694</v>
      </c>
      <c r="JU307">
        <v>50.9571</v>
      </c>
      <c r="JV307">
        <v>30.0008</v>
      </c>
      <c r="JW307">
        <v>50.9399</v>
      </c>
      <c r="JX307">
        <v>50.8315</v>
      </c>
      <c r="JY307">
        <v>23.6949</v>
      </c>
      <c r="JZ307">
        <v>31.0985</v>
      </c>
      <c r="KA307">
        <v>0</v>
      </c>
      <c r="KB307">
        <v>21.5835</v>
      </c>
      <c r="KC307">
        <v>413.175</v>
      </c>
      <c r="KD307">
        <v>23.1782</v>
      </c>
      <c r="KE307">
        <v>96.7551</v>
      </c>
      <c r="KF307">
        <v>91.18340000000001</v>
      </c>
    </row>
    <row r="308" spans="1:292">
      <c r="A308">
        <v>290</v>
      </c>
      <c r="B308">
        <v>1688149896.1</v>
      </c>
      <c r="C308">
        <v>15480.09999990463</v>
      </c>
      <c r="D308" t="s">
        <v>1020</v>
      </c>
      <c r="E308" t="s">
        <v>1021</v>
      </c>
      <c r="F308">
        <v>5</v>
      </c>
      <c r="G308" t="s">
        <v>1018</v>
      </c>
      <c r="H308">
        <v>1688149888.255172</v>
      </c>
      <c r="I308">
        <f>(J308)/1000</f>
        <v>0</v>
      </c>
      <c r="J308">
        <f>IF(DO308, AM308, AG308)</f>
        <v>0</v>
      </c>
      <c r="K308">
        <f>IF(DO308, AH308, AF308)</f>
        <v>0</v>
      </c>
      <c r="L308">
        <f>DQ308 - IF(AT308&gt;1, K308*DK308*100.0/(AV308*EE308), 0)</f>
        <v>0</v>
      </c>
      <c r="M308">
        <f>((S308-I308/2)*L308-K308)/(S308+I308/2)</f>
        <v>0</v>
      </c>
      <c r="N308">
        <f>M308*(DX308+DY308)/1000.0</f>
        <v>0</v>
      </c>
      <c r="O308">
        <f>(DQ308 - IF(AT308&gt;1, K308*DK308*100.0/(AV308*EE308), 0))*(DX308+DY308)/1000.0</f>
        <v>0</v>
      </c>
      <c r="P308">
        <f>2.0/((1/R308-1/Q308)+SIGN(R308)*SQRT((1/R308-1/Q308)*(1/R308-1/Q308) + 4*DL308/((DL308+1)*(DL308+1))*(2*1/R308*1/Q308-1/Q308*1/Q308)))</f>
        <v>0</v>
      </c>
      <c r="Q308">
        <f>IF(LEFT(DM308,1)&lt;&gt;"0",IF(LEFT(DM308,1)="1",3.0,DN308),$D$5+$E$5*(EE308*DX308/($K$5*1000))+$F$5*(EE308*DX308/($K$5*1000))*MAX(MIN(DK308,$J$5),$I$5)*MAX(MIN(DK308,$J$5),$I$5)+$G$5*MAX(MIN(DK308,$J$5),$I$5)*(EE308*DX308/($K$5*1000))+$H$5*(EE308*DX308/($K$5*1000))*(EE308*DX308/($K$5*1000)))</f>
        <v>0</v>
      </c>
      <c r="R308">
        <f>I308*(1000-(1000*0.61365*exp(17.502*V308/(240.97+V308))/(DX308+DY308)+DS308)/2)/(1000*0.61365*exp(17.502*V308/(240.97+V308))/(DX308+DY308)-DS308)</f>
        <v>0</v>
      </c>
      <c r="S308">
        <f>1/((DL308+1)/(P308/1.6)+1/(Q308/1.37)) + DL308/((DL308+1)/(P308/1.6) + DL308/(Q308/1.37))</f>
        <v>0</v>
      </c>
      <c r="T308">
        <f>(DG308*DJ308)</f>
        <v>0</v>
      </c>
      <c r="U308">
        <f>(DZ308+(T308+2*0.95*5.67E-8*(((DZ308+$B$9)+273)^4-(DZ308+273)^4)-44100*I308)/(1.84*29.3*Q308+8*0.95*5.67E-8*(DZ308+273)^3))</f>
        <v>0</v>
      </c>
      <c r="V308">
        <f>($C$9*EA308+$D$9*EB308+$E$9*U308)</f>
        <v>0</v>
      </c>
      <c r="W308">
        <f>0.61365*exp(17.502*V308/(240.97+V308))</f>
        <v>0</v>
      </c>
      <c r="X308">
        <f>(Y308/Z308*100)</f>
        <v>0</v>
      </c>
      <c r="Y308">
        <f>DS308*(DX308+DY308)/1000</f>
        <v>0</v>
      </c>
      <c r="Z308">
        <f>0.61365*exp(17.502*DZ308/(240.97+DZ308))</f>
        <v>0</v>
      </c>
      <c r="AA308">
        <f>(W308-DS308*(DX308+DY308)/1000)</f>
        <v>0</v>
      </c>
      <c r="AB308">
        <f>(-I308*44100)</f>
        <v>0</v>
      </c>
      <c r="AC308">
        <f>2*29.3*Q308*0.92*(DZ308-V308)</f>
        <v>0</v>
      </c>
      <c r="AD308">
        <f>2*0.95*5.67E-8*(((DZ308+$B$9)+273)^4-(V308+273)^4)</f>
        <v>0</v>
      </c>
      <c r="AE308">
        <f>T308+AD308+AB308+AC308</f>
        <v>0</v>
      </c>
      <c r="AF308">
        <f>DW308*AT308*(DR308-DQ308*(1000-AT308*DT308)/(1000-AT308*DS308))/(100*DK308)</f>
        <v>0</v>
      </c>
      <c r="AG308">
        <f>1000*DW308*AT308*(DS308-DT308)/(100*DK308*(1000-AT308*DS308))</f>
        <v>0</v>
      </c>
      <c r="AH308">
        <f>(AI308 - AJ308 - DX308*1E3/(8.314*(DZ308+273.15)) * AL308/DW308 * AK308) * DW308/(100*DK308) * (1000 - DT308)/1000</f>
        <v>0</v>
      </c>
      <c r="AI308">
        <v>429.8738035041258</v>
      </c>
      <c r="AJ308">
        <v>423.0135575757575</v>
      </c>
      <c r="AK308">
        <v>-9.928709294421908E-05</v>
      </c>
      <c r="AL308">
        <v>66.52313839477526</v>
      </c>
      <c r="AM308">
        <f>(AO308 - AN308 + DX308*1E3/(8.314*(DZ308+273.15)) * AQ308/DW308 * AP308) * DW308/(100*DK308) * 1000/(1000 - AO308)</f>
        <v>0</v>
      </c>
      <c r="AN308">
        <v>23.13588826944711</v>
      </c>
      <c r="AO308">
        <v>24.7266709090909</v>
      </c>
      <c r="AP308">
        <v>0.000645262844500655</v>
      </c>
      <c r="AQ308">
        <v>105.5360491091365</v>
      </c>
      <c r="AR308">
        <v>0</v>
      </c>
      <c r="AS308">
        <v>0</v>
      </c>
      <c r="AT308">
        <f>IF(AR308*$H$15&gt;=AV308,1.0,(AV308/(AV308-AR308*$H$15)))</f>
        <v>0</v>
      </c>
      <c r="AU308">
        <f>(AT308-1)*100</f>
        <v>0</v>
      </c>
      <c r="AV308">
        <f>MAX(0,($B$15+$C$15*EE308)/(1+$D$15*EE308)*DX308/(DZ308+273)*$E$15)</f>
        <v>0</v>
      </c>
      <c r="AW308" t="s">
        <v>429</v>
      </c>
      <c r="AX308" t="s">
        <v>429</v>
      </c>
      <c r="AY308">
        <v>0</v>
      </c>
      <c r="AZ308">
        <v>0</v>
      </c>
      <c r="BA308">
        <f>1-AY308/AZ308</f>
        <v>0</v>
      </c>
      <c r="BB308">
        <v>0</v>
      </c>
      <c r="BC308" t="s">
        <v>429</v>
      </c>
      <c r="BD308" t="s">
        <v>429</v>
      </c>
      <c r="BE308">
        <v>0</v>
      </c>
      <c r="BF308">
        <v>0</v>
      </c>
      <c r="BG308">
        <f>1-BE308/BF308</f>
        <v>0</v>
      </c>
      <c r="BH308">
        <v>0.5</v>
      </c>
      <c r="BI308">
        <f>DH308</f>
        <v>0</v>
      </c>
      <c r="BJ308">
        <f>K308</f>
        <v>0</v>
      </c>
      <c r="BK308">
        <f>BG308*BH308*BI308</f>
        <v>0</v>
      </c>
      <c r="BL308">
        <f>(BJ308-BB308)/BI308</f>
        <v>0</v>
      </c>
      <c r="BM308">
        <f>(AZ308-BF308)/BF308</f>
        <v>0</v>
      </c>
      <c r="BN308">
        <f>AY308/(BA308+AY308/BF308)</f>
        <v>0</v>
      </c>
      <c r="BO308" t="s">
        <v>429</v>
      </c>
      <c r="BP308">
        <v>0</v>
      </c>
      <c r="BQ308">
        <f>IF(BP308&lt;&gt;0, BP308, BN308)</f>
        <v>0</v>
      </c>
      <c r="BR308">
        <f>1-BQ308/BF308</f>
        <v>0</v>
      </c>
      <c r="BS308">
        <f>(BF308-BE308)/(BF308-BQ308)</f>
        <v>0</v>
      </c>
      <c r="BT308">
        <f>(AZ308-BF308)/(AZ308-BQ308)</f>
        <v>0</v>
      </c>
      <c r="BU308">
        <f>(BF308-BE308)/(BF308-AY308)</f>
        <v>0</v>
      </c>
      <c r="BV308">
        <f>(AZ308-BF308)/(AZ308-AY308)</f>
        <v>0</v>
      </c>
      <c r="BW308">
        <f>(BS308*BQ308/BE308)</f>
        <v>0</v>
      </c>
      <c r="BX308">
        <f>(1-BW308)</f>
        <v>0</v>
      </c>
      <c r="DG308">
        <f>$B$13*EF308+$C$13*EG308+$F$13*ER308*(1-EU308)</f>
        <v>0</v>
      </c>
      <c r="DH308">
        <f>DG308*DI308</f>
        <v>0</v>
      </c>
      <c r="DI308">
        <f>($B$13*$D$11+$C$13*$D$11+$F$13*((FE308+EW308)/MAX(FE308+EW308+FF308, 0.1)*$I$11+FF308/MAX(FE308+EW308+FF308, 0.1)*$J$11))/($B$13+$C$13+$F$13)</f>
        <v>0</v>
      </c>
      <c r="DJ308">
        <f>($B$13*$K$11+$C$13*$K$11+$F$13*((FE308+EW308)/MAX(FE308+EW308+FF308, 0.1)*$P$11+FF308/MAX(FE308+EW308+FF308, 0.1)*$Q$11))/($B$13+$C$13+$F$13)</f>
        <v>0</v>
      </c>
      <c r="DK308">
        <v>2.44</v>
      </c>
      <c r="DL308">
        <v>0.5</v>
      </c>
      <c r="DM308" t="s">
        <v>430</v>
      </c>
      <c r="DN308">
        <v>2</v>
      </c>
      <c r="DO308" t="b">
        <v>1</v>
      </c>
      <c r="DP308">
        <v>1688149888.255172</v>
      </c>
      <c r="DQ308">
        <v>412.594724137931</v>
      </c>
      <c r="DR308">
        <v>419.7573448275862</v>
      </c>
      <c r="DS308">
        <v>24.69209310344828</v>
      </c>
      <c r="DT308">
        <v>23.13965517241379</v>
      </c>
      <c r="DU308">
        <v>434.8388620689656</v>
      </c>
      <c r="DV308">
        <v>28.65387586206896</v>
      </c>
      <c r="DW308">
        <v>499.966275862069</v>
      </c>
      <c r="DX308">
        <v>101.5483448275862</v>
      </c>
      <c r="DY308">
        <v>0.09981272758620689</v>
      </c>
      <c r="DZ308">
        <v>33.01992758620689</v>
      </c>
      <c r="EA308">
        <v>34.07672413793103</v>
      </c>
      <c r="EB308">
        <v>999.9000000000002</v>
      </c>
      <c r="EC308">
        <v>0</v>
      </c>
      <c r="ED308">
        <v>0</v>
      </c>
      <c r="EE308">
        <v>9999.458275862071</v>
      </c>
      <c r="EF308">
        <v>0</v>
      </c>
      <c r="EG308">
        <v>1838.667931034483</v>
      </c>
      <c r="EH308">
        <v>-7.162652068965519</v>
      </c>
      <c r="EI308">
        <v>423.0404827586207</v>
      </c>
      <c r="EJ308">
        <v>429.7005862068967</v>
      </c>
      <c r="EK308">
        <v>1.552433793103448</v>
      </c>
      <c r="EL308">
        <v>419.7573448275862</v>
      </c>
      <c r="EM308">
        <v>23.13965517241379</v>
      </c>
      <c r="EN308">
        <v>2.507442758620689</v>
      </c>
      <c r="EO308">
        <v>2.349796206896551</v>
      </c>
      <c r="EP308">
        <v>21.07487586206896</v>
      </c>
      <c r="EQ308">
        <v>20.02188620689655</v>
      </c>
      <c r="ER308">
        <v>1999.989655172414</v>
      </c>
      <c r="ES308">
        <v>0.9799989999999998</v>
      </c>
      <c r="ET308">
        <v>0.0200011</v>
      </c>
      <c r="EU308">
        <v>0</v>
      </c>
      <c r="EV308">
        <v>258.7413793103449</v>
      </c>
      <c r="EW308">
        <v>5.00078</v>
      </c>
      <c r="EX308">
        <v>7720.564137931034</v>
      </c>
      <c r="EY308">
        <v>16379.54827586207</v>
      </c>
      <c r="EZ308">
        <v>50.7691724137931</v>
      </c>
      <c r="FA308">
        <v>52.68503448275861</v>
      </c>
      <c r="FB308">
        <v>51.16127586206895</v>
      </c>
      <c r="FC308">
        <v>51.90272413793102</v>
      </c>
      <c r="FD308">
        <v>51.10965517241379</v>
      </c>
      <c r="FE308">
        <v>1955.089655172414</v>
      </c>
      <c r="FF308">
        <v>39.90000000000001</v>
      </c>
      <c r="FG308">
        <v>0</v>
      </c>
      <c r="FH308">
        <v>1688149890.6</v>
      </c>
      <c r="FI308">
        <v>0</v>
      </c>
      <c r="FJ308">
        <v>258.72472</v>
      </c>
      <c r="FK308">
        <v>-1.546538448591642</v>
      </c>
      <c r="FL308">
        <v>37.22538463939082</v>
      </c>
      <c r="FM308">
        <v>7721.1164</v>
      </c>
      <c r="FN308">
        <v>15</v>
      </c>
      <c r="FO308">
        <v>1688146449</v>
      </c>
      <c r="FP308" t="s">
        <v>1019</v>
      </c>
      <c r="FQ308">
        <v>1688146449</v>
      </c>
      <c r="FR308">
        <v>1688146442</v>
      </c>
      <c r="FS308">
        <v>9</v>
      </c>
      <c r="FT308">
        <v>-0.022</v>
      </c>
      <c r="FU308">
        <v>-0.07000000000000001</v>
      </c>
      <c r="FV308">
        <v>-22.36</v>
      </c>
      <c r="FW308">
        <v>-3.884</v>
      </c>
      <c r="FX308">
        <v>420</v>
      </c>
      <c r="FY308">
        <v>23</v>
      </c>
      <c r="FZ308">
        <v>0.42</v>
      </c>
      <c r="GA308">
        <v>0.11</v>
      </c>
      <c r="GB308">
        <v>-7.219809268292682</v>
      </c>
      <c r="GC308">
        <v>-0.0259764459930277</v>
      </c>
      <c r="GD308">
        <v>0.08906313160707813</v>
      </c>
      <c r="GE308">
        <v>1</v>
      </c>
      <c r="GF308">
        <v>1.550714146341463</v>
      </c>
      <c r="GG308">
        <v>0.1158606271777003</v>
      </c>
      <c r="GH308">
        <v>0.0315788788611142</v>
      </c>
      <c r="GI308">
        <v>1</v>
      </c>
      <c r="GJ308">
        <v>2</v>
      </c>
      <c r="GK308">
        <v>2</v>
      </c>
      <c r="GL308" t="s">
        <v>538</v>
      </c>
      <c r="GM308">
        <v>3.10055</v>
      </c>
      <c r="GN308">
        <v>2.75775</v>
      </c>
      <c r="GO308">
        <v>0.0958662</v>
      </c>
      <c r="GP308">
        <v>0.0929962</v>
      </c>
      <c r="GQ308">
        <v>0.131257</v>
      </c>
      <c r="GR308">
        <v>0.113454</v>
      </c>
      <c r="GS308">
        <v>22349.1</v>
      </c>
      <c r="GT308">
        <v>21371.7</v>
      </c>
      <c r="GU308">
        <v>25315.6</v>
      </c>
      <c r="GV308">
        <v>23961.8</v>
      </c>
      <c r="GW308">
        <v>35390.9</v>
      </c>
      <c r="GX308">
        <v>30957.5</v>
      </c>
      <c r="GY308">
        <v>44277.5</v>
      </c>
      <c r="GZ308">
        <v>37745.6</v>
      </c>
      <c r="HA308">
        <v>1.68137</v>
      </c>
      <c r="HB308">
        <v>1.585</v>
      </c>
      <c r="HC308">
        <v>-0.0252947</v>
      </c>
      <c r="HD308">
        <v>0</v>
      </c>
      <c r="HE308">
        <v>34.5263</v>
      </c>
      <c r="HF308">
        <v>999.9</v>
      </c>
      <c r="HG308">
        <v>35</v>
      </c>
      <c r="HH308">
        <v>48.5</v>
      </c>
      <c r="HI308">
        <v>39.7079</v>
      </c>
      <c r="HJ308">
        <v>62.7674</v>
      </c>
      <c r="HK308">
        <v>21.9351</v>
      </c>
      <c r="HL308">
        <v>1</v>
      </c>
      <c r="HM308">
        <v>2.19209</v>
      </c>
      <c r="HN308">
        <v>9.28105</v>
      </c>
      <c r="HO308">
        <v>20.0458</v>
      </c>
      <c r="HP308">
        <v>5.19857</v>
      </c>
      <c r="HQ308">
        <v>11.998</v>
      </c>
      <c r="HR308">
        <v>4.95665</v>
      </c>
      <c r="HS308">
        <v>3.27393</v>
      </c>
      <c r="HT308">
        <v>9999</v>
      </c>
      <c r="HU308">
        <v>9999</v>
      </c>
      <c r="HV308">
        <v>9999</v>
      </c>
      <c r="HW308">
        <v>114.5</v>
      </c>
      <c r="HX308">
        <v>1.86386</v>
      </c>
      <c r="HY308">
        <v>1.86023</v>
      </c>
      <c r="HZ308">
        <v>1.85867</v>
      </c>
      <c r="IA308">
        <v>1.85989</v>
      </c>
      <c r="IB308">
        <v>1.85986</v>
      </c>
      <c r="IC308">
        <v>1.85852</v>
      </c>
      <c r="ID308">
        <v>1.85768</v>
      </c>
      <c r="IE308">
        <v>1.85242</v>
      </c>
      <c r="IF308">
        <v>0</v>
      </c>
      <c r="IG308">
        <v>0</v>
      </c>
      <c r="IH308">
        <v>0</v>
      </c>
      <c r="II308">
        <v>0</v>
      </c>
      <c r="IJ308" t="s">
        <v>433</v>
      </c>
      <c r="IK308" t="s">
        <v>434</v>
      </c>
      <c r="IL308" t="s">
        <v>435</v>
      </c>
      <c r="IM308" t="s">
        <v>435</v>
      </c>
      <c r="IN308" t="s">
        <v>435</v>
      </c>
      <c r="IO308" t="s">
        <v>435</v>
      </c>
      <c r="IP308">
        <v>0</v>
      </c>
      <c r="IQ308">
        <v>100</v>
      </c>
      <c r="IR308">
        <v>100</v>
      </c>
      <c r="IS308">
        <v>-22.243</v>
      </c>
      <c r="IT308">
        <v>-3.9638</v>
      </c>
      <c r="IU308">
        <v>-14.33519908643434</v>
      </c>
      <c r="IV308">
        <v>-0.02083019699242301</v>
      </c>
      <c r="IW308">
        <v>6.53372239223948E-06</v>
      </c>
      <c r="IX308">
        <v>-1.0545266758139E-09</v>
      </c>
      <c r="IY308">
        <v>-1.743726263577337</v>
      </c>
      <c r="IZ308">
        <v>-0.1107929009182527</v>
      </c>
      <c r="JA308">
        <v>0.00147621998962423</v>
      </c>
      <c r="JB308">
        <v>-1.085810860981848E-05</v>
      </c>
      <c r="JC308">
        <v>3</v>
      </c>
      <c r="JD308">
        <v>1949</v>
      </c>
      <c r="JE308">
        <v>2</v>
      </c>
      <c r="JF308">
        <v>64</v>
      </c>
      <c r="JG308">
        <v>57.5</v>
      </c>
      <c r="JH308">
        <v>57.6</v>
      </c>
      <c r="JI308">
        <v>1.15112</v>
      </c>
      <c r="JJ308">
        <v>2.71606</v>
      </c>
      <c r="JK308">
        <v>1.49658</v>
      </c>
      <c r="JL308">
        <v>2.31934</v>
      </c>
      <c r="JM308">
        <v>1.54785</v>
      </c>
      <c r="JN308">
        <v>2.38892</v>
      </c>
      <c r="JO308">
        <v>51.5984</v>
      </c>
      <c r="JP308">
        <v>12.9062</v>
      </c>
      <c r="JQ308">
        <v>18</v>
      </c>
      <c r="JR308">
        <v>505.424</v>
      </c>
      <c r="JS308">
        <v>449.61</v>
      </c>
      <c r="JT308">
        <v>27.59</v>
      </c>
      <c r="JU308">
        <v>50.9633</v>
      </c>
      <c r="JV308">
        <v>30.001</v>
      </c>
      <c r="JW308">
        <v>50.9442</v>
      </c>
      <c r="JX308">
        <v>50.8315</v>
      </c>
      <c r="JY308">
        <v>23.1368</v>
      </c>
      <c r="JZ308">
        <v>30.821</v>
      </c>
      <c r="KA308">
        <v>0</v>
      </c>
      <c r="KB308">
        <v>21.5951</v>
      </c>
      <c r="KC308">
        <v>399.769</v>
      </c>
      <c r="KD308">
        <v>23.3035</v>
      </c>
      <c r="KE308">
        <v>96.75279999999999</v>
      </c>
      <c r="KF308">
        <v>91.18210000000001</v>
      </c>
    </row>
    <row r="309" spans="1:292">
      <c r="A309">
        <v>291</v>
      </c>
      <c r="B309">
        <v>1688149901.1</v>
      </c>
      <c r="C309">
        <v>15485.09999990463</v>
      </c>
      <c r="D309" t="s">
        <v>1022</v>
      </c>
      <c r="E309" t="s">
        <v>1023</v>
      </c>
      <c r="F309">
        <v>5</v>
      </c>
      <c r="G309" t="s">
        <v>1018</v>
      </c>
      <c r="H309">
        <v>1688149893.332142</v>
      </c>
      <c r="I309">
        <f>(J309)/1000</f>
        <v>0</v>
      </c>
      <c r="J309">
        <f>IF(DO309, AM309, AG309)</f>
        <v>0</v>
      </c>
      <c r="K309">
        <f>IF(DO309, AH309, AF309)</f>
        <v>0</v>
      </c>
      <c r="L309">
        <f>DQ309 - IF(AT309&gt;1, K309*DK309*100.0/(AV309*EE309), 0)</f>
        <v>0</v>
      </c>
      <c r="M309">
        <f>((S309-I309/2)*L309-K309)/(S309+I309/2)</f>
        <v>0</v>
      </c>
      <c r="N309">
        <f>M309*(DX309+DY309)/1000.0</f>
        <v>0</v>
      </c>
      <c r="O309">
        <f>(DQ309 - IF(AT309&gt;1, K309*DK309*100.0/(AV309*EE309), 0))*(DX309+DY309)/1000.0</f>
        <v>0</v>
      </c>
      <c r="P309">
        <f>2.0/((1/R309-1/Q309)+SIGN(R309)*SQRT((1/R309-1/Q309)*(1/R309-1/Q309) + 4*DL309/((DL309+1)*(DL309+1))*(2*1/R309*1/Q309-1/Q309*1/Q309)))</f>
        <v>0</v>
      </c>
      <c r="Q309">
        <f>IF(LEFT(DM309,1)&lt;&gt;"0",IF(LEFT(DM309,1)="1",3.0,DN309),$D$5+$E$5*(EE309*DX309/($K$5*1000))+$F$5*(EE309*DX309/($K$5*1000))*MAX(MIN(DK309,$J$5),$I$5)*MAX(MIN(DK309,$J$5),$I$5)+$G$5*MAX(MIN(DK309,$J$5),$I$5)*(EE309*DX309/($K$5*1000))+$H$5*(EE309*DX309/($K$5*1000))*(EE309*DX309/($K$5*1000)))</f>
        <v>0</v>
      </c>
      <c r="R309">
        <f>I309*(1000-(1000*0.61365*exp(17.502*V309/(240.97+V309))/(DX309+DY309)+DS309)/2)/(1000*0.61365*exp(17.502*V309/(240.97+V309))/(DX309+DY309)-DS309)</f>
        <v>0</v>
      </c>
      <c r="S309">
        <f>1/((DL309+1)/(P309/1.6)+1/(Q309/1.37)) + DL309/((DL309+1)/(P309/1.6) + DL309/(Q309/1.37))</f>
        <v>0</v>
      </c>
      <c r="T309">
        <f>(DG309*DJ309)</f>
        <v>0</v>
      </c>
      <c r="U309">
        <f>(DZ309+(T309+2*0.95*5.67E-8*(((DZ309+$B$9)+273)^4-(DZ309+273)^4)-44100*I309)/(1.84*29.3*Q309+8*0.95*5.67E-8*(DZ309+273)^3))</f>
        <v>0</v>
      </c>
      <c r="V309">
        <f>($C$9*EA309+$D$9*EB309+$E$9*U309)</f>
        <v>0</v>
      </c>
      <c r="W309">
        <f>0.61365*exp(17.502*V309/(240.97+V309))</f>
        <v>0</v>
      </c>
      <c r="X309">
        <f>(Y309/Z309*100)</f>
        <v>0</v>
      </c>
      <c r="Y309">
        <f>DS309*(DX309+DY309)/1000</f>
        <v>0</v>
      </c>
      <c r="Z309">
        <f>0.61365*exp(17.502*DZ309/(240.97+DZ309))</f>
        <v>0</v>
      </c>
      <c r="AA309">
        <f>(W309-DS309*(DX309+DY309)/1000)</f>
        <v>0</v>
      </c>
      <c r="AB309">
        <f>(-I309*44100)</f>
        <v>0</v>
      </c>
      <c r="AC309">
        <f>2*29.3*Q309*0.92*(DZ309-V309)</f>
        <v>0</v>
      </c>
      <c r="AD309">
        <f>2*0.95*5.67E-8*(((DZ309+$B$9)+273)^4-(V309+273)^4)</f>
        <v>0</v>
      </c>
      <c r="AE309">
        <f>T309+AD309+AB309+AC309</f>
        <v>0</v>
      </c>
      <c r="AF309">
        <f>DW309*AT309*(DR309-DQ309*(1000-AT309*DT309)/(1000-AT309*DS309))/(100*DK309)</f>
        <v>0</v>
      </c>
      <c r="AG309">
        <f>1000*DW309*AT309*(DS309-DT309)/(100*DK309*(1000-AT309*DS309))</f>
        <v>0</v>
      </c>
      <c r="AH309">
        <f>(AI309 - AJ309 - DX309*1E3/(8.314*(DZ309+273.15)) * AL309/DW309 * AK309) * DW309/(100*DK309) * (1000 - DT309)/1000</f>
        <v>0</v>
      </c>
      <c r="AI309">
        <v>423.9138772444803</v>
      </c>
      <c r="AJ309">
        <v>420.4233999999999</v>
      </c>
      <c r="AK309">
        <v>-0.628247008226567</v>
      </c>
      <c r="AL309">
        <v>66.52313839477526</v>
      </c>
      <c r="AM309">
        <f>(AO309 - AN309 + DX309*1E3/(8.314*(DZ309+273.15)) * AQ309/DW309 * AP309) * DW309/(100*DK309) * 1000/(1000 - AO309)</f>
        <v>0</v>
      </c>
      <c r="AN309">
        <v>23.19845585222304</v>
      </c>
      <c r="AO309">
        <v>24.74322</v>
      </c>
      <c r="AP309">
        <v>0.0007612562766405029</v>
      </c>
      <c r="AQ309">
        <v>105.5360491091365</v>
      </c>
      <c r="AR309">
        <v>0</v>
      </c>
      <c r="AS309">
        <v>0</v>
      </c>
      <c r="AT309">
        <f>IF(AR309*$H$15&gt;=AV309,1.0,(AV309/(AV309-AR309*$H$15)))</f>
        <v>0</v>
      </c>
      <c r="AU309">
        <f>(AT309-1)*100</f>
        <v>0</v>
      </c>
      <c r="AV309">
        <f>MAX(0,($B$15+$C$15*EE309)/(1+$D$15*EE309)*DX309/(DZ309+273)*$E$15)</f>
        <v>0</v>
      </c>
      <c r="AW309" t="s">
        <v>429</v>
      </c>
      <c r="AX309" t="s">
        <v>429</v>
      </c>
      <c r="AY309">
        <v>0</v>
      </c>
      <c r="AZ309">
        <v>0</v>
      </c>
      <c r="BA309">
        <f>1-AY309/AZ309</f>
        <v>0</v>
      </c>
      <c r="BB309">
        <v>0</v>
      </c>
      <c r="BC309" t="s">
        <v>429</v>
      </c>
      <c r="BD309" t="s">
        <v>429</v>
      </c>
      <c r="BE309">
        <v>0</v>
      </c>
      <c r="BF309">
        <v>0</v>
      </c>
      <c r="BG309">
        <f>1-BE309/BF309</f>
        <v>0</v>
      </c>
      <c r="BH309">
        <v>0.5</v>
      </c>
      <c r="BI309">
        <f>DH309</f>
        <v>0</v>
      </c>
      <c r="BJ309">
        <f>K309</f>
        <v>0</v>
      </c>
      <c r="BK309">
        <f>BG309*BH309*BI309</f>
        <v>0</v>
      </c>
      <c r="BL309">
        <f>(BJ309-BB309)/BI309</f>
        <v>0</v>
      </c>
      <c r="BM309">
        <f>(AZ309-BF309)/BF309</f>
        <v>0</v>
      </c>
      <c r="BN309">
        <f>AY309/(BA309+AY309/BF309)</f>
        <v>0</v>
      </c>
      <c r="BO309" t="s">
        <v>429</v>
      </c>
      <c r="BP309">
        <v>0</v>
      </c>
      <c r="BQ309">
        <f>IF(BP309&lt;&gt;0, BP309, BN309)</f>
        <v>0</v>
      </c>
      <c r="BR309">
        <f>1-BQ309/BF309</f>
        <v>0</v>
      </c>
      <c r="BS309">
        <f>(BF309-BE309)/(BF309-BQ309)</f>
        <v>0</v>
      </c>
      <c r="BT309">
        <f>(AZ309-BF309)/(AZ309-BQ309)</f>
        <v>0</v>
      </c>
      <c r="BU309">
        <f>(BF309-BE309)/(BF309-AY309)</f>
        <v>0</v>
      </c>
      <c r="BV309">
        <f>(AZ309-BF309)/(AZ309-AY309)</f>
        <v>0</v>
      </c>
      <c r="BW309">
        <f>(BS309*BQ309/BE309)</f>
        <v>0</v>
      </c>
      <c r="BX309">
        <f>(1-BW309)</f>
        <v>0</v>
      </c>
      <c r="DG309">
        <f>$B$13*EF309+$C$13*EG309+$F$13*ER309*(1-EU309)</f>
        <v>0</v>
      </c>
      <c r="DH309">
        <f>DG309*DI309</f>
        <v>0</v>
      </c>
      <c r="DI309">
        <f>($B$13*$D$11+$C$13*$D$11+$F$13*((FE309+EW309)/MAX(FE309+EW309+FF309, 0.1)*$I$11+FF309/MAX(FE309+EW309+FF309, 0.1)*$J$11))/($B$13+$C$13+$F$13)</f>
        <v>0</v>
      </c>
      <c r="DJ309">
        <f>($B$13*$K$11+$C$13*$K$11+$F$13*((FE309+EW309)/MAX(FE309+EW309+FF309, 0.1)*$P$11+FF309/MAX(FE309+EW309+FF309, 0.1)*$Q$11))/($B$13+$C$13+$F$13)</f>
        <v>0</v>
      </c>
      <c r="DK309">
        <v>2.44</v>
      </c>
      <c r="DL309">
        <v>0.5</v>
      </c>
      <c r="DM309" t="s">
        <v>430</v>
      </c>
      <c r="DN309">
        <v>2</v>
      </c>
      <c r="DO309" t="b">
        <v>1</v>
      </c>
      <c r="DP309">
        <v>1688149893.332142</v>
      </c>
      <c r="DQ309">
        <v>412.2342857142857</v>
      </c>
      <c r="DR309">
        <v>417.2736071428571</v>
      </c>
      <c r="DS309">
        <v>24.71813214285715</v>
      </c>
      <c r="DT309">
        <v>23.15109285714286</v>
      </c>
      <c r="DU309">
        <v>434.4726428571428</v>
      </c>
      <c r="DV309">
        <v>28.68137142857143</v>
      </c>
      <c r="DW309">
        <v>499.9346428571428</v>
      </c>
      <c r="DX309">
        <v>101.5492857142857</v>
      </c>
      <c r="DY309">
        <v>0.09972192142857142</v>
      </c>
      <c r="DZ309">
        <v>33.04203571428572</v>
      </c>
      <c r="EA309">
        <v>34.10341428571429</v>
      </c>
      <c r="EB309">
        <v>999.9000000000002</v>
      </c>
      <c r="EC309">
        <v>0</v>
      </c>
      <c r="ED309">
        <v>0</v>
      </c>
      <c r="EE309">
        <v>9996.135357142857</v>
      </c>
      <c r="EF309">
        <v>0</v>
      </c>
      <c r="EG309">
        <v>1843.293571428572</v>
      </c>
      <c r="EH309">
        <v>-5.039387464285714</v>
      </c>
      <c r="EI309">
        <v>422.6822142857142</v>
      </c>
      <c r="EJ309">
        <v>427.1628928571428</v>
      </c>
      <c r="EK309">
        <v>1.5670325</v>
      </c>
      <c r="EL309">
        <v>417.2736071428571</v>
      </c>
      <c r="EM309">
        <v>23.15109285714286</v>
      </c>
      <c r="EN309">
        <v>2.510109285714285</v>
      </c>
      <c r="EO309">
        <v>2.350978571428571</v>
      </c>
      <c r="EP309">
        <v>21.09218928571429</v>
      </c>
      <c r="EQ309">
        <v>20.03</v>
      </c>
      <c r="ER309">
        <v>1999.9775</v>
      </c>
      <c r="ES309">
        <v>0.979999107142857</v>
      </c>
      <c r="ET309">
        <v>0.02000099285714286</v>
      </c>
      <c r="EU309">
        <v>0</v>
      </c>
      <c r="EV309">
        <v>258.6855</v>
      </c>
      <c r="EW309">
        <v>5.00078</v>
      </c>
      <c r="EX309">
        <v>7722.515714285713</v>
      </c>
      <c r="EY309">
        <v>16379.44285714286</v>
      </c>
      <c r="EZ309">
        <v>50.79667857142856</v>
      </c>
      <c r="FA309">
        <v>52.72739285714285</v>
      </c>
      <c r="FB309">
        <v>51.18039285714284</v>
      </c>
      <c r="FC309">
        <v>51.93717857142855</v>
      </c>
      <c r="FD309">
        <v>51.12921428571428</v>
      </c>
      <c r="FE309">
        <v>1955.0775</v>
      </c>
      <c r="FF309">
        <v>39.9</v>
      </c>
      <c r="FG309">
        <v>0</v>
      </c>
      <c r="FH309">
        <v>1688149895.4</v>
      </c>
      <c r="FI309">
        <v>0</v>
      </c>
      <c r="FJ309">
        <v>258.67024</v>
      </c>
      <c r="FK309">
        <v>-1.109307683824696</v>
      </c>
      <c r="FL309">
        <v>-11.86461533361234</v>
      </c>
      <c r="FM309">
        <v>7722.3392</v>
      </c>
      <c r="FN309">
        <v>15</v>
      </c>
      <c r="FO309">
        <v>1688146449</v>
      </c>
      <c r="FP309" t="s">
        <v>1019</v>
      </c>
      <c r="FQ309">
        <v>1688146449</v>
      </c>
      <c r="FR309">
        <v>1688146442</v>
      </c>
      <c r="FS309">
        <v>9</v>
      </c>
      <c r="FT309">
        <v>-0.022</v>
      </c>
      <c r="FU309">
        <v>-0.07000000000000001</v>
      </c>
      <c r="FV309">
        <v>-22.36</v>
      </c>
      <c r="FW309">
        <v>-3.884</v>
      </c>
      <c r="FX309">
        <v>420</v>
      </c>
      <c r="FY309">
        <v>23</v>
      </c>
      <c r="FZ309">
        <v>0.42</v>
      </c>
      <c r="GA309">
        <v>0.11</v>
      </c>
      <c r="GB309">
        <v>-5.912602475</v>
      </c>
      <c r="GC309">
        <v>19.69292806378989</v>
      </c>
      <c r="GD309">
        <v>2.605928709173066</v>
      </c>
      <c r="GE309">
        <v>0</v>
      </c>
      <c r="GF309">
        <v>1.55358975</v>
      </c>
      <c r="GG309">
        <v>0.2224386866791743</v>
      </c>
      <c r="GH309">
        <v>0.03199642147862007</v>
      </c>
      <c r="GI309">
        <v>1</v>
      </c>
      <c r="GJ309">
        <v>1</v>
      </c>
      <c r="GK309">
        <v>2</v>
      </c>
      <c r="GL309" t="s">
        <v>432</v>
      </c>
      <c r="GM309">
        <v>3.10077</v>
      </c>
      <c r="GN309">
        <v>2.75798</v>
      </c>
      <c r="GO309">
        <v>0.09534670000000001</v>
      </c>
      <c r="GP309">
        <v>0.0908992</v>
      </c>
      <c r="GQ309">
        <v>0.131325</v>
      </c>
      <c r="GR309">
        <v>0.113778</v>
      </c>
      <c r="GS309">
        <v>22361.6</v>
      </c>
      <c r="GT309">
        <v>21420.4</v>
      </c>
      <c r="GU309">
        <v>25315.2</v>
      </c>
      <c r="GV309">
        <v>23961.2</v>
      </c>
      <c r="GW309">
        <v>35387.4</v>
      </c>
      <c r="GX309">
        <v>30945.5</v>
      </c>
      <c r="GY309">
        <v>44276.6</v>
      </c>
      <c r="GZ309">
        <v>37744.8</v>
      </c>
      <c r="HA309">
        <v>1.68145</v>
      </c>
      <c r="HB309">
        <v>1.58468</v>
      </c>
      <c r="HC309">
        <v>-0.0248477</v>
      </c>
      <c r="HD309">
        <v>0</v>
      </c>
      <c r="HE309">
        <v>34.5483</v>
      </c>
      <c r="HF309">
        <v>999.9</v>
      </c>
      <c r="HG309">
        <v>35</v>
      </c>
      <c r="HH309">
        <v>48.5</v>
      </c>
      <c r="HI309">
        <v>39.7037</v>
      </c>
      <c r="HJ309">
        <v>62.7774</v>
      </c>
      <c r="HK309">
        <v>21.871</v>
      </c>
      <c r="HL309">
        <v>1</v>
      </c>
      <c r="HM309">
        <v>2.19311</v>
      </c>
      <c r="HN309">
        <v>9.28105</v>
      </c>
      <c r="HO309">
        <v>20.0463</v>
      </c>
      <c r="HP309">
        <v>5.20112</v>
      </c>
      <c r="HQ309">
        <v>11.998</v>
      </c>
      <c r="HR309">
        <v>4.95745</v>
      </c>
      <c r="HS309">
        <v>3.27433</v>
      </c>
      <c r="HT309">
        <v>9999</v>
      </c>
      <c r="HU309">
        <v>9999</v>
      </c>
      <c r="HV309">
        <v>9999</v>
      </c>
      <c r="HW309">
        <v>114.5</v>
      </c>
      <c r="HX309">
        <v>1.86386</v>
      </c>
      <c r="HY309">
        <v>1.86022</v>
      </c>
      <c r="HZ309">
        <v>1.85867</v>
      </c>
      <c r="IA309">
        <v>1.85989</v>
      </c>
      <c r="IB309">
        <v>1.85983</v>
      </c>
      <c r="IC309">
        <v>1.85852</v>
      </c>
      <c r="ID309">
        <v>1.85768</v>
      </c>
      <c r="IE309">
        <v>1.85242</v>
      </c>
      <c r="IF309">
        <v>0</v>
      </c>
      <c r="IG309">
        <v>0</v>
      </c>
      <c r="IH309">
        <v>0</v>
      </c>
      <c r="II309">
        <v>0</v>
      </c>
      <c r="IJ309" t="s">
        <v>433</v>
      </c>
      <c r="IK309" t="s">
        <v>434</v>
      </c>
      <c r="IL309" t="s">
        <v>435</v>
      </c>
      <c r="IM309" t="s">
        <v>435</v>
      </c>
      <c r="IN309" t="s">
        <v>435</v>
      </c>
      <c r="IO309" t="s">
        <v>435</v>
      </c>
      <c r="IP309">
        <v>0</v>
      </c>
      <c r="IQ309">
        <v>100</v>
      </c>
      <c r="IR309">
        <v>100</v>
      </c>
      <c r="IS309">
        <v>-22.194</v>
      </c>
      <c r="IT309">
        <v>-3.9648</v>
      </c>
      <c r="IU309">
        <v>-14.33519908643434</v>
      </c>
      <c r="IV309">
        <v>-0.02083019699242301</v>
      </c>
      <c r="IW309">
        <v>6.53372239223948E-06</v>
      </c>
      <c r="IX309">
        <v>-1.0545266758139E-09</v>
      </c>
      <c r="IY309">
        <v>-1.743726263577337</v>
      </c>
      <c r="IZ309">
        <v>-0.1107929009182527</v>
      </c>
      <c r="JA309">
        <v>0.00147621998962423</v>
      </c>
      <c r="JB309">
        <v>-1.085810860981848E-05</v>
      </c>
      <c r="JC309">
        <v>3</v>
      </c>
      <c r="JD309">
        <v>1949</v>
      </c>
      <c r="JE309">
        <v>2</v>
      </c>
      <c r="JF309">
        <v>64</v>
      </c>
      <c r="JG309">
        <v>57.5</v>
      </c>
      <c r="JH309">
        <v>57.7</v>
      </c>
      <c r="JI309">
        <v>1.11816</v>
      </c>
      <c r="JJ309">
        <v>2.71484</v>
      </c>
      <c r="JK309">
        <v>1.49658</v>
      </c>
      <c r="JL309">
        <v>2.32056</v>
      </c>
      <c r="JM309">
        <v>1.54785</v>
      </c>
      <c r="JN309">
        <v>2.42432</v>
      </c>
      <c r="JO309">
        <v>51.5984</v>
      </c>
      <c r="JP309">
        <v>12.9062</v>
      </c>
      <c r="JQ309">
        <v>18</v>
      </c>
      <c r="JR309">
        <v>505.487</v>
      </c>
      <c r="JS309">
        <v>449.384</v>
      </c>
      <c r="JT309">
        <v>27.6081</v>
      </c>
      <c r="JU309">
        <v>50.9711</v>
      </c>
      <c r="JV309">
        <v>30.001</v>
      </c>
      <c r="JW309">
        <v>50.9461</v>
      </c>
      <c r="JX309">
        <v>50.8315</v>
      </c>
      <c r="JY309">
        <v>22.4894</v>
      </c>
      <c r="JZ309">
        <v>30.821</v>
      </c>
      <c r="KA309">
        <v>0</v>
      </c>
      <c r="KB309">
        <v>21.6035</v>
      </c>
      <c r="KC309">
        <v>386.412</v>
      </c>
      <c r="KD309">
        <v>23.3276</v>
      </c>
      <c r="KE309">
        <v>96.7509</v>
      </c>
      <c r="KF309">
        <v>91.18000000000001</v>
      </c>
    </row>
    <row r="310" spans="1:292">
      <c r="A310">
        <v>292</v>
      </c>
      <c r="B310">
        <v>1688149906.1</v>
      </c>
      <c r="C310">
        <v>15490.09999990463</v>
      </c>
      <c r="D310" t="s">
        <v>1024</v>
      </c>
      <c r="E310" t="s">
        <v>1025</v>
      </c>
      <c r="F310">
        <v>5</v>
      </c>
      <c r="G310" t="s">
        <v>1018</v>
      </c>
      <c r="H310">
        <v>1688149898.6</v>
      </c>
      <c r="I310">
        <f>(J310)/1000</f>
        <v>0</v>
      </c>
      <c r="J310">
        <f>IF(DO310, AM310, AG310)</f>
        <v>0</v>
      </c>
      <c r="K310">
        <f>IF(DO310, AH310, AF310)</f>
        <v>0</v>
      </c>
      <c r="L310">
        <f>DQ310 - IF(AT310&gt;1, K310*DK310*100.0/(AV310*EE310), 0)</f>
        <v>0</v>
      </c>
      <c r="M310">
        <f>((S310-I310/2)*L310-K310)/(S310+I310/2)</f>
        <v>0</v>
      </c>
      <c r="N310">
        <f>M310*(DX310+DY310)/1000.0</f>
        <v>0</v>
      </c>
      <c r="O310">
        <f>(DQ310 - IF(AT310&gt;1, K310*DK310*100.0/(AV310*EE310), 0))*(DX310+DY310)/1000.0</f>
        <v>0</v>
      </c>
      <c r="P310">
        <f>2.0/((1/R310-1/Q310)+SIGN(R310)*SQRT((1/R310-1/Q310)*(1/R310-1/Q310) + 4*DL310/((DL310+1)*(DL310+1))*(2*1/R310*1/Q310-1/Q310*1/Q310)))</f>
        <v>0</v>
      </c>
      <c r="Q310">
        <f>IF(LEFT(DM310,1)&lt;&gt;"0",IF(LEFT(DM310,1)="1",3.0,DN310),$D$5+$E$5*(EE310*DX310/($K$5*1000))+$F$5*(EE310*DX310/($K$5*1000))*MAX(MIN(DK310,$J$5),$I$5)*MAX(MIN(DK310,$J$5),$I$5)+$G$5*MAX(MIN(DK310,$J$5),$I$5)*(EE310*DX310/($K$5*1000))+$H$5*(EE310*DX310/($K$5*1000))*(EE310*DX310/($K$5*1000)))</f>
        <v>0</v>
      </c>
      <c r="R310">
        <f>I310*(1000-(1000*0.61365*exp(17.502*V310/(240.97+V310))/(DX310+DY310)+DS310)/2)/(1000*0.61365*exp(17.502*V310/(240.97+V310))/(DX310+DY310)-DS310)</f>
        <v>0</v>
      </c>
      <c r="S310">
        <f>1/((DL310+1)/(P310/1.6)+1/(Q310/1.37)) + DL310/((DL310+1)/(P310/1.6) + DL310/(Q310/1.37))</f>
        <v>0</v>
      </c>
      <c r="T310">
        <f>(DG310*DJ310)</f>
        <v>0</v>
      </c>
      <c r="U310">
        <f>(DZ310+(T310+2*0.95*5.67E-8*(((DZ310+$B$9)+273)^4-(DZ310+273)^4)-44100*I310)/(1.84*29.3*Q310+8*0.95*5.67E-8*(DZ310+273)^3))</f>
        <v>0</v>
      </c>
      <c r="V310">
        <f>($C$9*EA310+$D$9*EB310+$E$9*U310)</f>
        <v>0</v>
      </c>
      <c r="W310">
        <f>0.61365*exp(17.502*V310/(240.97+V310))</f>
        <v>0</v>
      </c>
      <c r="X310">
        <f>(Y310/Z310*100)</f>
        <v>0</v>
      </c>
      <c r="Y310">
        <f>DS310*(DX310+DY310)/1000</f>
        <v>0</v>
      </c>
      <c r="Z310">
        <f>0.61365*exp(17.502*DZ310/(240.97+DZ310))</f>
        <v>0</v>
      </c>
      <c r="AA310">
        <f>(W310-DS310*(DX310+DY310)/1000)</f>
        <v>0</v>
      </c>
      <c r="AB310">
        <f>(-I310*44100)</f>
        <v>0</v>
      </c>
      <c r="AC310">
        <f>2*29.3*Q310*0.92*(DZ310-V310)</f>
        <v>0</v>
      </c>
      <c r="AD310">
        <f>2*0.95*5.67E-8*(((DZ310+$B$9)+273)^4-(V310+273)^4)</f>
        <v>0</v>
      </c>
      <c r="AE310">
        <f>T310+AD310+AB310+AC310</f>
        <v>0</v>
      </c>
      <c r="AF310">
        <f>DW310*AT310*(DR310-DQ310*(1000-AT310*DT310)/(1000-AT310*DS310))/(100*DK310)</f>
        <v>0</v>
      </c>
      <c r="AG310">
        <f>1000*DW310*AT310*(DS310-DT310)/(100*DK310*(1000-AT310*DS310))</f>
        <v>0</v>
      </c>
      <c r="AH310">
        <f>(AI310 - AJ310 - DX310*1E3/(8.314*(DZ310+273.15)) * AL310/DW310 * AK310) * DW310/(100*DK310) * (1000 - DT310)/1000</f>
        <v>0</v>
      </c>
      <c r="AI310">
        <v>409.7807152790313</v>
      </c>
      <c r="AJ310">
        <v>412.3375454545455</v>
      </c>
      <c r="AK310">
        <v>-1.732093131863793</v>
      </c>
      <c r="AL310">
        <v>66.52313839477526</v>
      </c>
      <c r="AM310">
        <f>(AO310 - AN310 + DX310*1E3/(8.314*(DZ310+273.15)) * AQ310/DW310 * AP310) * DW310/(100*DK310) * 1000/(1000 - AO310)</f>
        <v>0</v>
      </c>
      <c r="AN310">
        <v>23.2361804434944</v>
      </c>
      <c r="AO310">
        <v>24.78206666666667</v>
      </c>
      <c r="AP310">
        <v>0.006910608857438076</v>
      </c>
      <c r="AQ310">
        <v>105.5360491091365</v>
      </c>
      <c r="AR310">
        <v>0</v>
      </c>
      <c r="AS310">
        <v>0</v>
      </c>
      <c r="AT310">
        <f>IF(AR310*$H$15&gt;=AV310,1.0,(AV310/(AV310-AR310*$H$15)))</f>
        <v>0</v>
      </c>
      <c r="AU310">
        <f>(AT310-1)*100</f>
        <v>0</v>
      </c>
      <c r="AV310">
        <f>MAX(0,($B$15+$C$15*EE310)/(1+$D$15*EE310)*DX310/(DZ310+273)*$E$15)</f>
        <v>0</v>
      </c>
      <c r="AW310" t="s">
        <v>429</v>
      </c>
      <c r="AX310" t="s">
        <v>429</v>
      </c>
      <c r="AY310">
        <v>0</v>
      </c>
      <c r="AZ310">
        <v>0</v>
      </c>
      <c r="BA310">
        <f>1-AY310/AZ310</f>
        <v>0</v>
      </c>
      <c r="BB310">
        <v>0</v>
      </c>
      <c r="BC310" t="s">
        <v>429</v>
      </c>
      <c r="BD310" t="s">
        <v>429</v>
      </c>
      <c r="BE310">
        <v>0</v>
      </c>
      <c r="BF310">
        <v>0</v>
      </c>
      <c r="BG310">
        <f>1-BE310/BF310</f>
        <v>0</v>
      </c>
      <c r="BH310">
        <v>0.5</v>
      </c>
      <c r="BI310">
        <f>DH310</f>
        <v>0</v>
      </c>
      <c r="BJ310">
        <f>K310</f>
        <v>0</v>
      </c>
      <c r="BK310">
        <f>BG310*BH310*BI310</f>
        <v>0</v>
      </c>
      <c r="BL310">
        <f>(BJ310-BB310)/BI310</f>
        <v>0</v>
      </c>
      <c r="BM310">
        <f>(AZ310-BF310)/BF310</f>
        <v>0</v>
      </c>
      <c r="BN310">
        <f>AY310/(BA310+AY310/BF310)</f>
        <v>0</v>
      </c>
      <c r="BO310" t="s">
        <v>429</v>
      </c>
      <c r="BP310">
        <v>0</v>
      </c>
      <c r="BQ310">
        <f>IF(BP310&lt;&gt;0, BP310, BN310)</f>
        <v>0</v>
      </c>
      <c r="BR310">
        <f>1-BQ310/BF310</f>
        <v>0</v>
      </c>
      <c r="BS310">
        <f>(BF310-BE310)/(BF310-BQ310)</f>
        <v>0</v>
      </c>
      <c r="BT310">
        <f>(AZ310-BF310)/(AZ310-BQ310)</f>
        <v>0</v>
      </c>
      <c r="BU310">
        <f>(BF310-BE310)/(BF310-AY310)</f>
        <v>0</v>
      </c>
      <c r="BV310">
        <f>(AZ310-BF310)/(AZ310-AY310)</f>
        <v>0</v>
      </c>
      <c r="BW310">
        <f>(BS310*BQ310/BE310)</f>
        <v>0</v>
      </c>
      <c r="BX310">
        <f>(1-BW310)</f>
        <v>0</v>
      </c>
      <c r="DG310">
        <f>$B$13*EF310+$C$13*EG310+$F$13*ER310*(1-EU310)</f>
        <v>0</v>
      </c>
      <c r="DH310">
        <f>DG310*DI310</f>
        <v>0</v>
      </c>
      <c r="DI310">
        <f>($B$13*$D$11+$C$13*$D$11+$F$13*((FE310+EW310)/MAX(FE310+EW310+FF310, 0.1)*$I$11+FF310/MAX(FE310+EW310+FF310, 0.1)*$J$11))/($B$13+$C$13+$F$13)</f>
        <v>0</v>
      </c>
      <c r="DJ310">
        <f>($B$13*$K$11+$C$13*$K$11+$F$13*((FE310+EW310)/MAX(FE310+EW310+FF310, 0.1)*$P$11+FF310/MAX(FE310+EW310+FF310, 0.1)*$Q$11))/($B$13+$C$13+$F$13)</f>
        <v>0</v>
      </c>
      <c r="DK310">
        <v>2.44</v>
      </c>
      <c r="DL310">
        <v>0.5</v>
      </c>
      <c r="DM310" t="s">
        <v>430</v>
      </c>
      <c r="DN310">
        <v>2</v>
      </c>
      <c r="DO310" t="b">
        <v>1</v>
      </c>
      <c r="DP310">
        <v>1688149898.6</v>
      </c>
      <c r="DQ310">
        <v>409.9231111111111</v>
      </c>
      <c r="DR310">
        <v>409.8943703703703</v>
      </c>
      <c r="DS310">
        <v>24.74128888888889</v>
      </c>
      <c r="DT310">
        <v>23.18414814814815</v>
      </c>
      <c r="DU310">
        <v>432.1244814814814</v>
      </c>
      <c r="DV310">
        <v>28.70582592592593</v>
      </c>
      <c r="DW310">
        <v>499.9368148148148</v>
      </c>
      <c r="DX310">
        <v>101.5492592592593</v>
      </c>
      <c r="DY310">
        <v>0.09971304444444443</v>
      </c>
      <c r="DZ310">
        <v>33.06481111111111</v>
      </c>
      <c r="EA310">
        <v>34.13424074074074</v>
      </c>
      <c r="EB310">
        <v>999.9000000000001</v>
      </c>
      <c r="EC310">
        <v>0</v>
      </c>
      <c r="ED310">
        <v>0</v>
      </c>
      <c r="EE310">
        <v>9995.413703703705</v>
      </c>
      <c r="EF310">
        <v>0</v>
      </c>
      <c r="EG310">
        <v>1845.49037037037</v>
      </c>
      <c r="EH310">
        <v>0.02880559259259254</v>
      </c>
      <c r="EI310">
        <v>420.3224814814815</v>
      </c>
      <c r="EJ310">
        <v>419.6225925925926</v>
      </c>
      <c r="EK310">
        <v>1.557144074074074</v>
      </c>
      <c r="EL310">
        <v>409.8943703703703</v>
      </c>
      <c r="EM310">
        <v>23.18414814814815</v>
      </c>
      <c r="EN310">
        <v>2.512460370370371</v>
      </c>
      <c r="EO310">
        <v>2.354332592592593</v>
      </c>
      <c r="EP310">
        <v>21.10742962962963</v>
      </c>
      <c r="EQ310">
        <v>20.05301481481482</v>
      </c>
      <c r="ER310">
        <v>1999.977407407407</v>
      </c>
      <c r="ES310">
        <v>0.9799992222222221</v>
      </c>
      <c r="ET310">
        <v>0.02000087777777778</v>
      </c>
      <c r="EU310">
        <v>0</v>
      </c>
      <c r="EV310">
        <v>258.6167777777778</v>
      </c>
      <c r="EW310">
        <v>5.00078</v>
      </c>
      <c r="EX310">
        <v>7721.545555555556</v>
      </c>
      <c r="EY310">
        <v>16379.44444444444</v>
      </c>
      <c r="EZ310">
        <v>50.84925925925926</v>
      </c>
      <c r="FA310">
        <v>52.76362962962962</v>
      </c>
      <c r="FB310">
        <v>51.19874074074073</v>
      </c>
      <c r="FC310">
        <v>51.9881111111111</v>
      </c>
      <c r="FD310">
        <v>51.17107407407407</v>
      </c>
      <c r="FE310">
        <v>1955.077407407407</v>
      </c>
      <c r="FF310">
        <v>39.9</v>
      </c>
      <c r="FG310">
        <v>0</v>
      </c>
      <c r="FH310">
        <v>1688149900.8</v>
      </c>
      <c r="FI310">
        <v>0</v>
      </c>
      <c r="FJ310">
        <v>258.5886538461539</v>
      </c>
      <c r="FK310">
        <v>-0.8383247954811887</v>
      </c>
      <c r="FL310">
        <v>-14.91760687613662</v>
      </c>
      <c r="FM310">
        <v>7721.423846153847</v>
      </c>
      <c r="FN310">
        <v>15</v>
      </c>
      <c r="FO310">
        <v>1688146449</v>
      </c>
      <c r="FP310" t="s">
        <v>1019</v>
      </c>
      <c r="FQ310">
        <v>1688146449</v>
      </c>
      <c r="FR310">
        <v>1688146442</v>
      </c>
      <c r="FS310">
        <v>9</v>
      </c>
      <c r="FT310">
        <v>-0.022</v>
      </c>
      <c r="FU310">
        <v>-0.07000000000000001</v>
      </c>
      <c r="FV310">
        <v>-22.36</v>
      </c>
      <c r="FW310">
        <v>-3.884</v>
      </c>
      <c r="FX310">
        <v>420</v>
      </c>
      <c r="FY310">
        <v>23</v>
      </c>
      <c r="FZ310">
        <v>0.42</v>
      </c>
      <c r="GA310">
        <v>0.11</v>
      </c>
      <c r="GB310">
        <v>-2.444114225</v>
      </c>
      <c r="GC310">
        <v>55.70983354221389</v>
      </c>
      <c r="GD310">
        <v>5.882162589131541</v>
      </c>
      <c r="GE310">
        <v>0</v>
      </c>
      <c r="GF310">
        <v>1.558755</v>
      </c>
      <c r="GG310">
        <v>-0.126831219512202</v>
      </c>
      <c r="GH310">
        <v>0.02419081075532607</v>
      </c>
      <c r="GI310">
        <v>1</v>
      </c>
      <c r="GJ310">
        <v>1</v>
      </c>
      <c r="GK310">
        <v>2</v>
      </c>
      <c r="GL310" t="s">
        <v>432</v>
      </c>
      <c r="GM310">
        <v>3.10087</v>
      </c>
      <c r="GN310">
        <v>2.75799</v>
      </c>
      <c r="GO310">
        <v>0.0939059</v>
      </c>
      <c r="GP310">
        <v>0.0882269</v>
      </c>
      <c r="GQ310">
        <v>0.131447</v>
      </c>
      <c r="GR310">
        <v>0.11379</v>
      </c>
      <c r="GS310">
        <v>22396.5</v>
      </c>
      <c r="GT310">
        <v>21482.8</v>
      </c>
      <c r="GU310">
        <v>25314.5</v>
      </c>
      <c r="GV310">
        <v>23960.7</v>
      </c>
      <c r="GW310">
        <v>35381.6</v>
      </c>
      <c r="GX310">
        <v>30944.3</v>
      </c>
      <c r="GY310">
        <v>44275.4</v>
      </c>
      <c r="GZ310">
        <v>37744.1</v>
      </c>
      <c r="HA310">
        <v>1.68177</v>
      </c>
      <c r="HB310">
        <v>1.58448</v>
      </c>
      <c r="HC310">
        <v>-0.024192</v>
      </c>
      <c r="HD310">
        <v>0</v>
      </c>
      <c r="HE310">
        <v>34.572</v>
      </c>
      <c r="HF310">
        <v>999.9</v>
      </c>
      <c r="HG310">
        <v>35</v>
      </c>
      <c r="HH310">
        <v>48.5</v>
      </c>
      <c r="HI310">
        <v>39.7048</v>
      </c>
      <c r="HJ310">
        <v>62.9974</v>
      </c>
      <c r="HK310">
        <v>21.7668</v>
      </c>
      <c r="HL310">
        <v>1</v>
      </c>
      <c r="HM310">
        <v>2.19401</v>
      </c>
      <c r="HN310">
        <v>9.28105</v>
      </c>
      <c r="HO310">
        <v>20.0462</v>
      </c>
      <c r="HP310">
        <v>5.20172</v>
      </c>
      <c r="HQ310">
        <v>11.998</v>
      </c>
      <c r="HR310">
        <v>4.95785</v>
      </c>
      <c r="HS310">
        <v>3.27445</v>
      </c>
      <c r="HT310">
        <v>9999</v>
      </c>
      <c r="HU310">
        <v>9999</v>
      </c>
      <c r="HV310">
        <v>9999</v>
      </c>
      <c r="HW310">
        <v>114.5</v>
      </c>
      <c r="HX310">
        <v>1.86386</v>
      </c>
      <c r="HY310">
        <v>1.86023</v>
      </c>
      <c r="HZ310">
        <v>1.85867</v>
      </c>
      <c r="IA310">
        <v>1.85989</v>
      </c>
      <c r="IB310">
        <v>1.85982</v>
      </c>
      <c r="IC310">
        <v>1.85852</v>
      </c>
      <c r="ID310">
        <v>1.85766</v>
      </c>
      <c r="IE310">
        <v>1.85242</v>
      </c>
      <c r="IF310">
        <v>0</v>
      </c>
      <c r="IG310">
        <v>0</v>
      </c>
      <c r="IH310">
        <v>0</v>
      </c>
      <c r="II310">
        <v>0</v>
      </c>
      <c r="IJ310" t="s">
        <v>433</v>
      </c>
      <c r="IK310" t="s">
        <v>434</v>
      </c>
      <c r="IL310" t="s">
        <v>435</v>
      </c>
      <c r="IM310" t="s">
        <v>435</v>
      </c>
      <c r="IN310" t="s">
        <v>435</v>
      </c>
      <c r="IO310" t="s">
        <v>435</v>
      </c>
      <c r="IP310">
        <v>0</v>
      </c>
      <c r="IQ310">
        <v>100</v>
      </c>
      <c r="IR310">
        <v>100</v>
      </c>
      <c r="IS310">
        <v>-22.06</v>
      </c>
      <c r="IT310">
        <v>-3.967</v>
      </c>
      <c r="IU310">
        <v>-14.33519908643434</v>
      </c>
      <c r="IV310">
        <v>-0.02083019699242301</v>
      </c>
      <c r="IW310">
        <v>6.53372239223948E-06</v>
      </c>
      <c r="IX310">
        <v>-1.0545266758139E-09</v>
      </c>
      <c r="IY310">
        <v>-1.743726263577337</v>
      </c>
      <c r="IZ310">
        <v>-0.1107929009182527</v>
      </c>
      <c r="JA310">
        <v>0.00147621998962423</v>
      </c>
      <c r="JB310">
        <v>-1.085810860981848E-05</v>
      </c>
      <c r="JC310">
        <v>3</v>
      </c>
      <c r="JD310">
        <v>1949</v>
      </c>
      <c r="JE310">
        <v>2</v>
      </c>
      <c r="JF310">
        <v>64</v>
      </c>
      <c r="JG310">
        <v>57.6</v>
      </c>
      <c r="JH310">
        <v>57.7</v>
      </c>
      <c r="JI310">
        <v>1.0791</v>
      </c>
      <c r="JJ310">
        <v>2.70996</v>
      </c>
      <c r="JK310">
        <v>1.49658</v>
      </c>
      <c r="JL310">
        <v>2.32056</v>
      </c>
      <c r="JM310">
        <v>1.54785</v>
      </c>
      <c r="JN310">
        <v>2.48535</v>
      </c>
      <c r="JO310">
        <v>51.5984</v>
      </c>
      <c r="JP310">
        <v>12.9237</v>
      </c>
      <c r="JQ310">
        <v>18</v>
      </c>
      <c r="JR310">
        <v>505.71</v>
      </c>
      <c r="JS310">
        <v>449.246</v>
      </c>
      <c r="JT310">
        <v>27.6288</v>
      </c>
      <c r="JU310">
        <v>50.9773</v>
      </c>
      <c r="JV310">
        <v>30.001</v>
      </c>
      <c r="JW310">
        <v>50.9461</v>
      </c>
      <c r="JX310">
        <v>50.8315</v>
      </c>
      <c r="JY310">
        <v>21.7055</v>
      </c>
      <c r="JZ310">
        <v>30.5411</v>
      </c>
      <c r="KA310">
        <v>0</v>
      </c>
      <c r="KB310">
        <v>21.6277</v>
      </c>
      <c r="KC310">
        <v>366.376</v>
      </c>
      <c r="KD310">
        <v>23.3363</v>
      </c>
      <c r="KE310">
        <v>96.7483</v>
      </c>
      <c r="KF310">
        <v>91.1781</v>
      </c>
    </row>
    <row r="311" spans="1:292">
      <c r="A311">
        <v>293</v>
      </c>
      <c r="B311">
        <v>1688149911.1</v>
      </c>
      <c r="C311">
        <v>15495.09999990463</v>
      </c>
      <c r="D311" t="s">
        <v>1026</v>
      </c>
      <c r="E311" t="s">
        <v>1027</v>
      </c>
      <c r="F311">
        <v>5</v>
      </c>
      <c r="G311" t="s">
        <v>1018</v>
      </c>
      <c r="H311">
        <v>1688149903.314285</v>
      </c>
      <c r="I311">
        <f>(J311)/1000</f>
        <v>0</v>
      </c>
      <c r="J311">
        <f>IF(DO311, AM311, AG311)</f>
        <v>0</v>
      </c>
      <c r="K311">
        <f>IF(DO311, AH311, AF311)</f>
        <v>0</v>
      </c>
      <c r="L311">
        <f>DQ311 - IF(AT311&gt;1, K311*DK311*100.0/(AV311*EE311), 0)</f>
        <v>0</v>
      </c>
      <c r="M311">
        <f>((S311-I311/2)*L311-K311)/(S311+I311/2)</f>
        <v>0</v>
      </c>
      <c r="N311">
        <f>M311*(DX311+DY311)/1000.0</f>
        <v>0</v>
      </c>
      <c r="O311">
        <f>(DQ311 - IF(AT311&gt;1, K311*DK311*100.0/(AV311*EE311), 0))*(DX311+DY311)/1000.0</f>
        <v>0</v>
      </c>
      <c r="P311">
        <f>2.0/((1/R311-1/Q311)+SIGN(R311)*SQRT((1/R311-1/Q311)*(1/R311-1/Q311) + 4*DL311/((DL311+1)*(DL311+1))*(2*1/R311*1/Q311-1/Q311*1/Q311)))</f>
        <v>0</v>
      </c>
      <c r="Q311">
        <f>IF(LEFT(DM311,1)&lt;&gt;"0",IF(LEFT(DM311,1)="1",3.0,DN311),$D$5+$E$5*(EE311*DX311/($K$5*1000))+$F$5*(EE311*DX311/($K$5*1000))*MAX(MIN(DK311,$J$5),$I$5)*MAX(MIN(DK311,$J$5),$I$5)+$G$5*MAX(MIN(DK311,$J$5),$I$5)*(EE311*DX311/($K$5*1000))+$H$5*(EE311*DX311/($K$5*1000))*(EE311*DX311/($K$5*1000)))</f>
        <v>0</v>
      </c>
      <c r="R311">
        <f>I311*(1000-(1000*0.61365*exp(17.502*V311/(240.97+V311))/(DX311+DY311)+DS311)/2)/(1000*0.61365*exp(17.502*V311/(240.97+V311))/(DX311+DY311)-DS311)</f>
        <v>0</v>
      </c>
      <c r="S311">
        <f>1/((DL311+1)/(P311/1.6)+1/(Q311/1.37)) + DL311/((DL311+1)/(P311/1.6) + DL311/(Q311/1.37))</f>
        <v>0</v>
      </c>
      <c r="T311">
        <f>(DG311*DJ311)</f>
        <v>0</v>
      </c>
      <c r="U311">
        <f>(DZ311+(T311+2*0.95*5.67E-8*(((DZ311+$B$9)+273)^4-(DZ311+273)^4)-44100*I311)/(1.84*29.3*Q311+8*0.95*5.67E-8*(DZ311+273)^3))</f>
        <v>0</v>
      </c>
      <c r="V311">
        <f>($C$9*EA311+$D$9*EB311+$E$9*U311)</f>
        <v>0</v>
      </c>
      <c r="W311">
        <f>0.61365*exp(17.502*V311/(240.97+V311))</f>
        <v>0</v>
      </c>
      <c r="X311">
        <f>(Y311/Z311*100)</f>
        <v>0</v>
      </c>
      <c r="Y311">
        <f>DS311*(DX311+DY311)/1000</f>
        <v>0</v>
      </c>
      <c r="Z311">
        <f>0.61365*exp(17.502*DZ311/(240.97+DZ311))</f>
        <v>0</v>
      </c>
      <c r="AA311">
        <f>(W311-DS311*(DX311+DY311)/1000)</f>
        <v>0</v>
      </c>
      <c r="AB311">
        <f>(-I311*44100)</f>
        <v>0</v>
      </c>
      <c r="AC311">
        <f>2*29.3*Q311*0.92*(DZ311-V311)</f>
        <v>0</v>
      </c>
      <c r="AD311">
        <f>2*0.95*5.67E-8*(((DZ311+$B$9)+273)^4-(V311+273)^4)</f>
        <v>0</v>
      </c>
      <c r="AE311">
        <f>T311+AD311+AB311+AC311</f>
        <v>0</v>
      </c>
      <c r="AF311">
        <f>DW311*AT311*(DR311-DQ311*(1000-AT311*DT311)/(1000-AT311*DS311))/(100*DK311)</f>
        <v>0</v>
      </c>
      <c r="AG311">
        <f>1000*DW311*AT311*(DS311-DT311)/(100*DK311*(1000-AT311*DS311))</f>
        <v>0</v>
      </c>
      <c r="AH311">
        <f>(AI311 - AJ311 - DX311*1E3/(8.314*(DZ311+273.15)) * AL311/DW311 * AK311) * DW311/(100*DK311) * (1000 - DT311)/1000</f>
        <v>0</v>
      </c>
      <c r="AI311">
        <v>393.6141124627175</v>
      </c>
      <c r="AJ311">
        <v>400.2632060606059</v>
      </c>
      <c r="AK311">
        <v>-2.493054297523459</v>
      </c>
      <c r="AL311">
        <v>66.52313839477526</v>
      </c>
      <c r="AM311">
        <f>(AO311 - AN311 + DX311*1E3/(8.314*(DZ311+273.15)) * AQ311/DW311 * AP311) * DW311/(100*DK311) * 1000/(1000 - AO311)</f>
        <v>0</v>
      </c>
      <c r="AN311">
        <v>23.28011258161347</v>
      </c>
      <c r="AO311">
        <v>24.80647151515152</v>
      </c>
      <c r="AP311">
        <v>0.002071580474512469</v>
      </c>
      <c r="AQ311">
        <v>105.5360491091365</v>
      </c>
      <c r="AR311">
        <v>0</v>
      </c>
      <c r="AS311">
        <v>0</v>
      </c>
      <c r="AT311">
        <f>IF(AR311*$H$15&gt;=AV311,1.0,(AV311/(AV311-AR311*$H$15)))</f>
        <v>0</v>
      </c>
      <c r="AU311">
        <f>(AT311-1)*100</f>
        <v>0</v>
      </c>
      <c r="AV311">
        <f>MAX(0,($B$15+$C$15*EE311)/(1+$D$15*EE311)*DX311/(DZ311+273)*$E$15)</f>
        <v>0</v>
      </c>
      <c r="AW311" t="s">
        <v>429</v>
      </c>
      <c r="AX311" t="s">
        <v>429</v>
      </c>
      <c r="AY311">
        <v>0</v>
      </c>
      <c r="AZ311">
        <v>0</v>
      </c>
      <c r="BA311">
        <f>1-AY311/AZ311</f>
        <v>0</v>
      </c>
      <c r="BB311">
        <v>0</v>
      </c>
      <c r="BC311" t="s">
        <v>429</v>
      </c>
      <c r="BD311" t="s">
        <v>429</v>
      </c>
      <c r="BE311">
        <v>0</v>
      </c>
      <c r="BF311">
        <v>0</v>
      </c>
      <c r="BG311">
        <f>1-BE311/BF311</f>
        <v>0</v>
      </c>
      <c r="BH311">
        <v>0.5</v>
      </c>
      <c r="BI311">
        <f>DH311</f>
        <v>0</v>
      </c>
      <c r="BJ311">
        <f>K311</f>
        <v>0</v>
      </c>
      <c r="BK311">
        <f>BG311*BH311*BI311</f>
        <v>0</v>
      </c>
      <c r="BL311">
        <f>(BJ311-BB311)/BI311</f>
        <v>0</v>
      </c>
      <c r="BM311">
        <f>(AZ311-BF311)/BF311</f>
        <v>0</v>
      </c>
      <c r="BN311">
        <f>AY311/(BA311+AY311/BF311)</f>
        <v>0</v>
      </c>
      <c r="BO311" t="s">
        <v>429</v>
      </c>
      <c r="BP311">
        <v>0</v>
      </c>
      <c r="BQ311">
        <f>IF(BP311&lt;&gt;0, BP311, BN311)</f>
        <v>0</v>
      </c>
      <c r="BR311">
        <f>1-BQ311/BF311</f>
        <v>0</v>
      </c>
      <c r="BS311">
        <f>(BF311-BE311)/(BF311-BQ311)</f>
        <v>0</v>
      </c>
      <c r="BT311">
        <f>(AZ311-BF311)/(AZ311-BQ311)</f>
        <v>0</v>
      </c>
      <c r="BU311">
        <f>(BF311-BE311)/(BF311-AY311)</f>
        <v>0</v>
      </c>
      <c r="BV311">
        <f>(AZ311-BF311)/(AZ311-AY311)</f>
        <v>0</v>
      </c>
      <c r="BW311">
        <f>(BS311*BQ311/BE311)</f>
        <v>0</v>
      </c>
      <c r="BX311">
        <f>(1-BW311)</f>
        <v>0</v>
      </c>
      <c r="DG311">
        <f>$B$13*EF311+$C$13*EG311+$F$13*ER311*(1-EU311)</f>
        <v>0</v>
      </c>
      <c r="DH311">
        <f>DG311*DI311</f>
        <v>0</v>
      </c>
      <c r="DI311">
        <f>($B$13*$D$11+$C$13*$D$11+$F$13*((FE311+EW311)/MAX(FE311+EW311+FF311, 0.1)*$I$11+FF311/MAX(FE311+EW311+FF311, 0.1)*$J$11))/($B$13+$C$13+$F$13)</f>
        <v>0</v>
      </c>
      <c r="DJ311">
        <f>($B$13*$K$11+$C$13*$K$11+$F$13*((FE311+EW311)/MAX(FE311+EW311+FF311, 0.1)*$P$11+FF311/MAX(FE311+EW311+FF311, 0.1)*$Q$11))/($B$13+$C$13+$F$13)</f>
        <v>0</v>
      </c>
      <c r="DK311">
        <v>2.44</v>
      </c>
      <c r="DL311">
        <v>0.5</v>
      </c>
      <c r="DM311" t="s">
        <v>430</v>
      </c>
      <c r="DN311">
        <v>2</v>
      </c>
      <c r="DO311" t="b">
        <v>1</v>
      </c>
      <c r="DP311">
        <v>1688149903.314285</v>
      </c>
      <c r="DQ311">
        <v>404.4749285714286</v>
      </c>
      <c r="DR311">
        <v>398.1560714285714</v>
      </c>
      <c r="DS311">
        <v>24.76507142857143</v>
      </c>
      <c r="DT311">
        <v>23.22461071428571</v>
      </c>
      <c r="DU311">
        <v>426.5886785714287</v>
      </c>
      <c r="DV311">
        <v>28.73092857142857</v>
      </c>
      <c r="DW311">
        <v>499.9798214285715</v>
      </c>
      <c r="DX311">
        <v>101.5497142857143</v>
      </c>
      <c r="DY311">
        <v>0.09990612499999998</v>
      </c>
      <c r="DZ311">
        <v>33.08670357142857</v>
      </c>
      <c r="EA311">
        <v>34.16088571428572</v>
      </c>
      <c r="EB311">
        <v>999.9000000000002</v>
      </c>
      <c r="EC311">
        <v>0</v>
      </c>
      <c r="ED311">
        <v>0</v>
      </c>
      <c r="EE311">
        <v>9994.642142857145</v>
      </c>
      <c r="EF311">
        <v>0</v>
      </c>
      <c r="EG311">
        <v>1846.0575</v>
      </c>
      <c r="EH311">
        <v>6.318931464285714</v>
      </c>
      <c r="EI311">
        <v>414.7460357142857</v>
      </c>
      <c r="EJ311">
        <v>407.6223571428571</v>
      </c>
      <c r="EK311">
        <v>1.540461071428571</v>
      </c>
      <c r="EL311">
        <v>398.1560714285714</v>
      </c>
      <c r="EM311">
        <v>23.22461071428571</v>
      </c>
      <c r="EN311">
        <v>2.5148875</v>
      </c>
      <c r="EO311">
        <v>2.358453214285714</v>
      </c>
      <c r="EP311">
        <v>21.12315714285715</v>
      </c>
      <c r="EQ311">
        <v>20.08126428571429</v>
      </c>
      <c r="ER311">
        <v>1999.992142857143</v>
      </c>
      <c r="ES311">
        <v>0.9799994285714284</v>
      </c>
      <c r="ET311">
        <v>0.02000067142857143</v>
      </c>
      <c r="EU311">
        <v>0</v>
      </c>
      <c r="EV311">
        <v>258.57425</v>
      </c>
      <c r="EW311">
        <v>5.00078</v>
      </c>
      <c r="EX311">
        <v>7720.544642857144</v>
      </c>
      <c r="EY311">
        <v>16379.56785714286</v>
      </c>
      <c r="EZ311">
        <v>50.88142857142856</v>
      </c>
      <c r="FA311">
        <v>52.80557142857142</v>
      </c>
      <c r="FB311">
        <v>51.18942857142856</v>
      </c>
      <c r="FC311">
        <v>52.01985714285714</v>
      </c>
      <c r="FD311">
        <v>51.2162857142857</v>
      </c>
      <c r="FE311">
        <v>1955.092142857143</v>
      </c>
      <c r="FF311">
        <v>39.9</v>
      </c>
      <c r="FG311">
        <v>0</v>
      </c>
      <c r="FH311">
        <v>1688149905.6</v>
      </c>
      <c r="FI311">
        <v>0</v>
      </c>
      <c r="FJ311">
        <v>258.5487307692307</v>
      </c>
      <c r="FK311">
        <v>-0.7078632549092815</v>
      </c>
      <c r="FL311">
        <v>-41.17675200368849</v>
      </c>
      <c r="FM311">
        <v>7718.847692307692</v>
      </c>
      <c r="FN311">
        <v>15</v>
      </c>
      <c r="FO311">
        <v>1688146449</v>
      </c>
      <c r="FP311" t="s">
        <v>1019</v>
      </c>
      <c r="FQ311">
        <v>1688146449</v>
      </c>
      <c r="FR311">
        <v>1688146442</v>
      </c>
      <c r="FS311">
        <v>9</v>
      </c>
      <c r="FT311">
        <v>-0.022</v>
      </c>
      <c r="FU311">
        <v>-0.07000000000000001</v>
      </c>
      <c r="FV311">
        <v>-22.36</v>
      </c>
      <c r="FW311">
        <v>-3.884</v>
      </c>
      <c r="FX311">
        <v>420</v>
      </c>
      <c r="FY311">
        <v>23</v>
      </c>
      <c r="FZ311">
        <v>0.42</v>
      </c>
      <c r="GA311">
        <v>0.11</v>
      </c>
      <c r="GB311">
        <v>2.818727585365854</v>
      </c>
      <c r="GC311">
        <v>79.76525772125434</v>
      </c>
      <c r="GD311">
        <v>7.959277098473144</v>
      </c>
      <c r="GE311">
        <v>0</v>
      </c>
      <c r="GF311">
        <v>1.551851219512195</v>
      </c>
      <c r="GG311">
        <v>-0.2227879442508672</v>
      </c>
      <c r="GH311">
        <v>0.0287239823479862</v>
      </c>
      <c r="GI311">
        <v>1</v>
      </c>
      <c r="GJ311">
        <v>1</v>
      </c>
      <c r="GK311">
        <v>2</v>
      </c>
      <c r="GL311" t="s">
        <v>432</v>
      </c>
      <c r="GM311">
        <v>3.10066</v>
      </c>
      <c r="GN311">
        <v>2.75799</v>
      </c>
      <c r="GO311">
        <v>0.0918057</v>
      </c>
      <c r="GP311">
        <v>0.0852879</v>
      </c>
      <c r="GQ311">
        <v>0.131534</v>
      </c>
      <c r="GR311">
        <v>0.114157</v>
      </c>
      <c r="GS311">
        <v>22447.8</v>
      </c>
      <c r="GT311">
        <v>21551.3</v>
      </c>
      <c r="GU311">
        <v>25313.9</v>
      </c>
      <c r="GV311">
        <v>23960.1</v>
      </c>
      <c r="GW311">
        <v>35377.1</v>
      </c>
      <c r="GX311">
        <v>30930.7</v>
      </c>
      <c r="GY311">
        <v>44274.3</v>
      </c>
      <c r="GZ311">
        <v>37743.1</v>
      </c>
      <c r="HA311">
        <v>1.68113</v>
      </c>
      <c r="HB311">
        <v>1.5849</v>
      </c>
      <c r="HC311">
        <v>-0.0250563</v>
      </c>
      <c r="HD311">
        <v>0</v>
      </c>
      <c r="HE311">
        <v>34.5976</v>
      </c>
      <c r="HF311">
        <v>999.9</v>
      </c>
      <c r="HG311">
        <v>35</v>
      </c>
      <c r="HH311">
        <v>48.5</v>
      </c>
      <c r="HI311">
        <v>39.7051</v>
      </c>
      <c r="HJ311">
        <v>62.8874</v>
      </c>
      <c r="HK311">
        <v>21.9071</v>
      </c>
      <c r="HL311">
        <v>1</v>
      </c>
      <c r="HM311">
        <v>2.19506</v>
      </c>
      <c r="HN311">
        <v>9.28105</v>
      </c>
      <c r="HO311">
        <v>20.0461</v>
      </c>
      <c r="HP311">
        <v>5.19902</v>
      </c>
      <c r="HQ311">
        <v>11.998</v>
      </c>
      <c r="HR311">
        <v>4.9577</v>
      </c>
      <c r="HS311">
        <v>3.27443</v>
      </c>
      <c r="HT311">
        <v>9999</v>
      </c>
      <c r="HU311">
        <v>9999</v>
      </c>
      <c r="HV311">
        <v>9999</v>
      </c>
      <c r="HW311">
        <v>114.5</v>
      </c>
      <c r="HX311">
        <v>1.86386</v>
      </c>
      <c r="HY311">
        <v>1.86025</v>
      </c>
      <c r="HZ311">
        <v>1.85867</v>
      </c>
      <c r="IA311">
        <v>1.85989</v>
      </c>
      <c r="IB311">
        <v>1.85983</v>
      </c>
      <c r="IC311">
        <v>1.85852</v>
      </c>
      <c r="ID311">
        <v>1.85772</v>
      </c>
      <c r="IE311">
        <v>1.85242</v>
      </c>
      <c r="IF311">
        <v>0</v>
      </c>
      <c r="IG311">
        <v>0</v>
      </c>
      <c r="IH311">
        <v>0</v>
      </c>
      <c r="II311">
        <v>0</v>
      </c>
      <c r="IJ311" t="s">
        <v>433</v>
      </c>
      <c r="IK311" t="s">
        <v>434</v>
      </c>
      <c r="IL311" t="s">
        <v>435</v>
      </c>
      <c r="IM311" t="s">
        <v>435</v>
      </c>
      <c r="IN311" t="s">
        <v>435</v>
      </c>
      <c r="IO311" t="s">
        <v>435</v>
      </c>
      <c r="IP311">
        <v>0</v>
      </c>
      <c r="IQ311">
        <v>100</v>
      </c>
      <c r="IR311">
        <v>100</v>
      </c>
      <c r="IS311">
        <v>-21.864</v>
      </c>
      <c r="IT311">
        <v>-3.9683</v>
      </c>
      <c r="IU311">
        <v>-14.33519908643434</v>
      </c>
      <c r="IV311">
        <v>-0.02083019699242301</v>
      </c>
      <c r="IW311">
        <v>6.53372239223948E-06</v>
      </c>
      <c r="IX311">
        <v>-1.0545266758139E-09</v>
      </c>
      <c r="IY311">
        <v>-1.743726263577337</v>
      </c>
      <c r="IZ311">
        <v>-0.1107929009182527</v>
      </c>
      <c r="JA311">
        <v>0.00147621998962423</v>
      </c>
      <c r="JB311">
        <v>-1.085810860981848E-05</v>
      </c>
      <c r="JC311">
        <v>3</v>
      </c>
      <c r="JD311">
        <v>1949</v>
      </c>
      <c r="JE311">
        <v>2</v>
      </c>
      <c r="JF311">
        <v>64</v>
      </c>
      <c r="JG311">
        <v>57.7</v>
      </c>
      <c r="JH311">
        <v>57.8</v>
      </c>
      <c r="JI311">
        <v>1.04492</v>
      </c>
      <c r="JJ311">
        <v>2.70874</v>
      </c>
      <c r="JK311">
        <v>1.49658</v>
      </c>
      <c r="JL311">
        <v>2.32056</v>
      </c>
      <c r="JM311">
        <v>1.54785</v>
      </c>
      <c r="JN311">
        <v>2.52808</v>
      </c>
      <c r="JO311">
        <v>51.6318</v>
      </c>
      <c r="JP311">
        <v>12.9237</v>
      </c>
      <c r="JQ311">
        <v>18</v>
      </c>
      <c r="JR311">
        <v>505.264</v>
      </c>
      <c r="JS311">
        <v>449.541</v>
      </c>
      <c r="JT311">
        <v>27.6471</v>
      </c>
      <c r="JU311">
        <v>50.9851</v>
      </c>
      <c r="JV311">
        <v>30.001</v>
      </c>
      <c r="JW311">
        <v>50.9461</v>
      </c>
      <c r="JX311">
        <v>50.8315</v>
      </c>
      <c r="JY311">
        <v>21.0061</v>
      </c>
      <c r="JZ311">
        <v>30.5411</v>
      </c>
      <c r="KA311">
        <v>0</v>
      </c>
      <c r="KB311">
        <v>21.6457</v>
      </c>
      <c r="KC311">
        <v>353.019</v>
      </c>
      <c r="KD311">
        <v>23.337</v>
      </c>
      <c r="KE311">
        <v>96.74590000000001</v>
      </c>
      <c r="KF311">
        <v>91.1758</v>
      </c>
    </row>
    <row r="312" spans="1:292">
      <c r="A312">
        <v>294</v>
      </c>
      <c r="B312">
        <v>1688149916.1</v>
      </c>
      <c r="C312">
        <v>15500.09999990463</v>
      </c>
      <c r="D312" t="s">
        <v>1028</v>
      </c>
      <c r="E312" t="s">
        <v>1029</v>
      </c>
      <c r="F312">
        <v>5</v>
      </c>
      <c r="G312" t="s">
        <v>1018</v>
      </c>
      <c r="H312">
        <v>1688149908.6</v>
      </c>
      <c r="I312">
        <f>(J312)/1000</f>
        <v>0</v>
      </c>
      <c r="J312">
        <f>IF(DO312, AM312, AG312)</f>
        <v>0</v>
      </c>
      <c r="K312">
        <f>IF(DO312, AH312, AF312)</f>
        <v>0</v>
      </c>
      <c r="L312">
        <f>DQ312 - IF(AT312&gt;1, K312*DK312*100.0/(AV312*EE312), 0)</f>
        <v>0</v>
      </c>
      <c r="M312">
        <f>((S312-I312/2)*L312-K312)/(S312+I312/2)</f>
        <v>0</v>
      </c>
      <c r="N312">
        <f>M312*(DX312+DY312)/1000.0</f>
        <v>0</v>
      </c>
      <c r="O312">
        <f>(DQ312 - IF(AT312&gt;1, K312*DK312*100.0/(AV312*EE312), 0))*(DX312+DY312)/1000.0</f>
        <v>0</v>
      </c>
      <c r="P312">
        <f>2.0/((1/R312-1/Q312)+SIGN(R312)*SQRT((1/R312-1/Q312)*(1/R312-1/Q312) + 4*DL312/((DL312+1)*(DL312+1))*(2*1/R312*1/Q312-1/Q312*1/Q312)))</f>
        <v>0</v>
      </c>
      <c r="Q312">
        <f>IF(LEFT(DM312,1)&lt;&gt;"0",IF(LEFT(DM312,1)="1",3.0,DN312),$D$5+$E$5*(EE312*DX312/($K$5*1000))+$F$5*(EE312*DX312/($K$5*1000))*MAX(MIN(DK312,$J$5),$I$5)*MAX(MIN(DK312,$J$5),$I$5)+$G$5*MAX(MIN(DK312,$J$5),$I$5)*(EE312*DX312/($K$5*1000))+$H$5*(EE312*DX312/($K$5*1000))*(EE312*DX312/($K$5*1000)))</f>
        <v>0</v>
      </c>
      <c r="R312">
        <f>I312*(1000-(1000*0.61365*exp(17.502*V312/(240.97+V312))/(DX312+DY312)+DS312)/2)/(1000*0.61365*exp(17.502*V312/(240.97+V312))/(DX312+DY312)-DS312)</f>
        <v>0</v>
      </c>
      <c r="S312">
        <f>1/((DL312+1)/(P312/1.6)+1/(Q312/1.37)) + DL312/((DL312+1)/(P312/1.6) + DL312/(Q312/1.37))</f>
        <v>0</v>
      </c>
      <c r="T312">
        <f>(DG312*DJ312)</f>
        <v>0</v>
      </c>
      <c r="U312">
        <f>(DZ312+(T312+2*0.95*5.67E-8*(((DZ312+$B$9)+273)^4-(DZ312+273)^4)-44100*I312)/(1.84*29.3*Q312+8*0.95*5.67E-8*(DZ312+273)^3))</f>
        <v>0</v>
      </c>
      <c r="V312">
        <f>($C$9*EA312+$D$9*EB312+$E$9*U312)</f>
        <v>0</v>
      </c>
      <c r="W312">
        <f>0.61365*exp(17.502*V312/(240.97+V312))</f>
        <v>0</v>
      </c>
      <c r="X312">
        <f>(Y312/Z312*100)</f>
        <v>0</v>
      </c>
      <c r="Y312">
        <f>DS312*(DX312+DY312)/1000</f>
        <v>0</v>
      </c>
      <c r="Z312">
        <f>0.61365*exp(17.502*DZ312/(240.97+DZ312))</f>
        <v>0</v>
      </c>
      <c r="AA312">
        <f>(W312-DS312*(DX312+DY312)/1000)</f>
        <v>0</v>
      </c>
      <c r="AB312">
        <f>(-I312*44100)</f>
        <v>0</v>
      </c>
      <c r="AC312">
        <f>2*29.3*Q312*0.92*(DZ312-V312)</f>
        <v>0</v>
      </c>
      <c r="AD312">
        <f>2*0.95*5.67E-8*(((DZ312+$B$9)+273)^4-(V312+273)^4)</f>
        <v>0</v>
      </c>
      <c r="AE312">
        <f>T312+AD312+AB312+AC312</f>
        <v>0</v>
      </c>
      <c r="AF312">
        <f>DW312*AT312*(DR312-DQ312*(1000-AT312*DT312)/(1000-AT312*DS312))/(100*DK312)</f>
        <v>0</v>
      </c>
      <c r="AG312">
        <f>1000*DW312*AT312*(DS312-DT312)/(100*DK312*(1000-AT312*DS312))</f>
        <v>0</v>
      </c>
      <c r="AH312">
        <f>(AI312 - AJ312 - DX312*1E3/(8.314*(DZ312+273.15)) * AL312/DW312 * AK312) * DW312/(100*DK312) * (1000 - DT312)/1000</f>
        <v>0</v>
      </c>
      <c r="AI312">
        <v>376.5561066980594</v>
      </c>
      <c r="AJ312">
        <v>385.8674484848484</v>
      </c>
      <c r="AK312">
        <v>-2.916757565775863</v>
      </c>
      <c r="AL312">
        <v>66.52313839477526</v>
      </c>
      <c r="AM312">
        <f>(AO312 - AN312 + DX312*1E3/(8.314*(DZ312+273.15)) * AQ312/DW312 * AP312) * DW312/(100*DK312) * 1000/(1000 - AO312)</f>
        <v>0</v>
      </c>
      <c r="AN312">
        <v>23.37958770399001</v>
      </c>
      <c r="AO312">
        <v>24.86083999999999</v>
      </c>
      <c r="AP312">
        <v>0.01168036448937724</v>
      </c>
      <c r="AQ312">
        <v>105.5360491091365</v>
      </c>
      <c r="AR312">
        <v>0</v>
      </c>
      <c r="AS312">
        <v>0</v>
      </c>
      <c r="AT312">
        <f>IF(AR312*$H$15&gt;=AV312,1.0,(AV312/(AV312-AR312*$H$15)))</f>
        <v>0</v>
      </c>
      <c r="AU312">
        <f>(AT312-1)*100</f>
        <v>0</v>
      </c>
      <c r="AV312">
        <f>MAX(0,($B$15+$C$15*EE312)/(1+$D$15*EE312)*DX312/(DZ312+273)*$E$15)</f>
        <v>0</v>
      </c>
      <c r="AW312" t="s">
        <v>429</v>
      </c>
      <c r="AX312" t="s">
        <v>429</v>
      </c>
      <c r="AY312">
        <v>0</v>
      </c>
      <c r="AZ312">
        <v>0</v>
      </c>
      <c r="BA312">
        <f>1-AY312/AZ312</f>
        <v>0</v>
      </c>
      <c r="BB312">
        <v>0</v>
      </c>
      <c r="BC312" t="s">
        <v>429</v>
      </c>
      <c r="BD312" t="s">
        <v>429</v>
      </c>
      <c r="BE312">
        <v>0</v>
      </c>
      <c r="BF312">
        <v>0</v>
      </c>
      <c r="BG312">
        <f>1-BE312/BF312</f>
        <v>0</v>
      </c>
      <c r="BH312">
        <v>0.5</v>
      </c>
      <c r="BI312">
        <f>DH312</f>
        <v>0</v>
      </c>
      <c r="BJ312">
        <f>K312</f>
        <v>0</v>
      </c>
      <c r="BK312">
        <f>BG312*BH312*BI312</f>
        <v>0</v>
      </c>
      <c r="BL312">
        <f>(BJ312-BB312)/BI312</f>
        <v>0</v>
      </c>
      <c r="BM312">
        <f>(AZ312-BF312)/BF312</f>
        <v>0</v>
      </c>
      <c r="BN312">
        <f>AY312/(BA312+AY312/BF312)</f>
        <v>0</v>
      </c>
      <c r="BO312" t="s">
        <v>429</v>
      </c>
      <c r="BP312">
        <v>0</v>
      </c>
      <c r="BQ312">
        <f>IF(BP312&lt;&gt;0, BP312, BN312)</f>
        <v>0</v>
      </c>
      <c r="BR312">
        <f>1-BQ312/BF312</f>
        <v>0</v>
      </c>
      <c r="BS312">
        <f>(BF312-BE312)/(BF312-BQ312)</f>
        <v>0</v>
      </c>
      <c r="BT312">
        <f>(AZ312-BF312)/(AZ312-BQ312)</f>
        <v>0</v>
      </c>
      <c r="BU312">
        <f>(BF312-BE312)/(BF312-AY312)</f>
        <v>0</v>
      </c>
      <c r="BV312">
        <f>(AZ312-BF312)/(AZ312-AY312)</f>
        <v>0</v>
      </c>
      <c r="BW312">
        <f>(BS312*BQ312/BE312)</f>
        <v>0</v>
      </c>
      <c r="BX312">
        <f>(1-BW312)</f>
        <v>0</v>
      </c>
      <c r="DG312">
        <f>$B$13*EF312+$C$13*EG312+$F$13*ER312*(1-EU312)</f>
        <v>0</v>
      </c>
      <c r="DH312">
        <f>DG312*DI312</f>
        <v>0</v>
      </c>
      <c r="DI312">
        <f>($B$13*$D$11+$C$13*$D$11+$F$13*((FE312+EW312)/MAX(FE312+EW312+FF312, 0.1)*$I$11+FF312/MAX(FE312+EW312+FF312, 0.1)*$J$11))/($B$13+$C$13+$F$13)</f>
        <v>0</v>
      </c>
      <c r="DJ312">
        <f>($B$13*$K$11+$C$13*$K$11+$F$13*((FE312+EW312)/MAX(FE312+EW312+FF312, 0.1)*$P$11+FF312/MAX(FE312+EW312+FF312, 0.1)*$Q$11))/($B$13+$C$13+$F$13)</f>
        <v>0</v>
      </c>
      <c r="DK312">
        <v>2.44</v>
      </c>
      <c r="DL312">
        <v>0.5</v>
      </c>
      <c r="DM312" t="s">
        <v>430</v>
      </c>
      <c r="DN312">
        <v>2</v>
      </c>
      <c r="DO312" t="b">
        <v>1</v>
      </c>
      <c r="DP312">
        <v>1688149908.6</v>
      </c>
      <c r="DQ312">
        <v>394.358925925926</v>
      </c>
      <c r="DR312">
        <v>381.8347777777777</v>
      </c>
      <c r="DS312">
        <v>24.80081481481482</v>
      </c>
      <c r="DT312">
        <v>23.29183333333333</v>
      </c>
      <c r="DU312">
        <v>416.3091111111112</v>
      </c>
      <c r="DV312">
        <v>28.76865555555556</v>
      </c>
      <c r="DW312">
        <v>499.9882962962963</v>
      </c>
      <c r="DX312">
        <v>101.5502222222222</v>
      </c>
      <c r="DY312">
        <v>0.09993717407407407</v>
      </c>
      <c r="DZ312">
        <v>33.11233703703704</v>
      </c>
      <c r="EA312">
        <v>34.18666666666667</v>
      </c>
      <c r="EB312">
        <v>999.9000000000001</v>
      </c>
      <c r="EC312">
        <v>0</v>
      </c>
      <c r="ED312">
        <v>0</v>
      </c>
      <c r="EE312">
        <v>9996.593333333332</v>
      </c>
      <c r="EF312">
        <v>0</v>
      </c>
      <c r="EG312">
        <v>1847.008888888889</v>
      </c>
      <c r="EH312">
        <v>12.52412407407407</v>
      </c>
      <c r="EI312">
        <v>404.3877407407406</v>
      </c>
      <c r="EJ312">
        <v>390.9397037037037</v>
      </c>
      <c r="EK312">
        <v>1.508975925925926</v>
      </c>
      <c r="EL312">
        <v>381.8347777777777</v>
      </c>
      <c r="EM312">
        <v>23.29183333333333</v>
      </c>
      <c r="EN312">
        <v>2.518528888888889</v>
      </c>
      <c r="EO312">
        <v>2.365291111111111</v>
      </c>
      <c r="EP312">
        <v>21.14672962962963</v>
      </c>
      <c r="EQ312">
        <v>20.12803703703704</v>
      </c>
      <c r="ER312">
        <v>2000.015925925926</v>
      </c>
      <c r="ES312">
        <v>0.9799997777777776</v>
      </c>
      <c r="ET312">
        <v>0.02000032962962963</v>
      </c>
      <c r="EU312">
        <v>0</v>
      </c>
      <c r="EV312">
        <v>258.4608518518519</v>
      </c>
      <c r="EW312">
        <v>5.00078</v>
      </c>
      <c r="EX312">
        <v>7718.575555555556</v>
      </c>
      <c r="EY312">
        <v>16379.75925925926</v>
      </c>
      <c r="EZ312">
        <v>50.91411111111111</v>
      </c>
      <c r="FA312">
        <v>52.8284074074074</v>
      </c>
      <c r="FB312">
        <v>51.19644444444443</v>
      </c>
      <c r="FC312">
        <v>52.05996296296295</v>
      </c>
      <c r="FD312">
        <v>51.25207407407407</v>
      </c>
      <c r="FE312">
        <v>1955.115925925925</v>
      </c>
      <c r="FF312">
        <v>39.9</v>
      </c>
      <c r="FG312">
        <v>0</v>
      </c>
      <c r="FH312">
        <v>1688149910.4</v>
      </c>
      <c r="FI312">
        <v>0</v>
      </c>
      <c r="FJ312">
        <v>258.454</v>
      </c>
      <c r="FK312">
        <v>-0.6897094105447994</v>
      </c>
      <c r="FL312">
        <v>-38.03999999184554</v>
      </c>
      <c r="FM312">
        <v>7716.899615384616</v>
      </c>
      <c r="FN312">
        <v>15</v>
      </c>
      <c r="FO312">
        <v>1688146449</v>
      </c>
      <c r="FP312" t="s">
        <v>1019</v>
      </c>
      <c r="FQ312">
        <v>1688146449</v>
      </c>
      <c r="FR312">
        <v>1688146442</v>
      </c>
      <c r="FS312">
        <v>9</v>
      </c>
      <c r="FT312">
        <v>-0.022</v>
      </c>
      <c r="FU312">
        <v>-0.07000000000000001</v>
      </c>
      <c r="FV312">
        <v>-22.36</v>
      </c>
      <c r="FW312">
        <v>-3.884</v>
      </c>
      <c r="FX312">
        <v>420</v>
      </c>
      <c r="FY312">
        <v>23</v>
      </c>
      <c r="FZ312">
        <v>0.42</v>
      </c>
      <c r="GA312">
        <v>0.11</v>
      </c>
      <c r="GB312">
        <v>8.350392775</v>
      </c>
      <c r="GC312">
        <v>72.74897643151971</v>
      </c>
      <c r="GD312">
        <v>7.147612395506196</v>
      </c>
      <c r="GE312">
        <v>0</v>
      </c>
      <c r="GF312">
        <v>1.5239945</v>
      </c>
      <c r="GG312">
        <v>-0.3423759849906233</v>
      </c>
      <c r="GH312">
        <v>0.04003378285585812</v>
      </c>
      <c r="GI312">
        <v>1</v>
      </c>
      <c r="GJ312">
        <v>1</v>
      </c>
      <c r="GK312">
        <v>2</v>
      </c>
      <c r="GL312" t="s">
        <v>432</v>
      </c>
      <c r="GM312">
        <v>3.10064</v>
      </c>
      <c r="GN312">
        <v>2.75771</v>
      </c>
      <c r="GO312">
        <v>0.0893038</v>
      </c>
      <c r="GP312">
        <v>0.0823417</v>
      </c>
      <c r="GQ312">
        <v>0.131717</v>
      </c>
      <c r="GR312">
        <v>0.114294</v>
      </c>
      <c r="GS312">
        <v>22509</v>
      </c>
      <c r="GT312">
        <v>21620.1</v>
      </c>
      <c r="GU312">
        <v>25313.3</v>
      </c>
      <c r="GV312">
        <v>23959.5</v>
      </c>
      <c r="GW312">
        <v>35369</v>
      </c>
      <c r="GX312">
        <v>30925.2</v>
      </c>
      <c r="GY312">
        <v>44273.4</v>
      </c>
      <c r="GZ312">
        <v>37742.4</v>
      </c>
      <c r="HA312">
        <v>1.6811</v>
      </c>
      <c r="HB312">
        <v>1.58487</v>
      </c>
      <c r="HC312">
        <v>-0.0244826</v>
      </c>
      <c r="HD312">
        <v>0</v>
      </c>
      <c r="HE312">
        <v>34.6236</v>
      </c>
      <c r="HF312">
        <v>999.9</v>
      </c>
      <c r="HG312">
        <v>35</v>
      </c>
      <c r="HH312">
        <v>48.5</v>
      </c>
      <c r="HI312">
        <v>39.7026</v>
      </c>
      <c r="HJ312">
        <v>63.0474</v>
      </c>
      <c r="HK312">
        <v>22.1354</v>
      </c>
      <c r="HL312">
        <v>1</v>
      </c>
      <c r="HM312">
        <v>2.19613</v>
      </c>
      <c r="HN312">
        <v>9.28105</v>
      </c>
      <c r="HO312">
        <v>20.0456</v>
      </c>
      <c r="HP312">
        <v>5.19573</v>
      </c>
      <c r="HQ312">
        <v>11.998</v>
      </c>
      <c r="HR312">
        <v>4.95665</v>
      </c>
      <c r="HS312">
        <v>3.27373</v>
      </c>
      <c r="HT312">
        <v>9999</v>
      </c>
      <c r="HU312">
        <v>9999</v>
      </c>
      <c r="HV312">
        <v>9999</v>
      </c>
      <c r="HW312">
        <v>114.5</v>
      </c>
      <c r="HX312">
        <v>1.86386</v>
      </c>
      <c r="HY312">
        <v>1.86023</v>
      </c>
      <c r="HZ312">
        <v>1.85867</v>
      </c>
      <c r="IA312">
        <v>1.85989</v>
      </c>
      <c r="IB312">
        <v>1.85983</v>
      </c>
      <c r="IC312">
        <v>1.85852</v>
      </c>
      <c r="ID312">
        <v>1.85767</v>
      </c>
      <c r="IE312">
        <v>1.85242</v>
      </c>
      <c r="IF312">
        <v>0</v>
      </c>
      <c r="IG312">
        <v>0</v>
      </c>
      <c r="IH312">
        <v>0</v>
      </c>
      <c r="II312">
        <v>0</v>
      </c>
      <c r="IJ312" t="s">
        <v>433</v>
      </c>
      <c r="IK312" t="s">
        <v>434</v>
      </c>
      <c r="IL312" t="s">
        <v>435</v>
      </c>
      <c r="IM312" t="s">
        <v>435</v>
      </c>
      <c r="IN312" t="s">
        <v>435</v>
      </c>
      <c r="IO312" t="s">
        <v>435</v>
      </c>
      <c r="IP312">
        <v>0</v>
      </c>
      <c r="IQ312">
        <v>100</v>
      </c>
      <c r="IR312">
        <v>100</v>
      </c>
      <c r="IS312">
        <v>-21.632</v>
      </c>
      <c r="IT312">
        <v>-3.9715</v>
      </c>
      <c r="IU312">
        <v>-14.33519908643434</v>
      </c>
      <c r="IV312">
        <v>-0.02083019699242301</v>
      </c>
      <c r="IW312">
        <v>6.53372239223948E-06</v>
      </c>
      <c r="IX312">
        <v>-1.0545266758139E-09</v>
      </c>
      <c r="IY312">
        <v>-1.743726263577337</v>
      </c>
      <c r="IZ312">
        <v>-0.1107929009182527</v>
      </c>
      <c r="JA312">
        <v>0.00147621998962423</v>
      </c>
      <c r="JB312">
        <v>-1.085810860981848E-05</v>
      </c>
      <c r="JC312">
        <v>3</v>
      </c>
      <c r="JD312">
        <v>1949</v>
      </c>
      <c r="JE312">
        <v>2</v>
      </c>
      <c r="JF312">
        <v>64</v>
      </c>
      <c r="JG312">
        <v>57.8</v>
      </c>
      <c r="JH312">
        <v>57.9</v>
      </c>
      <c r="JI312">
        <v>1.00464</v>
      </c>
      <c r="JJ312">
        <v>2.71729</v>
      </c>
      <c r="JK312">
        <v>1.49658</v>
      </c>
      <c r="JL312">
        <v>2.32056</v>
      </c>
      <c r="JM312">
        <v>1.54785</v>
      </c>
      <c r="JN312">
        <v>2.50854</v>
      </c>
      <c r="JO312">
        <v>51.5984</v>
      </c>
      <c r="JP312">
        <v>12.9237</v>
      </c>
      <c r="JQ312">
        <v>18</v>
      </c>
      <c r="JR312">
        <v>505.282</v>
      </c>
      <c r="JS312">
        <v>449.527</v>
      </c>
      <c r="JT312">
        <v>27.6667</v>
      </c>
      <c r="JU312">
        <v>50.9929</v>
      </c>
      <c r="JV312">
        <v>30.001</v>
      </c>
      <c r="JW312">
        <v>50.9522</v>
      </c>
      <c r="JX312">
        <v>50.8324</v>
      </c>
      <c r="JY312">
        <v>20.2017</v>
      </c>
      <c r="JZ312">
        <v>30.5411</v>
      </c>
      <c r="KA312">
        <v>0</v>
      </c>
      <c r="KB312">
        <v>21.6749</v>
      </c>
      <c r="KC312">
        <v>332.983</v>
      </c>
      <c r="KD312">
        <v>23.4225</v>
      </c>
      <c r="KE312">
        <v>96.7439</v>
      </c>
      <c r="KF312">
        <v>91.1739</v>
      </c>
    </row>
    <row r="313" spans="1:292">
      <c r="A313">
        <v>295</v>
      </c>
      <c r="B313">
        <v>1688149921.1</v>
      </c>
      <c r="C313">
        <v>15505.09999990463</v>
      </c>
      <c r="D313" t="s">
        <v>1030</v>
      </c>
      <c r="E313" t="s">
        <v>1031</v>
      </c>
      <c r="F313">
        <v>5</v>
      </c>
      <c r="G313" t="s">
        <v>1018</v>
      </c>
      <c r="H313">
        <v>1688149913.314285</v>
      </c>
      <c r="I313">
        <f>(J313)/1000</f>
        <v>0</v>
      </c>
      <c r="J313">
        <f>IF(DO313, AM313, AG313)</f>
        <v>0</v>
      </c>
      <c r="K313">
        <f>IF(DO313, AH313, AF313)</f>
        <v>0</v>
      </c>
      <c r="L313">
        <f>DQ313 - IF(AT313&gt;1, K313*DK313*100.0/(AV313*EE313), 0)</f>
        <v>0</v>
      </c>
      <c r="M313">
        <f>((S313-I313/2)*L313-K313)/(S313+I313/2)</f>
        <v>0</v>
      </c>
      <c r="N313">
        <f>M313*(DX313+DY313)/1000.0</f>
        <v>0</v>
      </c>
      <c r="O313">
        <f>(DQ313 - IF(AT313&gt;1, K313*DK313*100.0/(AV313*EE313), 0))*(DX313+DY313)/1000.0</f>
        <v>0</v>
      </c>
      <c r="P313">
        <f>2.0/((1/R313-1/Q313)+SIGN(R313)*SQRT((1/R313-1/Q313)*(1/R313-1/Q313) + 4*DL313/((DL313+1)*(DL313+1))*(2*1/R313*1/Q313-1/Q313*1/Q313)))</f>
        <v>0</v>
      </c>
      <c r="Q313">
        <f>IF(LEFT(DM313,1)&lt;&gt;"0",IF(LEFT(DM313,1)="1",3.0,DN313),$D$5+$E$5*(EE313*DX313/($K$5*1000))+$F$5*(EE313*DX313/($K$5*1000))*MAX(MIN(DK313,$J$5),$I$5)*MAX(MIN(DK313,$J$5),$I$5)+$G$5*MAX(MIN(DK313,$J$5),$I$5)*(EE313*DX313/($K$5*1000))+$H$5*(EE313*DX313/($K$5*1000))*(EE313*DX313/($K$5*1000)))</f>
        <v>0</v>
      </c>
      <c r="R313">
        <f>I313*(1000-(1000*0.61365*exp(17.502*V313/(240.97+V313))/(DX313+DY313)+DS313)/2)/(1000*0.61365*exp(17.502*V313/(240.97+V313))/(DX313+DY313)-DS313)</f>
        <v>0</v>
      </c>
      <c r="S313">
        <f>1/((DL313+1)/(P313/1.6)+1/(Q313/1.37)) + DL313/((DL313+1)/(P313/1.6) + DL313/(Q313/1.37))</f>
        <v>0</v>
      </c>
      <c r="T313">
        <f>(DG313*DJ313)</f>
        <v>0</v>
      </c>
      <c r="U313">
        <f>(DZ313+(T313+2*0.95*5.67E-8*(((DZ313+$B$9)+273)^4-(DZ313+273)^4)-44100*I313)/(1.84*29.3*Q313+8*0.95*5.67E-8*(DZ313+273)^3))</f>
        <v>0</v>
      </c>
      <c r="V313">
        <f>($C$9*EA313+$D$9*EB313+$E$9*U313)</f>
        <v>0</v>
      </c>
      <c r="W313">
        <f>0.61365*exp(17.502*V313/(240.97+V313))</f>
        <v>0</v>
      </c>
      <c r="X313">
        <f>(Y313/Z313*100)</f>
        <v>0</v>
      </c>
      <c r="Y313">
        <f>DS313*(DX313+DY313)/1000</f>
        <v>0</v>
      </c>
      <c r="Z313">
        <f>0.61365*exp(17.502*DZ313/(240.97+DZ313))</f>
        <v>0</v>
      </c>
      <c r="AA313">
        <f>(W313-DS313*(DX313+DY313)/1000)</f>
        <v>0</v>
      </c>
      <c r="AB313">
        <f>(-I313*44100)</f>
        <v>0</v>
      </c>
      <c r="AC313">
        <f>2*29.3*Q313*0.92*(DZ313-V313)</f>
        <v>0</v>
      </c>
      <c r="AD313">
        <f>2*0.95*5.67E-8*(((DZ313+$B$9)+273)^4-(V313+273)^4)</f>
        <v>0</v>
      </c>
      <c r="AE313">
        <f>T313+AD313+AB313+AC313</f>
        <v>0</v>
      </c>
      <c r="AF313">
        <f>DW313*AT313*(DR313-DQ313*(1000-AT313*DT313)/(1000-AT313*DS313))/(100*DK313)</f>
        <v>0</v>
      </c>
      <c r="AG313">
        <f>1000*DW313*AT313*(DS313-DT313)/(100*DK313*(1000-AT313*DS313))</f>
        <v>0</v>
      </c>
      <c r="AH313">
        <f>(AI313 - AJ313 - DX313*1E3/(8.314*(DZ313+273.15)) * AL313/DW313 * AK313) * DW313/(100*DK313) * (1000 - DT313)/1000</f>
        <v>0</v>
      </c>
      <c r="AI313">
        <v>359.8665598169434</v>
      </c>
      <c r="AJ313">
        <v>370.4506606060606</v>
      </c>
      <c r="AK313">
        <v>-3.099506784611937</v>
      </c>
      <c r="AL313">
        <v>66.52313839477526</v>
      </c>
      <c r="AM313">
        <f>(AO313 - AN313 + DX313*1E3/(8.314*(DZ313+273.15)) * AQ313/DW313 * AP313) * DW313/(100*DK313) * 1000/(1000 - AO313)</f>
        <v>0</v>
      </c>
      <c r="AN313">
        <v>23.381460828972</v>
      </c>
      <c r="AO313">
        <v>24.89973151515152</v>
      </c>
      <c r="AP313">
        <v>0.007043540300888114</v>
      </c>
      <c r="AQ313">
        <v>105.5360491091365</v>
      </c>
      <c r="AR313">
        <v>0</v>
      </c>
      <c r="AS313">
        <v>0</v>
      </c>
      <c r="AT313">
        <f>IF(AR313*$H$15&gt;=AV313,1.0,(AV313/(AV313-AR313*$H$15)))</f>
        <v>0</v>
      </c>
      <c r="AU313">
        <f>(AT313-1)*100</f>
        <v>0</v>
      </c>
      <c r="AV313">
        <f>MAX(0,($B$15+$C$15*EE313)/(1+$D$15*EE313)*DX313/(DZ313+273)*$E$15)</f>
        <v>0</v>
      </c>
      <c r="AW313" t="s">
        <v>429</v>
      </c>
      <c r="AX313" t="s">
        <v>429</v>
      </c>
      <c r="AY313">
        <v>0</v>
      </c>
      <c r="AZ313">
        <v>0</v>
      </c>
      <c r="BA313">
        <f>1-AY313/AZ313</f>
        <v>0</v>
      </c>
      <c r="BB313">
        <v>0</v>
      </c>
      <c r="BC313" t="s">
        <v>429</v>
      </c>
      <c r="BD313" t="s">
        <v>429</v>
      </c>
      <c r="BE313">
        <v>0</v>
      </c>
      <c r="BF313">
        <v>0</v>
      </c>
      <c r="BG313">
        <f>1-BE313/BF313</f>
        <v>0</v>
      </c>
      <c r="BH313">
        <v>0.5</v>
      </c>
      <c r="BI313">
        <f>DH313</f>
        <v>0</v>
      </c>
      <c r="BJ313">
        <f>K313</f>
        <v>0</v>
      </c>
      <c r="BK313">
        <f>BG313*BH313*BI313</f>
        <v>0</v>
      </c>
      <c r="BL313">
        <f>(BJ313-BB313)/BI313</f>
        <v>0</v>
      </c>
      <c r="BM313">
        <f>(AZ313-BF313)/BF313</f>
        <v>0</v>
      </c>
      <c r="BN313">
        <f>AY313/(BA313+AY313/BF313)</f>
        <v>0</v>
      </c>
      <c r="BO313" t="s">
        <v>429</v>
      </c>
      <c r="BP313">
        <v>0</v>
      </c>
      <c r="BQ313">
        <f>IF(BP313&lt;&gt;0, BP313, BN313)</f>
        <v>0</v>
      </c>
      <c r="BR313">
        <f>1-BQ313/BF313</f>
        <v>0</v>
      </c>
      <c r="BS313">
        <f>(BF313-BE313)/(BF313-BQ313)</f>
        <v>0</v>
      </c>
      <c r="BT313">
        <f>(AZ313-BF313)/(AZ313-BQ313)</f>
        <v>0</v>
      </c>
      <c r="BU313">
        <f>(BF313-BE313)/(BF313-AY313)</f>
        <v>0</v>
      </c>
      <c r="BV313">
        <f>(AZ313-BF313)/(AZ313-AY313)</f>
        <v>0</v>
      </c>
      <c r="BW313">
        <f>(BS313*BQ313/BE313)</f>
        <v>0</v>
      </c>
      <c r="BX313">
        <f>(1-BW313)</f>
        <v>0</v>
      </c>
      <c r="DG313">
        <f>$B$13*EF313+$C$13*EG313+$F$13*ER313*(1-EU313)</f>
        <v>0</v>
      </c>
      <c r="DH313">
        <f>DG313*DI313</f>
        <v>0</v>
      </c>
      <c r="DI313">
        <f>($B$13*$D$11+$C$13*$D$11+$F$13*((FE313+EW313)/MAX(FE313+EW313+FF313, 0.1)*$I$11+FF313/MAX(FE313+EW313+FF313, 0.1)*$J$11))/($B$13+$C$13+$F$13)</f>
        <v>0</v>
      </c>
      <c r="DJ313">
        <f>($B$13*$K$11+$C$13*$K$11+$F$13*((FE313+EW313)/MAX(FE313+EW313+FF313, 0.1)*$P$11+FF313/MAX(FE313+EW313+FF313, 0.1)*$Q$11))/($B$13+$C$13+$F$13)</f>
        <v>0</v>
      </c>
      <c r="DK313">
        <v>2.44</v>
      </c>
      <c r="DL313">
        <v>0.5</v>
      </c>
      <c r="DM313" t="s">
        <v>430</v>
      </c>
      <c r="DN313">
        <v>2</v>
      </c>
      <c r="DO313" t="b">
        <v>1</v>
      </c>
      <c r="DP313">
        <v>1688149913.314285</v>
      </c>
      <c r="DQ313">
        <v>382.2934285714286</v>
      </c>
      <c r="DR313">
        <v>366.4541785714286</v>
      </c>
      <c r="DS313">
        <v>24.83794642857143</v>
      </c>
      <c r="DT313">
        <v>23.33665</v>
      </c>
      <c r="DU313">
        <v>404.0470357142858</v>
      </c>
      <c r="DV313">
        <v>28.80786071428571</v>
      </c>
      <c r="DW313">
        <v>499.9870357142858</v>
      </c>
      <c r="DX313">
        <v>101.5510357142857</v>
      </c>
      <c r="DY313">
        <v>0.09999863928571429</v>
      </c>
      <c r="DZ313">
        <v>33.13611785714286</v>
      </c>
      <c r="EA313">
        <v>34.21463571428571</v>
      </c>
      <c r="EB313">
        <v>999.9000000000002</v>
      </c>
      <c r="EC313">
        <v>0</v>
      </c>
      <c r="ED313">
        <v>0</v>
      </c>
      <c r="EE313">
        <v>9995.486071428571</v>
      </c>
      <c r="EF313">
        <v>0</v>
      </c>
      <c r="EG313">
        <v>1848.612857142857</v>
      </c>
      <c r="EH313">
        <v>15.8392</v>
      </c>
      <c r="EI313">
        <v>392.0300714285714</v>
      </c>
      <c r="EJ313">
        <v>375.2095714285715</v>
      </c>
      <c r="EK313">
        <v>1.501290357142857</v>
      </c>
      <c r="EL313">
        <v>366.4541785714286</v>
      </c>
      <c r="EM313">
        <v>23.33665</v>
      </c>
      <c r="EN313">
        <v>2.522318214285714</v>
      </c>
      <c r="EO313">
        <v>2.369860357142858</v>
      </c>
      <c r="EP313">
        <v>21.171225</v>
      </c>
      <c r="EQ313">
        <v>20.15924642857143</v>
      </c>
      <c r="ER313">
        <v>2000.018571428572</v>
      </c>
      <c r="ES313">
        <v>0.9800000714285713</v>
      </c>
      <c r="ET313">
        <v>0.02000003928571429</v>
      </c>
      <c r="EU313">
        <v>0</v>
      </c>
      <c r="EV313">
        <v>258.3600357142857</v>
      </c>
      <c r="EW313">
        <v>5.00078</v>
      </c>
      <c r="EX313">
        <v>7711.560357142856</v>
      </c>
      <c r="EY313">
        <v>16379.77857142857</v>
      </c>
      <c r="EZ313">
        <v>50.93289285714285</v>
      </c>
      <c r="FA313">
        <v>52.85021428571429</v>
      </c>
      <c r="FB313">
        <v>51.22960714285714</v>
      </c>
      <c r="FC313">
        <v>52.08235714285713</v>
      </c>
      <c r="FD313">
        <v>51.27657142857142</v>
      </c>
      <c r="FE313">
        <v>1955.118571428571</v>
      </c>
      <c r="FF313">
        <v>39.9</v>
      </c>
      <c r="FG313">
        <v>0</v>
      </c>
      <c r="FH313">
        <v>1688149915.8</v>
      </c>
      <c r="FI313">
        <v>0</v>
      </c>
      <c r="FJ313">
        <v>258.39248</v>
      </c>
      <c r="FK313">
        <v>-0.754692305884987</v>
      </c>
      <c r="FL313">
        <v>-152.824615415436</v>
      </c>
      <c r="FM313">
        <v>7707.460399999999</v>
      </c>
      <c r="FN313">
        <v>15</v>
      </c>
      <c r="FO313">
        <v>1688146449</v>
      </c>
      <c r="FP313" t="s">
        <v>1019</v>
      </c>
      <c r="FQ313">
        <v>1688146449</v>
      </c>
      <c r="FR313">
        <v>1688146442</v>
      </c>
      <c r="FS313">
        <v>9</v>
      </c>
      <c r="FT313">
        <v>-0.022</v>
      </c>
      <c r="FU313">
        <v>-0.07000000000000001</v>
      </c>
      <c r="FV313">
        <v>-22.36</v>
      </c>
      <c r="FW313">
        <v>-3.884</v>
      </c>
      <c r="FX313">
        <v>420</v>
      </c>
      <c r="FY313">
        <v>23</v>
      </c>
      <c r="FZ313">
        <v>0.42</v>
      </c>
      <c r="GA313">
        <v>0.11</v>
      </c>
      <c r="GB313">
        <v>13.361147</v>
      </c>
      <c r="GC313">
        <v>45.63131279549719</v>
      </c>
      <c r="GD313">
        <v>4.560779916494107</v>
      </c>
      <c r="GE313">
        <v>0</v>
      </c>
      <c r="GF313">
        <v>1.50762625</v>
      </c>
      <c r="GG313">
        <v>-0.179568067542215</v>
      </c>
      <c r="GH313">
        <v>0.03128181841641403</v>
      </c>
      <c r="GI313">
        <v>1</v>
      </c>
      <c r="GJ313">
        <v>1</v>
      </c>
      <c r="GK313">
        <v>2</v>
      </c>
      <c r="GL313" t="s">
        <v>432</v>
      </c>
      <c r="GM313">
        <v>3.10091</v>
      </c>
      <c r="GN313">
        <v>2.75842</v>
      </c>
      <c r="GO313">
        <v>0.08659650000000001</v>
      </c>
      <c r="GP313">
        <v>0.0792682</v>
      </c>
      <c r="GQ313">
        <v>0.131838</v>
      </c>
      <c r="GR313">
        <v>0.114299</v>
      </c>
      <c r="GS313">
        <v>22575.4</v>
      </c>
      <c r="GT313">
        <v>21691.6</v>
      </c>
      <c r="GU313">
        <v>25312.8</v>
      </c>
      <c r="GV313">
        <v>23958.7</v>
      </c>
      <c r="GW313">
        <v>35363.1</v>
      </c>
      <c r="GX313">
        <v>30924</v>
      </c>
      <c r="GY313">
        <v>44272.3</v>
      </c>
      <c r="GZ313">
        <v>37741.5</v>
      </c>
      <c r="HA313">
        <v>1.6813</v>
      </c>
      <c r="HB313">
        <v>1.5841</v>
      </c>
      <c r="HC313">
        <v>-0.0233576</v>
      </c>
      <c r="HD313">
        <v>0</v>
      </c>
      <c r="HE313">
        <v>34.652</v>
      </c>
      <c r="HF313">
        <v>999.9</v>
      </c>
      <c r="HG313">
        <v>35</v>
      </c>
      <c r="HH313">
        <v>48.5</v>
      </c>
      <c r="HI313">
        <v>39.7035</v>
      </c>
      <c r="HJ313">
        <v>63.0874</v>
      </c>
      <c r="HK313">
        <v>22.1274</v>
      </c>
      <c r="HL313">
        <v>1</v>
      </c>
      <c r="HM313">
        <v>2.19714</v>
      </c>
      <c r="HN313">
        <v>9.28105</v>
      </c>
      <c r="HO313">
        <v>20.0463</v>
      </c>
      <c r="HP313">
        <v>5.19842</v>
      </c>
      <c r="HQ313">
        <v>11.998</v>
      </c>
      <c r="HR313">
        <v>4.95745</v>
      </c>
      <c r="HS313">
        <v>3.27438</v>
      </c>
      <c r="HT313">
        <v>9999</v>
      </c>
      <c r="HU313">
        <v>9999</v>
      </c>
      <c r="HV313">
        <v>9999</v>
      </c>
      <c r="HW313">
        <v>114.5</v>
      </c>
      <c r="HX313">
        <v>1.86386</v>
      </c>
      <c r="HY313">
        <v>1.86024</v>
      </c>
      <c r="HZ313">
        <v>1.85867</v>
      </c>
      <c r="IA313">
        <v>1.85989</v>
      </c>
      <c r="IB313">
        <v>1.85982</v>
      </c>
      <c r="IC313">
        <v>1.85853</v>
      </c>
      <c r="ID313">
        <v>1.85768</v>
      </c>
      <c r="IE313">
        <v>1.85242</v>
      </c>
      <c r="IF313">
        <v>0</v>
      </c>
      <c r="IG313">
        <v>0</v>
      </c>
      <c r="IH313">
        <v>0</v>
      </c>
      <c r="II313">
        <v>0</v>
      </c>
      <c r="IJ313" t="s">
        <v>433</v>
      </c>
      <c r="IK313" t="s">
        <v>434</v>
      </c>
      <c r="IL313" t="s">
        <v>435</v>
      </c>
      <c r="IM313" t="s">
        <v>435</v>
      </c>
      <c r="IN313" t="s">
        <v>435</v>
      </c>
      <c r="IO313" t="s">
        <v>435</v>
      </c>
      <c r="IP313">
        <v>0</v>
      </c>
      <c r="IQ313">
        <v>100</v>
      </c>
      <c r="IR313">
        <v>100</v>
      </c>
      <c r="IS313">
        <v>-21.383</v>
      </c>
      <c r="IT313">
        <v>-3.9735</v>
      </c>
      <c r="IU313">
        <v>-14.33519908643434</v>
      </c>
      <c r="IV313">
        <v>-0.02083019699242301</v>
      </c>
      <c r="IW313">
        <v>6.53372239223948E-06</v>
      </c>
      <c r="IX313">
        <v>-1.0545266758139E-09</v>
      </c>
      <c r="IY313">
        <v>-1.743726263577337</v>
      </c>
      <c r="IZ313">
        <v>-0.1107929009182527</v>
      </c>
      <c r="JA313">
        <v>0.00147621998962423</v>
      </c>
      <c r="JB313">
        <v>-1.085810860981848E-05</v>
      </c>
      <c r="JC313">
        <v>3</v>
      </c>
      <c r="JD313">
        <v>1949</v>
      </c>
      <c r="JE313">
        <v>2</v>
      </c>
      <c r="JF313">
        <v>64</v>
      </c>
      <c r="JG313">
        <v>57.9</v>
      </c>
      <c r="JH313">
        <v>58</v>
      </c>
      <c r="JI313">
        <v>0.968018</v>
      </c>
      <c r="JJ313">
        <v>2.72217</v>
      </c>
      <c r="JK313">
        <v>1.49658</v>
      </c>
      <c r="JL313">
        <v>2.32056</v>
      </c>
      <c r="JM313">
        <v>1.54785</v>
      </c>
      <c r="JN313">
        <v>2.50977</v>
      </c>
      <c r="JO313">
        <v>51.6318</v>
      </c>
      <c r="JP313">
        <v>12.9237</v>
      </c>
      <c r="JQ313">
        <v>18</v>
      </c>
      <c r="JR313">
        <v>505.419</v>
      </c>
      <c r="JS313">
        <v>449.018</v>
      </c>
      <c r="JT313">
        <v>27.6875</v>
      </c>
      <c r="JU313">
        <v>51.0006</v>
      </c>
      <c r="JV313">
        <v>30.0011</v>
      </c>
      <c r="JW313">
        <v>50.9522</v>
      </c>
      <c r="JX313">
        <v>50.8376</v>
      </c>
      <c r="JY313">
        <v>19.4809</v>
      </c>
      <c r="JZ313">
        <v>30.5411</v>
      </c>
      <c r="KA313">
        <v>0</v>
      </c>
      <c r="KB313">
        <v>21.7049</v>
      </c>
      <c r="KC313">
        <v>319.625</v>
      </c>
      <c r="KD313">
        <v>23.4395</v>
      </c>
      <c r="KE313">
        <v>96.74169999999999</v>
      </c>
      <c r="KF313">
        <v>91.17140000000001</v>
      </c>
    </row>
    <row r="314" spans="1:292">
      <c r="A314">
        <v>296</v>
      </c>
      <c r="B314">
        <v>1688149926.1</v>
      </c>
      <c r="C314">
        <v>15510.09999990463</v>
      </c>
      <c r="D314" t="s">
        <v>1032</v>
      </c>
      <c r="E314" t="s">
        <v>1033</v>
      </c>
      <c r="F314">
        <v>5</v>
      </c>
      <c r="G314" t="s">
        <v>1018</v>
      </c>
      <c r="H314">
        <v>1688149918.6</v>
      </c>
      <c r="I314">
        <f>(J314)/1000</f>
        <v>0</v>
      </c>
      <c r="J314">
        <f>IF(DO314, AM314, AG314)</f>
        <v>0</v>
      </c>
      <c r="K314">
        <f>IF(DO314, AH314, AF314)</f>
        <v>0</v>
      </c>
      <c r="L314">
        <f>DQ314 - IF(AT314&gt;1, K314*DK314*100.0/(AV314*EE314), 0)</f>
        <v>0</v>
      </c>
      <c r="M314">
        <f>((S314-I314/2)*L314-K314)/(S314+I314/2)</f>
        <v>0</v>
      </c>
      <c r="N314">
        <f>M314*(DX314+DY314)/1000.0</f>
        <v>0</v>
      </c>
      <c r="O314">
        <f>(DQ314 - IF(AT314&gt;1, K314*DK314*100.0/(AV314*EE314), 0))*(DX314+DY314)/1000.0</f>
        <v>0</v>
      </c>
      <c r="P314">
        <f>2.0/((1/R314-1/Q314)+SIGN(R314)*SQRT((1/R314-1/Q314)*(1/R314-1/Q314) + 4*DL314/((DL314+1)*(DL314+1))*(2*1/R314*1/Q314-1/Q314*1/Q314)))</f>
        <v>0</v>
      </c>
      <c r="Q314">
        <f>IF(LEFT(DM314,1)&lt;&gt;"0",IF(LEFT(DM314,1)="1",3.0,DN314),$D$5+$E$5*(EE314*DX314/($K$5*1000))+$F$5*(EE314*DX314/($K$5*1000))*MAX(MIN(DK314,$J$5),$I$5)*MAX(MIN(DK314,$J$5),$I$5)+$G$5*MAX(MIN(DK314,$J$5),$I$5)*(EE314*DX314/($K$5*1000))+$H$5*(EE314*DX314/($K$5*1000))*(EE314*DX314/($K$5*1000)))</f>
        <v>0</v>
      </c>
      <c r="R314">
        <f>I314*(1000-(1000*0.61365*exp(17.502*V314/(240.97+V314))/(DX314+DY314)+DS314)/2)/(1000*0.61365*exp(17.502*V314/(240.97+V314))/(DX314+DY314)-DS314)</f>
        <v>0</v>
      </c>
      <c r="S314">
        <f>1/((DL314+1)/(P314/1.6)+1/(Q314/1.37)) + DL314/((DL314+1)/(P314/1.6) + DL314/(Q314/1.37))</f>
        <v>0</v>
      </c>
      <c r="T314">
        <f>(DG314*DJ314)</f>
        <v>0</v>
      </c>
      <c r="U314">
        <f>(DZ314+(T314+2*0.95*5.67E-8*(((DZ314+$B$9)+273)^4-(DZ314+273)^4)-44100*I314)/(1.84*29.3*Q314+8*0.95*5.67E-8*(DZ314+273)^3))</f>
        <v>0</v>
      </c>
      <c r="V314">
        <f>($C$9*EA314+$D$9*EB314+$E$9*U314)</f>
        <v>0</v>
      </c>
      <c r="W314">
        <f>0.61365*exp(17.502*V314/(240.97+V314))</f>
        <v>0</v>
      </c>
      <c r="X314">
        <f>(Y314/Z314*100)</f>
        <v>0</v>
      </c>
      <c r="Y314">
        <f>DS314*(DX314+DY314)/1000</f>
        <v>0</v>
      </c>
      <c r="Z314">
        <f>0.61365*exp(17.502*DZ314/(240.97+DZ314))</f>
        <v>0</v>
      </c>
      <c r="AA314">
        <f>(W314-DS314*(DX314+DY314)/1000)</f>
        <v>0</v>
      </c>
      <c r="AB314">
        <f>(-I314*44100)</f>
        <v>0</v>
      </c>
      <c r="AC314">
        <f>2*29.3*Q314*0.92*(DZ314-V314)</f>
        <v>0</v>
      </c>
      <c r="AD314">
        <f>2*0.95*5.67E-8*(((DZ314+$B$9)+273)^4-(V314+273)^4)</f>
        <v>0</v>
      </c>
      <c r="AE314">
        <f>T314+AD314+AB314+AC314</f>
        <v>0</v>
      </c>
      <c r="AF314">
        <f>DW314*AT314*(DR314-DQ314*(1000-AT314*DT314)/(1000-AT314*DS314))/(100*DK314)</f>
        <v>0</v>
      </c>
      <c r="AG314">
        <f>1000*DW314*AT314*(DS314-DT314)/(100*DK314*(1000-AT314*DS314))</f>
        <v>0</v>
      </c>
      <c r="AH314">
        <f>(AI314 - AJ314 - DX314*1E3/(8.314*(DZ314+273.15)) * AL314/DW314 * AK314) * DW314/(100*DK314) * (1000 - DT314)/1000</f>
        <v>0</v>
      </c>
      <c r="AI314">
        <v>342.7105973279905</v>
      </c>
      <c r="AJ314">
        <v>354.3262727272726</v>
      </c>
      <c r="AK314">
        <v>-3.241941171753248</v>
      </c>
      <c r="AL314">
        <v>66.52313839477526</v>
      </c>
      <c r="AM314">
        <f>(AO314 - AN314 + DX314*1E3/(8.314*(DZ314+273.15)) * AQ314/DW314 * AP314) * DW314/(100*DK314) * 1000/(1000 - AO314)</f>
        <v>0</v>
      </c>
      <c r="AN314">
        <v>23.38332293577929</v>
      </c>
      <c r="AO314">
        <v>24.92119393939394</v>
      </c>
      <c r="AP314">
        <v>0.001461063294789112</v>
      </c>
      <c r="AQ314">
        <v>105.5360491091365</v>
      </c>
      <c r="AR314">
        <v>0</v>
      </c>
      <c r="AS314">
        <v>0</v>
      </c>
      <c r="AT314">
        <f>IF(AR314*$H$15&gt;=AV314,1.0,(AV314/(AV314-AR314*$H$15)))</f>
        <v>0</v>
      </c>
      <c r="AU314">
        <f>(AT314-1)*100</f>
        <v>0</v>
      </c>
      <c r="AV314">
        <f>MAX(0,($B$15+$C$15*EE314)/(1+$D$15*EE314)*DX314/(DZ314+273)*$E$15)</f>
        <v>0</v>
      </c>
      <c r="AW314" t="s">
        <v>429</v>
      </c>
      <c r="AX314" t="s">
        <v>429</v>
      </c>
      <c r="AY314">
        <v>0</v>
      </c>
      <c r="AZ314">
        <v>0</v>
      </c>
      <c r="BA314">
        <f>1-AY314/AZ314</f>
        <v>0</v>
      </c>
      <c r="BB314">
        <v>0</v>
      </c>
      <c r="BC314" t="s">
        <v>429</v>
      </c>
      <c r="BD314" t="s">
        <v>429</v>
      </c>
      <c r="BE314">
        <v>0</v>
      </c>
      <c r="BF314">
        <v>0</v>
      </c>
      <c r="BG314">
        <f>1-BE314/BF314</f>
        <v>0</v>
      </c>
      <c r="BH314">
        <v>0.5</v>
      </c>
      <c r="BI314">
        <f>DH314</f>
        <v>0</v>
      </c>
      <c r="BJ314">
        <f>K314</f>
        <v>0</v>
      </c>
      <c r="BK314">
        <f>BG314*BH314*BI314</f>
        <v>0</v>
      </c>
      <c r="BL314">
        <f>(BJ314-BB314)/BI314</f>
        <v>0</v>
      </c>
      <c r="BM314">
        <f>(AZ314-BF314)/BF314</f>
        <v>0</v>
      </c>
      <c r="BN314">
        <f>AY314/(BA314+AY314/BF314)</f>
        <v>0</v>
      </c>
      <c r="BO314" t="s">
        <v>429</v>
      </c>
      <c r="BP314">
        <v>0</v>
      </c>
      <c r="BQ314">
        <f>IF(BP314&lt;&gt;0, BP314, BN314)</f>
        <v>0</v>
      </c>
      <c r="BR314">
        <f>1-BQ314/BF314</f>
        <v>0</v>
      </c>
      <c r="BS314">
        <f>(BF314-BE314)/(BF314-BQ314)</f>
        <v>0</v>
      </c>
      <c r="BT314">
        <f>(AZ314-BF314)/(AZ314-BQ314)</f>
        <v>0</v>
      </c>
      <c r="BU314">
        <f>(BF314-BE314)/(BF314-AY314)</f>
        <v>0</v>
      </c>
      <c r="BV314">
        <f>(AZ314-BF314)/(AZ314-AY314)</f>
        <v>0</v>
      </c>
      <c r="BW314">
        <f>(BS314*BQ314/BE314)</f>
        <v>0</v>
      </c>
      <c r="BX314">
        <f>(1-BW314)</f>
        <v>0</v>
      </c>
      <c r="DG314">
        <f>$B$13*EF314+$C$13*EG314+$F$13*ER314*(1-EU314)</f>
        <v>0</v>
      </c>
      <c r="DH314">
        <f>DG314*DI314</f>
        <v>0</v>
      </c>
      <c r="DI314">
        <f>($B$13*$D$11+$C$13*$D$11+$F$13*((FE314+EW314)/MAX(FE314+EW314+FF314, 0.1)*$I$11+FF314/MAX(FE314+EW314+FF314, 0.1)*$J$11))/($B$13+$C$13+$F$13)</f>
        <v>0</v>
      </c>
      <c r="DJ314">
        <f>($B$13*$K$11+$C$13*$K$11+$F$13*((FE314+EW314)/MAX(FE314+EW314+FF314, 0.1)*$P$11+FF314/MAX(FE314+EW314+FF314, 0.1)*$Q$11))/($B$13+$C$13+$F$13)</f>
        <v>0</v>
      </c>
      <c r="DK314">
        <v>2.44</v>
      </c>
      <c r="DL314">
        <v>0.5</v>
      </c>
      <c r="DM314" t="s">
        <v>430</v>
      </c>
      <c r="DN314">
        <v>2</v>
      </c>
      <c r="DO314" t="b">
        <v>1</v>
      </c>
      <c r="DP314">
        <v>1688149918.6</v>
      </c>
      <c r="DQ314">
        <v>367.0621481481482</v>
      </c>
      <c r="DR314">
        <v>348.9806296296297</v>
      </c>
      <c r="DS314">
        <v>24.87881851851852</v>
      </c>
      <c r="DT314">
        <v>23.3790962962963</v>
      </c>
      <c r="DU314">
        <v>388.5657037037037</v>
      </c>
      <c r="DV314">
        <v>28.85100740740741</v>
      </c>
      <c r="DW314">
        <v>500.016037037037</v>
      </c>
      <c r="DX314">
        <v>101.5517407407408</v>
      </c>
      <c r="DY314">
        <v>0.1000442185185185</v>
      </c>
      <c r="DZ314">
        <v>33.16103703703703</v>
      </c>
      <c r="EA314">
        <v>34.24737037037037</v>
      </c>
      <c r="EB314">
        <v>999.9000000000001</v>
      </c>
      <c r="EC314">
        <v>0</v>
      </c>
      <c r="ED314">
        <v>0</v>
      </c>
      <c r="EE314">
        <v>10001.7737037037</v>
      </c>
      <c r="EF314">
        <v>0</v>
      </c>
      <c r="EG314">
        <v>1843.092222222222</v>
      </c>
      <c r="EH314">
        <v>18.08144074074074</v>
      </c>
      <c r="EI314">
        <v>376.4267037037038</v>
      </c>
      <c r="EJ314">
        <v>357.3347777777777</v>
      </c>
      <c r="EK314">
        <v>1.499717037037037</v>
      </c>
      <c r="EL314">
        <v>348.9806296296297</v>
      </c>
      <c r="EM314">
        <v>23.3790962962963</v>
      </c>
      <c r="EN314">
        <v>2.526484814814815</v>
      </c>
      <c r="EO314">
        <v>2.374186296296296</v>
      </c>
      <c r="EP314">
        <v>21.19812962962963</v>
      </c>
      <c r="EQ314">
        <v>20.18877407407408</v>
      </c>
      <c r="ER314">
        <v>2000.01037037037</v>
      </c>
      <c r="ES314">
        <v>0.9800003333333334</v>
      </c>
      <c r="ET314">
        <v>0.01999978148148148</v>
      </c>
      <c r="EU314">
        <v>0</v>
      </c>
      <c r="EV314">
        <v>258.2978888888889</v>
      </c>
      <c r="EW314">
        <v>5.00078</v>
      </c>
      <c r="EX314">
        <v>7699.793703703704</v>
      </c>
      <c r="EY314">
        <v>16379.71111111111</v>
      </c>
      <c r="EZ314">
        <v>50.95125925925925</v>
      </c>
      <c r="FA314">
        <v>52.87014814814814</v>
      </c>
      <c r="FB314">
        <v>51.27748148148147</v>
      </c>
      <c r="FC314">
        <v>52.11314814814814</v>
      </c>
      <c r="FD314">
        <v>51.29148148148148</v>
      </c>
      <c r="FE314">
        <v>1955.11037037037</v>
      </c>
      <c r="FF314">
        <v>39.9</v>
      </c>
      <c r="FG314">
        <v>0</v>
      </c>
      <c r="FH314">
        <v>1688149920.6</v>
      </c>
      <c r="FI314">
        <v>0</v>
      </c>
      <c r="FJ314">
        <v>258.33004</v>
      </c>
      <c r="FK314">
        <v>-0.2783076898692039</v>
      </c>
      <c r="FL314">
        <v>-162.659231546478</v>
      </c>
      <c r="FM314">
        <v>7699.32</v>
      </c>
      <c r="FN314">
        <v>15</v>
      </c>
      <c r="FO314">
        <v>1688146449</v>
      </c>
      <c r="FP314" t="s">
        <v>1019</v>
      </c>
      <c r="FQ314">
        <v>1688146449</v>
      </c>
      <c r="FR314">
        <v>1688146442</v>
      </c>
      <c r="FS314">
        <v>9</v>
      </c>
      <c r="FT314">
        <v>-0.022</v>
      </c>
      <c r="FU314">
        <v>-0.07000000000000001</v>
      </c>
      <c r="FV314">
        <v>-22.36</v>
      </c>
      <c r="FW314">
        <v>-3.884</v>
      </c>
      <c r="FX314">
        <v>420</v>
      </c>
      <c r="FY314">
        <v>23</v>
      </c>
      <c r="FZ314">
        <v>0.42</v>
      </c>
      <c r="GA314">
        <v>0.11</v>
      </c>
      <c r="GB314">
        <v>16.60697804878049</v>
      </c>
      <c r="GC314">
        <v>25.76580627177702</v>
      </c>
      <c r="GD314">
        <v>2.658471017701184</v>
      </c>
      <c r="GE314">
        <v>0</v>
      </c>
      <c r="GF314">
        <v>1.508180731707317</v>
      </c>
      <c r="GG314">
        <v>0.0134172125435553</v>
      </c>
      <c r="GH314">
        <v>0.03093874888212892</v>
      </c>
      <c r="GI314">
        <v>1</v>
      </c>
      <c r="GJ314">
        <v>1</v>
      </c>
      <c r="GK314">
        <v>2</v>
      </c>
      <c r="GL314" t="s">
        <v>432</v>
      </c>
      <c r="GM314">
        <v>3.10077</v>
      </c>
      <c r="GN314">
        <v>2.75797</v>
      </c>
      <c r="GO314">
        <v>0.0837164</v>
      </c>
      <c r="GP314">
        <v>0.07625</v>
      </c>
      <c r="GQ314">
        <v>0.131905</v>
      </c>
      <c r="GR314">
        <v>0.114303</v>
      </c>
      <c r="GS314">
        <v>22645.8</v>
      </c>
      <c r="GT314">
        <v>21761.8</v>
      </c>
      <c r="GU314">
        <v>25312.1</v>
      </c>
      <c r="GV314">
        <v>23958</v>
      </c>
      <c r="GW314">
        <v>35359.1</v>
      </c>
      <c r="GX314">
        <v>30922.8</v>
      </c>
      <c r="GY314">
        <v>44270.9</v>
      </c>
      <c r="GZ314">
        <v>37740.6</v>
      </c>
      <c r="HA314">
        <v>1.68107</v>
      </c>
      <c r="HB314">
        <v>1.58435</v>
      </c>
      <c r="HC314">
        <v>-0.0235662</v>
      </c>
      <c r="HD314">
        <v>0</v>
      </c>
      <c r="HE314">
        <v>34.6797</v>
      </c>
      <c r="HF314">
        <v>999.9</v>
      </c>
      <c r="HG314">
        <v>35</v>
      </c>
      <c r="HH314">
        <v>48.5</v>
      </c>
      <c r="HI314">
        <v>39.7045</v>
      </c>
      <c r="HJ314">
        <v>62.8274</v>
      </c>
      <c r="HK314">
        <v>22.2035</v>
      </c>
      <c r="HL314">
        <v>1</v>
      </c>
      <c r="HM314">
        <v>2.1982</v>
      </c>
      <c r="HN314">
        <v>9.28105</v>
      </c>
      <c r="HO314">
        <v>20.0462</v>
      </c>
      <c r="HP314">
        <v>5.19857</v>
      </c>
      <c r="HQ314">
        <v>11.998</v>
      </c>
      <c r="HR314">
        <v>4.9577</v>
      </c>
      <c r="HS314">
        <v>3.27433</v>
      </c>
      <c r="HT314">
        <v>9999</v>
      </c>
      <c r="HU314">
        <v>9999</v>
      </c>
      <c r="HV314">
        <v>9999</v>
      </c>
      <c r="HW314">
        <v>114.5</v>
      </c>
      <c r="HX314">
        <v>1.86386</v>
      </c>
      <c r="HY314">
        <v>1.86021</v>
      </c>
      <c r="HZ314">
        <v>1.85867</v>
      </c>
      <c r="IA314">
        <v>1.85989</v>
      </c>
      <c r="IB314">
        <v>1.85983</v>
      </c>
      <c r="IC314">
        <v>1.85852</v>
      </c>
      <c r="ID314">
        <v>1.85767</v>
      </c>
      <c r="IE314">
        <v>1.85242</v>
      </c>
      <c r="IF314">
        <v>0</v>
      </c>
      <c r="IG314">
        <v>0</v>
      </c>
      <c r="IH314">
        <v>0</v>
      </c>
      <c r="II314">
        <v>0</v>
      </c>
      <c r="IJ314" t="s">
        <v>433</v>
      </c>
      <c r="IK314" t="s">
        <v>434</v>
      </c>
      <c r="IL314" t="s">
        <v>435</v>
      </c>
      <c r="IM314" t="s">
        <v>435</v>
      </c>
      <c r="IN314" t="s">
        <v>435</v>
      </c>
      <c r="IO314" t="s">
        <v>435</v>
      </c>
      <c r="IP314">
        <v>0</v>
      </c>
      <c r="IQ314">
        <v>100</v>
      </c>
      <c r="IR314">
        <v>100</v>
      </c>
      <c r="IS314">
        <v>-21.119</v>
      </c>
      <c r="IT314">
        <v>-3.9747</v>
      </c>
      <c r="IU314">
        <v>-14.33519908643434</v>
      </c>
      <c r="IV314">
        <v>-0.02083019699242301</v>
      </c>
      <c r="IW314">
        <v>6.53372239223948E-06</v>
      </c>
      <c r="IX314">
        <v>-1.0545266758139E-09</v>
      </c>
      <c r="IY314">
        <v>-1.743726263577337</v>
      </c>
      <c r="IZ314">
        <v>-0.1107929009182527</v>
      </c>
      <c r="JA314">
        <v>0.00147621998962423</v>
      </c>
      <c r="JB314">
        <v>-1.085810860981848E-05</v>
      </c>
      <c r="JC314">
        <v>3</v>
      </c>
      <c r="JD314">
        <v>1949</v>
      </c>
      <c r="JE314">
        <v>2</v>
      </c>
      <c r="JF314">
        <v>64</v>
      </c>
      <c r="JG314">
        <v>58</v>
      </c>
      <c r="JH314">
        <v>58.1</v>
      </c>
      <c r="JI314">
        <v>0.928955</v>
      </c>
      <c r="JJ314">
        <v>2.72339</v>
      </c>
      <c r="JK314">
        <v>1.49658</v>
      </c>
      <c r="JL314">
        <v>2.32056</v>
      </c>
      <c r="JM314">
        <v>1.54785</v>
      </c>
      <c r="JN314">
        <v>2.48047</v>
      </c>
      <c r="JO314">
        <v>51.6318</v>
      </c>
      <c r="JP314">
        <v>12.915</v>
      </c>
      <c r="JQ314">
        <v>18</v>
      </c>
      <c r="JR314">
        <v>505.288</v>
      </c>
      <c r="JS314">
        <v>449.192</v>
      </c>
      <c r="JT314">
        <v>27.7094</v>
      </c>
      <c r="JU314">
        <v>51.0099</v>
      </c>
      <c r="JV314">
        <v>30.0011</v>
      </c>
      <c r="JW314">
        <v>50.9565</v>
      </c>
      <c r="JX314">
        <v>50.8376</v>
      </c>
      <c r="JY314">
        <v>18.7012</v>
      </c>
      <c r="JZ314">
        <v>30.5411</v>
      </c>
      <c r="KA314">
        <v>0</v>
      </c>
      <c r="KB314">
        <v>21.7226</v>
      </c>
      <c r="KC314">
        <v>299.458</v>
      </c>
      <c r="KD314">
        <v>23.4603</v>
      </c>
      <c r="KE314">
        <v>96.7388</v>
      </c>
      <c r="KF314">
        <v>91.169</v>
      </c>
    </row>
    <row r="315" spans="1:292">
      <c r="A315">
        <v>297</v>
      </c>
      <c r="B315">
        <v>1688149931.1</v>
      </c>
      <c r="C315">
        <v>15515.09999990463</v>
      </c>
      <c r="D315" t="s">
        <v>1034</v>
      </c>
      <c r="E315" t="s">
        <v>1035</v>
      </c>
      <c r="F315">
        <v>5</v>
      </c>
      <c r="G315" t="s">
        <v>1018</v>
      </c>
      <c r="H315">
        <v>1688149923.314285</v>
      </c>
      <c r="I315">
        <f>(J315)/1000</f>
        <v>0</v>
      </c>
      <c r="J315">
        <f>IF(DO315, AM315, AG315)</f>
        <v>0</v>
      </c>
      <c r="K315">
        <f>IF(DO315, AH315, AF315)</f>
        <v>0</v>
      </c>
      <c r="L315">
        <f>DQ315 - IF(AT315&gt;1, K315*DK315*100.0/(AV315*EE315), 0)</f>
        <v>0</v>
      </c>
      <c r="M315">
        <f>((S315-I315/2)*L315-K315)/(S315+I315/2)</f>
        <v>0</v>
      </c>
      <c r="N315">
        <f>M315*(DX315+DY315)/1000.0</f>
        <v>0</v>
      </c>
      <c r="O315">
        <f>(DQ315 - IF(AT315&gt;1, K315*DK315*100.0/(AV315*EE315), 0))*(DX315+DY315)/1000.0</f>
        <v>0</v>
      </c>
      <c r="P315">
        <f>2.0/((1/R315-1/Q315)+SIGN(R315)*SQRT((1/R315-1/Q315)*(1/R315-1/Q315) + 4*DL315/((DL315+1)*(DL315+1))*(2*1/R315*1/Q315-1/Q315*1/Q315)))</f>
        <v>0</v>
      </c>
      <c r="Q315">
        <f>IF(LEFT(DM315,1)&lt;&gt;"0",IF(LEFT(DM315,1)="1",3.0,DN315),$D$5+$E$5*(EE315*DX315/($K$5*1000))+$F$5*(EE315*DX315/($K$5*1000))*MAX(MIN(DK315,$J$5),$I$5)*MAX(MIN(DK315,$J$5),$I$5)+$G$5*MAX(MIN(DK315,$J$5),$I$5)*(EE315*DX315/($K$5*1000))+$H$5*(EE315*DX315/($K$5*1000))*(EE315*DX315/($K$5*1000)))</f>
        <v>0</v>
      </c>
      <c r="R315">
        <f>I315*(1000-(1000*0.61365*exp(17.502*V315/(240.97+V315))/(DX315+DY315)+DS315)/2)/(1000*0.61365*exp(17.502*V315/(240.97+V315))/(DX315+DY315)-DS315)</f>
        <v>0</v>
      </c>
      <c r="S315">
        <f>1/((DL315+1)/(P315/1.6)+1/(Q315/1.37)) + DL315/((DL315+1)/(P315/1.6) + DL315/(Q315/1.37))</f>
        <v>0</v>
      </c>
      <c r="T315">
        <f>(DG315*DJ315)</f>
        <v>0</v>
      </c>
      <c r="U315">
        <f>(DZ315+(T315+2*0.95*5.67E-8*(((DZ315+$B$9)+273)^4-(DZ315+273)^4)-44100*I315)/(1.84*29.3*Q315+8*0.95*5.67E-8*(DZ315+273)^3))</f>
        <v>0</v>
      </c>
      <c r="V315">
        <f>($C$9*EA315+$D$9*EB315+$E$9*U315)</f>
        <v>0</v>
      </c>
      <c r="W315">
        <f>0.61365*exp(17.502*V315/(240.97+V315))</f>
        <v>0</v>
      </c>
      <c r="X315">
        <f>(Y315/Z315*100)</f>
        <v>0</v>
      </c>
      <c r="Y315">
        <f>DS315*(DX315+DY315)/1000</f>
        <v>0</v>
      </c>
      <c r="Z315">
        <f>0.61365*exp(17.502*DZ315/(240.97+DZ315))</f>
        <v>0</v>
      </c>
      <c r="AA315">
        <f>(W315-DS315*(DX315+DY315)/1000)</f>
        <v>0</v>
      </c>
      <c r="AB315">
        <f>(-I315*44100)</f>
        <v>0</v>
      </c>
      <c r="AC315">
        <f>2*29.3*Q315*0.92*(DZ315-V315)</f>
        <v>0</v>
      </c>
      <c r="AD315">
        <f>2*0.95*5.67E-8*(((DZ315+$B$9)+273)^4-(V315+273)^4)</f>
        <v>0</v>
      </c>
      <c r="AE315">
        <f>T315+AD315+AB315+AC315</f>
        <v>0</v>
      </c>
      <c r="AF315">
        <f>DW315*AT315*(DR315-DQ315*(1000-AT315*DT315)/(1000-AT315*DS315))/(100*DK315)</f>
        <v>0</v>
      </c>
      <c r="AG315">
        <f>1000*DW315*AT315*(DS315-DT315)/(100*DK315*(1000-AT315*DS315))</f>
        <v>0</v>
      </c>
      <c r="AH315">
        <f>(AI315 - AJ315 - DX315*1E3/(8.314*(DZ315+273.15)) * AL315/DW315 * AK315) * DW315/(100*DK315) * (1000 - DT315)/1000</f>
        <v>0</v>
      </c>
      <c r="AI315">
        <v>326.7704517633872</v>
      </c>
      <c r="AJ315">
        <v>338.2408909090909</v>
      </c>
      <c r="AK315">
        <v>-3.20875612808113</v>
      </c>
      <c r="AL315">
        <v>66.52313839477526</v>
      </c>
      <c r="AM315">
        <f>(AO315 - AN315 + DX315*1E3/(8.314*(DZ315+273.15)) * AQ315/DW315 * AP315) * DW315/(100*DK315) * 1000/(1000 - AO315)</f>
        <v>0</v>
      </c>
      <c r="AN315">
        <v>23.38143784994381</v>
      </c>
      <c r="AO315">
        <v>24.92902727272727</v>
      </c>
      <c r="AP315">
        <v>0.0001811119776944531</v>
      </c>
      <c r="AQ315">
        <v>105.5360491091365</v>
      </c>
      <c r="AR315">
        <v>0</v>
      </c>
      <c r="AS315">
        <v>0</v>
      </c>
      <c r="AT315">
        <f>IF(AR315*$H$15&gt;=AV315,1.0,(AV315/(AV315-AR315*$H$15)))</f>
        <v>0</v>
      </c>
      <c r="AU315">
        <f>(AT315-1)*100</f>
        <v>0</v>
      </c>
      <c r="AV315">
        <f>MAX(0,($B$15+$C$15*EE315)/(1+$D$15*EE315)*DX315/(DZ315+273)*$E$15)</f>
        <v>0</v>
      </c>
      <c r="AW315" t="s">
        <v>429</v>
      </c>
      <c r="AX315" t="s">
        <v>429</v>
      </c>
      <c r="AY315">
        <v>0</v>
      </c>
      <c r="AZ315">
        <v>0</v>
      </c>
      <c r="BA315">
        <f>1-AY315/AZ315</f>
        <v>0</v>
      </c>
      <c r="BB315">
        <v>0</v>
      </c>
      <c r="BC315" t="s">
        <v>429</v>
      </c>
      <c r="BD315" t="s">
        <v>429</v>
      </c>
      <c r="BE315">
        <v>0</v>
      </c>
      <c r="BF315">
        <v>0</v>
      </c>
      <c r="BG315">
        <f>1-BE315/BF315</f>
        <v>0</v>
      </c>
      <c r="BH315">
        <v>0.5</v>
      </c>
      <c r="BI315">
        <f>DH315</f>
        <v>0</v>
      </c>
      <c r="BJ315">
        <f>K315</f>
        <v>0</v>
      </c>
      <c r="BK315">
        <f>BG315*BH315*BI315</f>
        <v>0</v>
      </c>
      <c r="BL315">
        <f>(BJ315-BB315)/BI315</f>
        <v>0</v>
      </c>
      <c r="BM315">
        <f>(AZ315-BF315)/BF315</f>
        <v>0</v>
      </c>
      <c r="BN315">
        <f>AY315/(BA315+AY315/BF315)</f>
        <v>0</v>
      </c>
      <c r="BO315" t="s">
        <v>429</v>
      </c>
      <c r="BP315">
        <v>0</v>
      </c>
      <c r="BQ315">
        <f>IF(BP315&lt;&gt;0, BP315, BN315)</f>
        <v>0</v>
      </c>
      <c r="BR315">
        <f>1-BQ315/BF315</f>
        <v>0</v>
      </c>
      <c r="BS315">
        <f>(BF315-BE315)/(BF315-BQ315)</f>
        <v>0</v>
      </c>
      <c r="BT315">
        <f>(AZ315-BF315)/(AZ315-BQ315)</f>
        <v>0</v>
      </c>
      <c r="BU315">
        <f>(BF315-BE315)/(BF315-AY315)</f>
        <v>0</v>
      </c>
      <c r="BV315">
        <f>(AZ315-BF315)/(AZ315-AY315)</f>
        <v>0</v>
      </c>
      <c r="BW315">
        <f>(BS315*BQ315/BE315)</f>
        <v>0</v>
      </c>
      <c r="BX315">
        <f>(1-BW315)</f>
        <v>0</v>
      </c>
      <c r="DG315">
        <f>$B$13*EF315+$C$13*EG315+$F$13*ER315*(1-EU315)</f>
        <v>0</v>
      </c>
      <c r="DH315">
        <f>DG315*DI315</f>
        <v>0</v>
      </c>
      <c r="DI315">
        <f>($B$13*$D$11+$C$13*$D$11+$F$13*((FE315+EW315)/MAX(FE315+EW315+FF315, 0.1)*$I$11+FF315/MAX(FE315+EW315+FF315, 0.1)*$J$11))/($B$13+$C$13+$F$13)</f>
        <v>0</v>
      </c>
      <c r="DJ315">
        <f>($B$13*$K$11+$C$13*$K$11+$F$13*((FE315+EW315)/MAX(FE315+EW315+FF315, 0.1)*$P$11+FF315/MAX(FE315+EW315+FF315, 0.1)*$Q$11))/($B$13+$C$13+$F$13)</f>
        <v>0</v>
      </c>
      <c r="DK315">
        <v>2.44</v>
      </c>
      <c r="DL315">
        <v>0.5</v>
      </c>
      <c r="DM315" t="s">
        <v>430</v>
      </c>
      <c r="DN315">
        <v>2</v>
      </c>
      <c r="DO315" t="b">
        <v>1</v>
      </c>
      <c r="DP315">
        <v>1688149923.314285</v>
      </c>
      <c r="DQ315">
        <v>352.6150357142857</v>
      </c>
      <c r="DR315">
        <v>333.6696785714286</v>
      </c>
      <c r="DS315">
        <v>24.90691071428571</v>
      </c>
      <c r="DT315">
        <v>23.38211785714286</v>
      </c>
      <c r="DU315">
        <v>373.8789642857142</v>
      </c>
      <c r="DV315">
        <v>28.88066785714286</v>
      </c>
      <c r="DW315">
        <v>500.0109999999999</v>
      </c>
      <c r="DX315">
        <v>101.5521428571429</v>
      </c>
      <c r="DY315">
        <v>0.1000306642857143</v>
      </c>
      <c r="DZ315">
        <v>33.18316071428571</v>
      </c>
      <c r="EA315">
        <v>34.28295357142857</v>
      </c>
      <c r="EB315">
        <v>999.9000000000002</v>
      </c>
      <c r="EC315">
        <v>0</v>
      </c>
      <c r="ED315">
        <v>0</v>
      </c>
      <c r="EE315">
        <v>10001.19785714286</v>
      </c>
      <c r="EF315">
        <v>0</v>
      </c>
      <c r="EG315">
        <v>1840.5875</v>
      </c>
      <c r="EH315">
        <v>18.9454</v>
      </c>
      <c r="EI315">
        <v>361.6216785714285</v>
      </c>
      <c r="EJ315">
        <v>341.6583214285714</v>
      </c>
      <c r="EK315">
        <v>1.524802142857143</v>
      </c>
      <c r="EL315">
        <v>333.6696785714286</v>
      </c>
      <c r="EM315">
        <v>23.38211785714286</v>
      </c>
      <c r="EN315">
        <v>2.529347142857143</v>
      </c>
      <c r="EO315">
        <v>2.374500714285714</v>
      </c>
      <c r="EP315">
        <v>21.21658928571429</v>
      </c>
      <c r="EQ315">
        <v>20.19091785714286</v>
      </c>
      <c r="ER315">
        <v>1999.996428571429</v>
      </c>
      <c r="ES315">
        <v>0.9800003928571428</v>
      </c>
      <c r="ET315">
        <v>0.019999725</v>
      </c>
      <c r="EU315">
        <v>0</v>
      </c>
      <c r="EV315">
        <v>258.2502142857143</v>
      </c>
      <c r="EW315">
        <v>5.00078</v>
      </c>
      <c r="EX315">
        <v>7702.070357142858</v>
      </c>
      <c r="EY315">
        <v>16379.61071428572</v>
      </c>
      <c r="EZ315">
        <v>50.95739285714286</v>
      </c>
      <c r="FA315">
        <v>52.89707142857142</v>
      </c>
      <c r="FB315">
        <v>51.28550000000001</v>
      </c>
      <c r="FC315">
        <v>52.14703571428571</v>
      </c>
      <c r="FD315">
        <v>51.319</v>
      </c>
      <c r="FE315">
        <v>1955.096428571429</v>
      </c>
      <c r="FF315">
        <v>39.9</v>
      </c>
      <c r="FG315">
        <v>0</v>
      </c>
      <c r="FH315">
        <v>1688149925.4</v>
      </c>
      <c r="FI315">
        <v>0</v>
      </c>
      <c r="FJ315">
        <v>258.29124</v>
      </c>
      <c r="FK315">
        <v>-0.3032307697700147</v>
      </c>
      <c r="FL315">
        <v>108.7376917764226</v>
      </c>
      <c r="FM315">
        <v>7701.0056</v>
      </c>
      <c r="FN315">
        <v>15</v>
      </c>
      <c r="FO315">
        <v>1688146449</v>
      </c>
      <c r="FP315" t="s">
        <v>1019</v>
      </c>
      <c r="FQ315">
        <v>1688146449</v>
      </c>
      <c r="FR315">
        <v>1688146442</v>
      </c>
      <c r="FS315">
        <v>9</v>
      </c>
      <c r="FT315">
        <v>-0.022</v>
      </c>
      <c r="FU315">
        <v>-0.07000000000000001</v>
      </c>
      <c r="FV315">
        <v>-22.36</v>
      </c>
      <c r="FW315">
        <v>-3.884</v>
      </c>
      <c r="FX315">
        <v>420</v>
      </c>
      <c r="FY315">
        <v>23</v>
      </c>
      <c r="FZ315">
        <v>0.42</v>
      </c>
      <c r="GA315">
        <v>0.11</v>
      </c>
      <c r="GB315">
        <v>18.00065365853659</v>
      </c>
      <c r="GC315">
        <v>14.33457073170736</v>
      </c>
      <c r="GD315">
        <v>1.530830372642145</v>
      </c>
      <c r="GE315">
        <v>0</v>
      </c>
      <c r="GF315">
        <v>1.507327804878049</v>
      </c>
      <c r="GG315">
        <v>0.2705107317073168</v>
      </c>
      <c r="GH315">
        <v>0.02965295835298528</v>
      </c>
      <c r="GI315">
        <v>1</v>
      </c>
      <c r="GJ315">
        <v>1</v>
      </c>
      <c r="GK315">
        <v>2</v>
      </c>
      <c r="GL315" t="s">
        <v>432</v>
      </c>
      <c r="GM315">
        <v>3.10082</v>
      </c>
      <c r="GN315">
        <v>2.75815</v>
      </c>
      <c r="GO315">
        <v>0.08080569999999999</v>
      </c>
      <c r="GP315">
        <v>0.07312879999999999</v>
      </c>
      <c r="GQ315">
        <v>0.131932</v>
      </c>
      <c r="GR315">
        <v>0.114289</v>
      </c>
      <c r="GS315">
        <v>22716.8</v>
      </c>
      <c r="GT315">
        <v>21834.7</v>
      </c>
      <c r="GU315">
        <v>25311.3</v>
      </c>
      <c r="GV315">
        <v>23957.6</v>
      </c>
      <c r="GW315">
        <v>35356.9</v>
      </c>
      <c r="GX315">
        <v>30922.1</v>
      </c>
      <c r="GY315">
        <v>44269.8</v>
      </c>
      <c r="GZ315">
        <v>37739.6</v>
      </c>
      <c r="HA315">
        <v>1.6812</v>
      </c>
      <c r="HB315">
        <v>1.5842</v>
      </c>
      <c r="HC315">
        <v>-0.0236183</v>
      </c>
      <c r="HD315">
        <v>0</v>
      </c>
      <c r="HE315">
        <v>34.7089</v>
      </c>
      <c r="HF315">
        <v>999.9</v>
      </c>
      <c r="HG315">
        <v>35</v>
      </c>
      <c r="HH315">
        <v>48.5</v>
      </c>
      <c r="HI315">
        <v>39.7012</v>
      </c>
      <c r="HJ315">
        <v>63.0174</v>
      </c>
      <c r="HK315">
        <v>22.1394</v>
      </c>
      <c r="HL315">
        <v>1</v>
      </c>
      <c r="HM315">
        <v>2.19945</v>
      </c>
      <c r="HN315">
        <v>9.28105</v>
      </c>
      <c r="HO315">
        <v>20.0464</v>
      </c>
      <c r="HP315">
        <v>5.20037</v>
      </c>
      <c r="HQ315">
        <v>11.998</v>
      </c>
      <c r="HR315">
        <v>4.95805</v>
      </c>
      <c r="HS315">
        <v>3.27455</v>
      </c>
      <c r="HT315">
        <v>9999</v>
      </c>
      <c r="HU315">
        <v>9999</v>
      </c>
      <c r="HV315">
        <v>9999</v>
      </c>
      <c r="HW315">
        <v>114.5</v>
      </c>
      <c r="HX315">
        <v>1.86386</v>
      </c>
      <c r="HY315">
        <v>1.86022</v>
      </c>
      <c r="HZ315">
        <v>1.85867</v>
      </c>
      <c r="IA315">
        <v>1.85989</v>
      </c>
      <c r="IB315">
        <v>1.85987</v>
      </c>
      <c r="IC315">
        <v>1.85853</v>
      </c>
      <c r="ID315">
        <v>1.85766</v>
      </c>
      <c r="IE315">
        <v>1.85242</v>
      </c>
      <c r="IF315">
        <v>0</v>
      </c>
      <c r="IG315">
        <v>0</v>
      </c>
      <c r="IH315">
        <v>0</v>
      </c>
      <c r="II315">
        <v>0</v>
      </c>
      <c r="IJ315" t="s">
        <v>433</v>
      </c>
      <c r="IK315" t="s">
        <v>434</v>
      </c>
      <c r="IL315" t="s">
        <v>435</v>
      </c>
      <c r="IM315" t="s">
        <v>435</v>
      </c>
      <c r="IN315" t="s">
        <v>435</v>
      </c>
      <c r="IO315" t="s">
        <v>435</v>
      </c>
      <c r="IP315">
        <v>0</v>
      </c>
      <c r="IQ315">
        <v>100</v>
      </c>
      <c r="IR315">
        <v>100</v>
      </c>
      <c r="IS315">
        <v>-20.855</v>
      </c>
      <c r="IT315">
        <v>-3.975</v>
      </c>
      <c r="IU315">
        <v>-14.33519908643434</v>
      </c>
      <c r="IV315">
        <v>-0.02083019699242301</v>
      </c>
      <c r="IW315">
        <v>6.53372239223948E-06</v>
      </c>
      <c r="IX315">
        <v>-1.0545266758139E-09</v>
      </c>
      <c r="IY315">
        <v>-1.743726263577337</v>
      </c>
      <c r="IZ315">
        <v>-0.1107929009182527</v>
      </c>
      <c r="JA315">
        <v>0.00147621998962423</v>
      </c>
      <c r="JB315">
        <v>-1.085810860981848E-05</v>
      </c>
      <c r="JC315">
        <v>3</v>
      </c>
      <c r="JD315">
        <v>1949</v>
      </c>
      <c r="JE315">
        <v>2</v>
      </c>
      <c r="JF315">
        <v>64</v>
      </c>
      <c r="JG315">
        <v>58</v>
      </c>
      <c r="JH315">
        <v>58.2</v>
      </c>
      <c r="JI315">
        <v>0.894775</v>
      </c>
      <c r="JJ315">
        <v>2.72705</v>
      </c>
      <c r="JK315">
        <v>1.49658</v>
      </c>
      <c r="JL315">
        <v>2.32056</v>
      </c>
      <c r="JM315">
        <v>1.54785</v>
      </c>
      <c r="JN315">
        <v>2.43042</v>
      </c>
      <c r="JO315">
        <v>51.6318</v>
      </c>
      <c r="JP315">
        <v>12.9062</v>
      </c>
      <c r="JQ315">
        <v>18</v>
      </c>
      <c r="JR315">
        <v>505.385</v>
      </c>
      <c r="JS315">
        <v>449.087</v>
      </c>
      <c r="JT315">
        <v>27.733</v>
      </c>
      <c r="JU315">
        <v>51.0193</v>
      </c>
      <c r="JV315">
        <v>30.0011</v>
      </c>
      <c r="JW315">
        <v>50.9584</v>
      </c>
      <c r="JX315">
        <v>50.8376</v>
      </c>
      <c r="JY315">
        <v>17.9856</v>
      </c>
      <c r="JZ315">
        <v>30.5411</v>
      </c>
      <c r="KA315">
        <v>0</v>
      </c>
      <c r="KB315">
        <v>21.7307</v>
      </c>
      <c r="KC315">
        <v>286.085</v>
      </c>
      <c r="KD315">
        <v>23.4882</v>
      </c>
      <c r="KE315">
        <v>96.73609999999999</v>
      </c>
      <c r="KF315">
        <v>91.16679999999999</v>
      </c>
    </row>
    <row r="316" spans="1:292">
      <c r="A316">
        <v>298</v>
      </c>
      <c r="B316">
        <v>1688149936.1</v>
      </c>
      <c r="C316">
        <v>15520.09999990463</v>
      </c>
      <c r="D316" t="s">
        <v>1036</v>
      </c>
      <c r="E316" t="s">
        <v>1037</v>
      </c>
      <c r="F316">
        <v>5</v>
      </c>
      <c r="G316" t="s">
        <v>1018</v>
      </c>
      <c r="H316">
        <v>1688149928.6</v>
      </c>
      <c r="I316">
        <f>(J316)/1000</f>
        <v>0</v>
      </c>
      <c r="J316">
        <f>IF(DO316, AM316, AG316)</f>
        <v>0</v>
      </c>
      <c r="K316">
        <f>IF(DO316, AH316, AF316)</f>
        <v>0</v>
      </c>
      <c r="L316">
        <f>DQ316 - IF(AT316&gt;1, K316*DK316*100.0/(AV316*EE316), 0)</f>
        <v>0</v>
      </c>
      <c r="M316">
        <f>((S316-I316/2)*L316-K316)/(S316+I316/2)</f>
        <v>0</v>
      </c>
      <c r="N316">
        <f>M316*(DX316+DY316)/1000.0</f>
        <v>0</v>
      </c>
      <c r="O316">
        <f>(DQ316 - IF(AT316&gt;1, K316*DK316*100.0/(AV316*EE316), 0))*(DX316+DY316)/1000.0</f>
        <v>0</v>
      </c>
      <c r="P316">
        <f>2.0/((1/R316-1/Q316)+SIGN(R316)*SQRT((1/R316-1/Q316)*(1/R316-1/Q316) + 4*DL316/((DL316+1)*(DL316+1))*(2*1/R316*1/Q316-1/Q316*1/Q316)))</f>
        <v>0</v>
      </c>
      <c r="Q316">
        <f>IF(LEFT(DM316,1)&lt;&gt;"0",IF(LEFT(DM316,1)="1",3.0,DN316),$D$5+$E$5*(EE316*DX316/($K$5*1000))+$F$5*(EE316*DX316/($K$5*1000))*MAX(MIN(DK316,$J$5),$I$5)*MAX(MIN(DK316,$J$5),$I$5)+$G$5*MAX(MIN(DK316,$J$5),$I$5)*(EE316*DX316/($K$5*1000))+$H$5*(EE316*DX316/($K$5*1000))*(EE316*DX316/($K$5*1000)))</f>
        <v>0</v>
      </c>
      <c r="R316">
        <f>I316*(1000-(1000*0.61365*exp(17.502*V316/(240.97+V316))/(DX316+DY316)+DS316)/2)/(1000*0.61365*exp(17.502*V316/(240.97+V316))/(DX316+DY316)-DS316)</f>
        <v>0</v>
      </c>
      <c r="S316">
        <f>1/((DL316+1)/(P316/1.6)+1/(Q316/1.37)) + DL316/((DL316+1)/(P316/1.6) + DL316/(Q316/1.37))</f>
        <v>0</v>
      </c>
      <c r="T316">
        <f>(DG316*DJ316)</f>
        <v>0</v>
      </c>
      <c r="U316">
        <f>(DZ316+(T316+2*0.95*5.67E-8*(((DZ316+$B$9)+273)^4-(DZ316+273)^4)-44100*I316)/(1.84*29.3*Q316+8*0.95*5.67E-8*(DZ316+273)^3))</f>
        <v>0</v>
      </c>
      <c r="V316">
        <f>($C$9*EA316+$D$9*EB316+$E$9*U316)</f>
        <v>0</v>
      </c>
      <c r="W316">
        <f>0.61365*exp(17.502*V316/(240.97+V316))</f>
        <v>0</v>
      </c>
      <c r="X316">
        <f>(Y316/Z316*100)</f>
        <v>0</v>
      </c>
      <c r="Y316">
        <f>DS316*(DX316+DY316)/1000</f>
        <v>0</v>
      </c>
      <c r="Z316">
        <f>0.61365*exp(17.502*DZ316/(240.97+DZ316))</f>
        <v>0</v>
      </c>
      <c r="AA316">
        <f>(W316-DS316*(DX316+DY316)/1000)</f>
        <v>0</v>
      </c>
      <c r="AB316">
        <f>(-I316*44100)</f>
        <v>0</v>
      </c>
      <c r="AC316">
        <f>2*29.3*Q316*0.92*(DZ316-V316)</f>
        <v>0</v>
      </c>
      <c r="AD316">
        <f>2*0.95*5.67E-8*(((DZ316+$B$9)+273)^4-(V316+273)^4)</f>
        <v>0</v>
      </c>
      <c r="AE316">
        <f>T316+AD316+AB316+AC316</f>
        <v>0</v>
      </c>
      <c r="AF316">
        <f>DW316*AT316*(DR316-DQ316*(1000-AT316*DT316)/(1000-AT316*DS316))/(100*DK316)</f>
        <v>0</v>
      </c>
      <c r="AG316">
        <f>1000*DW316*AT316*(DS316-DT316)/(100*DK316*(1000-AT316*DS316))</f>
        <v>0</v>
      </c>
      <c r="AH316">
        <f>(AI316 - AJ316 - DX316*1E3/(8.314*(DZ316+273.15)) * AL316/DW316 * AK316) * DW316/(100*DK316) * (1000 - DT316)/1000</f>
        <v>0</v>
      </c>
      <c r="AI316">
        <v>309.7881176424792</v>
      </c>
      <c r="AJ316">
        <v>321.9871090909089</v>
      </c>
      <c r="AK316">
        <v>-3.254006154788195</v>
      </c>
      <c r="AL316">
        <v>66.52313839477526</v>
      </c>
      <c r="AM316">
        <f>(AO316 - AN316 + DX316*1E3/(8.314*(DZ316+273.15)) * AQ316/DW316 * AP316) * DW316/(100*DK316) * 1000/(1000 - AO316)</f>
        <v>0</v>
      </c>
      <c r="AN316">
        <v>23.37735072970005</v>
      </c>
      <c r="AO316">
        <v>24.93127030303029</v>
      </c>
      <c r="AP316">
        <v>9.591793167106995E-05</v>
      </c>
      <c r="AQ316">
        <v>105.5360491091365</v>
      </c>
      <c r="AR316">
        <v>0</v>
      </c>
      <c r="AS316">
        <v>0</v>
      </c>
      <c r="AT316">
        <f>IF(AR316*$H$15&gt;=AV316,1.0,(AV316/(AV316-AR316*$H$15)))</f>
        <v>0</v>
      </c>
      <c r="AU316">
        <f>(AT316-1)*100</f>
        <v>0</v>
      </c>
      <c r="AV316">
        <f>MAX(0,($B$15+$C$15*EE316)/(1+$D$15*EE316)*DX316/(DZ316+273)*$E$15)</f>
        <v>0</v>
      </c>
      <c r="AW316" t="s">
        <v>429</v>
      </c>
      <c r="AX316" t="s">
        <v>429</v>
      </c>
      <c r="AY316">
        <v>0</v>
      </c>
      <c r="AZ316">
        <v>0</v>
      </c>
      <c r="BA316">
        <f>1-AY316/AZ316</f>
        <v>0</v>
      </c>
      <c r="BB316">
        <v>0</v>
      </c>
      <c r="BC316" t="s">
        <v>429</v>
      </c>
      <c r="BD316" t="s">
        <v>429</v>
      </c>
      <c r="BE316">
        <v>0</v>
      </c>
      <c r="BF316">
        <v>0</v>
      </c>
      <c r="BG316">
        <f>1-BE316/BF316</f>
        <v>0</v>
      </c>
      <c r="BH316">
        <v>0.5</v>
      </c>
      <c r="BI316">
        <f>DH316</f>
        <v>0</v>
      </c>
      <c r="BJ316">
        <f>K316</f>
        <v>0</v>
      </c>
      <c r="BK316">
        <f>BG316*BH316*BI316</f>
        <v>0</v>
      </c>
      <c r="BL316">
        <f>(BJ316-BB316)/BI316</f>
        <v>0</v>
      </c>
      <c r="BM316">
        <f>(AZ316-BF316)/BF316</f>
        <v>0</v>
      </c>
      <c r="BN316">
        <f>AY316/(BA316+AY316/BF316)</f>
        <v>0</v>
      </c>
      <c r="BO316" t="s">
        <v>429</v>
      </c>
      <c r="BP316">
        <v>0</v>
      </c>
      <c r="BQ316">
        <f>IF(BP316&lt;&gt;0, BP316, BN316)</f>
        <v>0</v>
      </c>
      <c r="BR316">
        <f>1-BQ316/BF316</f>
        <v>0</v>
      </c>
      <c r="BS316">
        <f>(BF316-BE316)/(BF316-BQ316)</f>
        <v>0</v>
      </c>
      <c r="BT316">
        <f>(AZ316-BF316)/(AZ316-BQ316)</f>
        <v>0</v>
      </c>
      <c r="BU316">
        <f>(BF316-BE316)/(BF316-AY316)</f>
        <v>0</v>
      </c>
      <c r="BV316">
        <f>(AZ316-BF316)/(AZ316-AY316)</f>
        <v>0</v>
      </c>
      <c r="BW316">
        <f>(BS316*BQ316/BE316)</f>
        <v>0</v>
      </c>
      <c r="BX316">
        <f>(1-BW316)</f>
        <v>0</v>
      </c>
      <c r="DG316">
        <f>$B$13*EF316+$C$13*EG316+$F$13*ER316*(1-EU316)</f>
        <v>0</v>
      </c>
      <c r="DH316">
        <f>DG316*DI316</f>
        <v>0</v>
      </c>
      <c r="DI316">
        <f>($B$13*$D$11+$C$13*$D$11+$F$13*((FE316+EW316)/MAX(FE316+EW316+FF316, 0.1)*$I$11+FF316/MAX(FE316+EW316+FF316, 0.1)*$J$11))/($B$13+$C$13+$F$13)</f>
        <v>0</v>
      </c>
      <c r="DJ316">
        <f>($B$13*$K$11+$C$13*$K$11+$F$13*((FE316+EW316)/MAX(FE316+EW316+FF316, 0.1)*$P$11+FF316/MAX(FE316+EW316+FF316, 0.1)*$Q$11))/($B$13+$C$13+$F$13)</f>
        <v>0</v>
      </c>
      <c r="DK316">
        <v>2.44</v>
      </c>
      <c r="DL316">
        <v>0.5</v>
      </c>
      <c r="DM316" t="s">
        <v>430</v>
      </c>
      <c r="DN316">
        <v>2</v>
      </c>
      <c r="DO316" t="b">
        <v>1</v>
      </c>
      <c r="DP316">
        <v>1688149928.6</v>
      </c>
      <c r="DQ316">
        <v>336.0694444444445</v>
      </c>
      <c r="DR316">
        <v>316.4664814814815</v>
      </c>
      <c r="DS316">
        <v>24.92353703703704</v>
      </c>
      <c r="DT316">
        <v>23.38121851851852</v>
      </c>
      <c r="DU316">
        <v>357.0561851851852</v>
      </c>
      <c r="DV316">
        <v>28.89821481481482</v>
      </c>
      <c r="DW316">
        <v>500.0304444444445</v>
      </c>
      <c r="DX316">
        <v>101.5526666666667</v>
      </c>
      <c r="DY316">
        <v>0.09998737407407407</v>
      </c>
      <c r="DZ316">
        <v>33.2049</v>
      </c>
      <c r="EA316">
        <v>34.31284074074074</v>
      </c>
      <c r="EB316">
        <v>999.9000000000001</v>
      </c>
      <c r="EC316">
        <v>0</v>
      </c>
      <c r="ED316">
        <v>0</v>
      </c>
      <c r="EE316">
        <v>10004.01814814815</v>
      </c>
      <c r="EF316">
        <v>0</v>
      </c>
      <c r="EG316">
        <v>1842.239259259259</v>
      </c>
      <c r="EH316">
        <v>19.60293703703704</v>
      </c>
      <c r="EI316">
        <v>344.6595185185186</v>
      </c>
      <c r="EJ316">
        <v>324.042962962963</v>
      </c>
      <c r="EK316">
        <v>1.542321111111111</v>
      </c>
      <c r="EL316">
        <v>316.4664814814815</v>
      </c>
      <c r="EM316">
        <v>23.38121851851852</v>
      </c>
      <c r="EN316">
        <v>2.531048888888889</v>
      </c>
      <c r="EO316">
        <v>2.374422592592592</v>
      </c>
      <c r="EP316">
        <v>21.22755555555555</v>
      </c>
      <c r="EQ316">
        <v>20.19038888888889</v>
      </c>
      <c r="ER316">
        <v>1999.988518518519</v>
      </c>
      <c r="ES316">
        <v>0.9800003333333334</v>
      </c>
      <c r="ET316">
        <v>0.01999978518518519</v>
      </c>
      <c r="EU316">
        <v>0</v>
      </c>
      <c r="EV316">
        <v>258.1727407407408</v>
      </c>
      <c r="EW316">
        <v>5.00078</v>
      </c>
      <c r="EX316">
        <v>7710.18037037037</v>
      </c>
      <c r="EY316">
        <v>16379.54444444445</v>
      </c>
      <c r="EZ316">
        <v>50.96744444444445</v>
      </c>
      <c r="FA316">
        <v>52.93492592592592</v>
      </c>
      <c r="FB316">
        <v>51.31225925925926</v>
      </c>
      <c r="FC316">
        <v>52.18033333333333</v>
      </c>
      <c r="FD316">
        <v>51.34</v>
      </c>
      <c r="FE316">
        <v>1955.088518518518</v>
      </c>
      <c r="FF316">
        <v>39.9</v>
      </c>
      <c r="FG316">
        <v>0</v>
      </c>
      <c r="FH316">
        <v>1688149930.8</v>
      </c>
      <c r="FI316">
        <v>0</v>
      </c>
      <c r="FJ316">
        <v>258.1986538461539</v>
      </c>
      <c r="FK316">
        <v>-1.064786323985335</v>
      </c>
      <c r="FL316">
        <v>213.5360682869431</v>
      </c>
      <c r="FM316">
        <v>7710.388076923076</v>
      </c>
      <c r="FN316">
        <v>15</v>
      </c>
      <c r="FO316">
        <v>1688146449</v>
      </c>
      <c r="FP316" t="s">
        <v>1019</v>
      </c>
      <c r="FQ316">
        <v>1688146449</v>
      </c>
      <c r="FR316">
        <v>1688146442</v>
      </c>
      <c r="FS316">
        <v>9</v>
      </c>
      <c r="FT316">
        <v>-0.022</v>
      </c>
      <c r="FU316">
        <v>-0.07000000000000001</v>
      </c>
      <c r="FV316">
        <v>-22.36</v>
      </c>
      <c r="FW316">
        <v>-3.884</v>
      </c>
      <c r="FX316">
        <v>420</v>
      </c>
      <c r="FY316">
        <v>23</v>
      </c>
      <c r="FZ316">
        <v>0.42</v>
      </c>
      <c r="GA316">
        <v>0.11</v>
      </c>
      <c r="GB316">
        <v>19.18549756097561</v>
      </c>
      <c r="GC316">
        <v>7.091554703832763</v>
      </c>
      <c r="GD316">
        <v>0.7689489591002568</v>
      </c>
      <c r="GE316">
        <v>0</v>
      </c>
      <c r="GF316">
        <v>1.530663170731707</v>
      </c>
      <c r="GG316">
        <v>0.2026860627177708</v>
      </c>
      <c r="GH316">
        <v>0.02119629344484832</v>
      </c>
      <c r="GI316">
        <v>1</v>
      </c>
      <c r="GJ316">
        <v>1</v>
      </c>
      <c r="GK316">
        <v>2</v>
      </c>
      <c r="GL316" t="s">
        <v>432</v>
      </c>
      <c r="GM316">
        <v>3.10082</v>
      </c>
      <c r="GN316">
        <v>2.75774</v>
      </c>
      <c r="GO316">
        <v>0.07780629999999999</v>
      </c>
      <c r="GP316">
        <v>0.06998600000000001</v>
      </c>
      <c r="GQ316">
        <v>0.131934</v>
      </c>
      <c r="GR316">
        <v>0.11435</v>
      </c>
      <c r="GS316">
        <v>22790.2</v>
      </c>
      <c r="GT316">
        <v>21907.9</v>
      </c>
      <c r="GU316">
        <v>25310.8</v>
      </c>
      <c r="GV316">
        <v>23957</v>
      </c>
      <c r="GW316">
        <v>35355.6</v>
      </c>
      <c r="GX316">
        <v>30919</v>
      </c>
      <c r="GY316">
        <v>44268.7</v>
      </c>
      <c r="GZ316">
        <v>37738.7</v>
      </c>
      <c r="HA316">
        <v>1.6809</v>
      </c>
      <c r="HB316">
        <v>1.58415</v>
      </c>
      <c r="HC316">
        <v>-0.023596</v>
      </c>
      <c r="HD316">
        <v>0</v>
      </c>
      <c r="HE316">
        <v>34.7366</v>
      </c>
      <c r="HF316">
        <v>999.9</v>
      </c>
      <c r="HG316">
        <v>35</v>
      </c>
      <c r="HH316">
        <v>48.5</v>
      </c>
      <c r="HI316">
        <v>39.7062</v>
      </c>
      <c r="HJ316">
        <v>62.8774</v>
      </c>
      <c r="HK316">
        <v>21.9391</v>
      </c>
      <c r="HL316">
        <v>1</v>
      </c>
      <c r="HM316">
        <v>2.20066</v>
      </c>
      <c r="HN316">
        <v>9.28105</v>
      </c>
      <c r="HO316">
        <v>20.0464</v>
      </c>
      <c r="HP316">
        <v>5.20022</v>
      </c>
      <c r="HQ316">
        <v>11.998</v>
      </c>
      <c r="HR316">
        <v>4.95775</v>
      </c>
      <c r="HS316">
        <v>3.27435</v>
      </c>
      <c r="HT316">
        <v>9999</v>
      </c>
      <c r="HU316">
        <v>9999</v>
      </c>
      <c r="HV316">
        <v>9999</v>
      </c>
      <c r="HW316">
        <v>114.5</v>
      </c>
      <c r="HX316">
        <v>1.86386</v>
      </c>
      <c r="HY316">
        <v>1.86026</v>
      </c>
      <c r="HZ316">
        <v>1.85867</v>
      </c>
      <c r="IA316">
        <v>1.85989</v>
      </c>
      <c r="IB316">
        <v>1.85986</v>
      </c>
      <c r="IC316">
        <v>1.85853</v>
      </c>
      <c r="ID316">
        <v>1.85768</v>
      </c>
      <c r="IE316">
        <v>1.85242</v>
      </c>
      <c r="IF316">
        <v>0</v>
      </c>
      <c r="IG316">
        <v>0</v>
      </c>
      <c r="IH316">
        <v>0</v>
      </c>
      <c r="II316">
        <v>0</v>
      </c>
      <c r="IJ316" t="s">
        <v>433</v>
      </c>
      <c r="IK316" t="s">
        <v>434</v>
      </c>
      <c r="IL316" t="s">
        <v>435</v>
      </c>
      <c r="IM316" t="s">
        <v>435</v>
      </c>
      <c r="IN316" t="s">
        <v>435</v>
      </c>
      <c r="IO316" t="s">
        <v>435</v>
      </c>
      <c r="IP316">
        <v>0</v>
      </c>
      <c r="IQ316">
        <v>100</v>
      </c>
      <c r="IR316">
        <v>100</v>
      </c>
      <c r="IS316">
        <v>-20.586</v>
      </c>
      <c r="IT316">
        <v>-3.9751</v>
      </c>
      <c r="IU316">
        <v>-14.33519908643434</v>
      </c>
      <c r="IV316">
        <v>-0.02083019699242301</v>
      </c>
      <c r="IW316">
        <v>6.53372239223948E-06</v>
      </c>
      <c r="IX316">
        <v>-1.0545266758139E-09</v>
      </c>
      <c r="IY316">
        <v>-1.743726263577337</v>
      </c>
      <c r="IZ316">
        <v>-0.1107929009182527</v>
      </c>
      <c r="JA316">
        <v>0.00147621998962423</v>
      </c>
      <c r="JB316">
        <v>-1.085810860981848E-05</v>
      </c>
      <c r="JC316">
        <v>3</v>
      </c>
      <c r="JD316">
        <v>1949</v>
      </c>
      <c r="JE316">
        <v>2</v>
      </c>
      <c r="JF316">
        <v>64</v>
      </c>
      <c r="JG316">
        <v>58.1</v>
      </c>
      <c r="JH316">
        <v>58.2</v>
      </c>
      <c r="JI316">
        <v>0.854492</v>
      </c>
      <c r="JJ316">
        <v>2.72949</v>
      </c>
      <c r="JK316">
        <v>1.49658</v>
      </c>
      <c r="JL316">
        <v>2.32056</v>
      </c>
      <c r="JM316">
        <v>1.54785</v>
      </c>
      <c r="JN316">
        <v>2.35107</v>
      </c>
      <c r="JO316">
        <v>51.6318</v>
      </c>
      <c r="JP316">
        <v>12.8975</v>
      </c>
      <c r="JQ316">
        <v>18</v>
      </c>
      <c r="JR316">
        <v>505.212</v>
      </c>
      <c r="JS316">
        <v>449.081</v>
      </c>
      <c r="JT316">
        <v>27.7563</v>
      </c>
      <c r="JU316">
        <v>51.0286</v>
      </c>
      <c r="JV316">
        <v>30.0012</v>
      </c>
      <c r="JW316">
        <v>50.9643</v>
      </c>
      <c r="JX316">
        <v>50.8431</v>
      </c>
      <c r="JY316">
        <v>17.1886</v>
      </c>
      <c r="JZ316">
        <v>30.2599</v>
      </c>
      <c r="KA316">
        <v>0</v>
      </c>
      <c r="KB316">
        <v>21.7321</v>
      </c>
      <c r="KC316">
        <v>266.048</v>
      </c>
      <c r="KD316">
        <v>23.5116</v>
      </c>
      <c r="KE316">
        <v>96.73390000000001</v>
      </c>
      <c r="KF316">
        <v>91.1647</v>
      </c>
    </row>
    <row r="317" spans="1:292">
      <c r="A317">
        <v>299</v>
      </c>
      <c r="B317">
        <v>1688149941.1</v>
      </c>
      <c r="C317">
        <v>15525.09999990463</v>
      </c>
      <c r="D317" t="s">
        <v>1038</v>
      </c>
      <c r="E317" t="s">
        <v>1039</v>
      </c>
      <c r="F317">
        <v>5</v>
      </c>
      <c r="G317" t="s">
        <v>1018</v>
      </c>
      <c r="H317">
        <v>1688149933.314285</v>
      </c>
      <c r="I317">
        <f>(J317)/1000</f>
        <v>0</v>
      </c>
      <c r="J317">
        <f>IF(DO317, AM317, AG317)</f>
        <v>0</v>
      </c>
      <c r="K317">
        <f>IF(DO317, AH317, AF317)</f>
        <v>0</v>
      </c>
      <c r="L317">
        <f>DQ317 - IF(AT317&gt;1, K317*DK317*100.0/(AV317*EE317), 0)</f>
        <v>0</v>
      </c>
      <c r="M317">
        <f>((S317-I317/2)*L317-K317)/(S317+I317/2)</f>
        <v>0</v>
      </c>
      <c r="N317">
        <f>M317*(DX317+DY317)/1000.0</f>
        <v>0</v>
      </c>
      <c r="O317">
        <f>(DQ317 - IF(AT317&gt;1, K317*DK317*100.0/(AV317*EE317), 0))*(DX317+DY317)/1000.0</f>
        <v>0</v>
      </c>
      <c r="P317">
        <f>2.0/((1/R317-1/Q317)+SIGN(R317)*SQRT((1/R317-1/Q317)*(1/R317-1/Q317) + 4*DL317/((DL317+1)*(DL317+1))*(2*1/R317*1/Q317-1/Q317*1/Q317)))</f>
        <v>0</v>
      </c>
      <c r="Q317">
        <f>IF(LEFT(DM317,1)&lt;&gt;"0",IF(LEFT(DM317,1)="1",3.0,DN317),$D$5+$E$5*(EE317*DX317/($K$5*1000))+$F$5*(EE317*DX317/($K$5*1000))*MAX(MIN(DK317,$J$5),$I$5)*MAX(MIN(DK317,$J$5),$I$5)+$G$5*MAX(MIN(DK317,$J$5),$I$5)*(EE317*DX317/($K$5*1000))+$H$5*(EE317*DX317/($K$5*1000))*(EE317*DX317/($K$5*1000)))</f>
        <v>0</v>
      </c>
      <c r="R317">
        <f>I317*(1000-(1000*0.61365*exp(17.502*V317/(240.97+V317))/(DX317+DY317)+DS317)/2)/(1000*0.61365*exp(17.502*V317/(240.97+V317))/(DX317+DY317)-DS317)</f>
        <v>0</v>
      </c>
      <c r="S317">
        <f>1/((DL317+1)/(P317/1.6)+1/(Q317/1.37)) + DL317/((DL317+1)/(P317/1.6) + DL317/(Q317/1.37))</f>
        <v>0</v>
      </c>
      <c r="T317">
        <f>(DG317*DJ317)</f>
        <v>0</v>
      </c>
      <c r="U317">
        <f>(DZ317+(T317+2*0.95*5.67E-8*(((DZ317+$B$9)+273)^4-(DZ317+273)^4)-44100*I317)/(1.84*29.3*Q317+8*0.95*5.67E-8*(DZ317+273)^3))</f>
        <v>0</v>
      </c>
      <c r="V317">
        <f>($C$9*EA317+$D$9*EB317+$E$9*U317)</f>
        <v>0</v>
      </c>
      <c r="W317">
        <f>0.61365*exp(17.502*V317/(240.97+V317))</f>
        <v>0</v>
      </c>
      <c r="X317">
        <f>(Y317/Z317*100)</f>
        <v>0</v>
      </c>
      <c r="Y317">
        <f>DS317*(DX317+DY317)/1000</f>
        <v>0</v>
      </c>
      <c r="Z317">
        <f>0.61365*exp(17.502*DZ317/(240.97+DZ317))</f>
        <v>0</v>
      </c>
      <c r="AA317">
        <f>(W317-DS317*(DX317+DY317)/1000)</f>
        <v>0</v>
      </c>
      <c r="AB317">
        <f>(-I317*44100)</f>
        <v>0</v>
      </c>
      <c r="AC317">
        <f>2*29.3*Q317*0.92*(DZ317-V317)</f>
        <v>0</v>
      </c>
      <c r="AD317">
        <f>2*0.95*5.67E-8*(((DZ317+$B$9)+273)^4-(V317+273)^4)</f>
        <v>0</v>
      </c>
      <c r="AE317">
        <f>T317+AD317+AB317+AC317</f>
        <v>0</v>
      </c>
      <c r="AF317">
        <f>DW317*AT317*(DR317-DQ317*(1000-AT317*DT317)/(1000-AT317*DS317))/(100*DK317)</f>
        <v>0</v>
      </c>
      <c r="AG317">
        <f>1000*DW317*AT317*(DS317-DT317)/(100*DK317*(1000-AT317*DS317))</f>
        <v>0</v>
      </c>
      <c r="AH317">
        <f>(AI317 - AJ317 - DX317*1E3/(8.314*(DZ317+273.15)) * AL317/DW317 * AK317) * DW317/(100*DK317) * (1000 - DT317)/1000</f>
        <v>0</v>
      </c>
      <c r="AI317">
        <v>293.2592413035135</v>
      </c>
      <c r="AJ317">
        <v>305.6749999999999</v>
      </c>
      <c r="AK317">
        <v>-3.269339201581306</v>
      </c>
      <c r="AL317">
        <v>66.52313839477526</v>
      </c>
      <c r="AM317">
        <f>(AO317 - AN317 + DX317*1E3/(8.314*(DZ317+273.15)) * AQ317/DW317 * AP317) * DW317/(100*DK317) * 1000/(1000 - AO317)</f>
        <v>0</v>
      </c>
      <c r="AN317">
        <v>23.44874431204035</v>
      </c>
      <c r="AO317">
        <v>24.94568666666667</v>
      </c>
      <c r="AP317">
        <v>0.0004201132133458184</v>
      </c>
      <c r="AQ317">
        <v>105.5360491091365</v>
      </c>
      <c r="AR317">
        <v>0</v>
      </c>
      <c r="AS317">
        <v>0</v>
      </c>
      <c r="AT317">
        <f>IF(AR317*$H$15&gt;=AV317,1.0,(AV317/(AV317-AR317*$H$15)))</f>
        <v>0</v>
      </c>
      <c r="AU317">
        <f>(AT317-1)*100</f>
        <v>0</v>
      </c>
      <c r="AV317">
        <f>MAX(0,($B$15+$C$15*EE317)/(1+$D$15*EE317)*DX317/(DZ317+273)*$E$15)</f>
        <v>0</v>
      </c>
      <c r="AW317" t="s">
        <v>429</v>
      </c>
      <c r="AX317" t="s">
        <v>429</v>
      </c>
      <c r="AY317">
        <v>0</v>
      </c>
      <c r="AZ317">
        <v>0</v>
      </c>
      <c r="BA317">
        <f>1-AY317/AZ317</f>
        <v>0</v>
      </c>
      <c r="BB317">
        <v>0</v>
      </c>
      <c r="BC317" t="s">
        <v>429</v>
      </c>
      <c r="BD317" t="s">
        <v>429</v>
      </c>
      <c r="BE317">
        <v>0</v>
      </c>
      <c r="BF317">
        <v>0</v>
      </c>
      <c r="BG317">
        <f>1-BE317/BF317</f>
        <v>0</v>
      </c>
      <c r="BH317">
        <v>0.5</v>
      </c>
      <c r="BI317">
        <f>DH317</f>
        <v>0</v>
      </c>
      <c r="BJ317">
        <f>K317</f>
        <v>0</v>
      </c>
      <c r="BK317">
        <f>BG317*BH317*BI317</f>
        <v>0</v>
      </c>
      <c r="BL317">
        <f>(BJ317-BB317)/BI317</f>
        <v>0</v>
      </c>
      <c r="BM317">
        <f>(AZ317-BF317)/BF317</f>
        <v>0</v>
      </c>
      <c r="BN317">
        <f>AY317/(BA317+AY317/BF317)</f>
        <v>0</v>
      </c>
      <c r="BO317" t="s">
        <v>429</v>
      </c>
      <c r="BP317">
        <v>0</v>
      </c>
      <c r="BQ317">
        <f>IF(BP317&lt;&gt;0, BP317, BN317)</f>
        <v>0</v>
      </c>
      <c r="BR317">
        <f>1-BQ317/BF317</f>
        <v>0</v>
      </c>
      <c r="BS317">
        <f>(BF317-BE317)/(BF317-BQ317)</f>
        <v>0</v>
      </c>
      <c r="BT317">
        <f>(AZ317-BF317)/(AZ317-BQ317)</f>
        <v>0</v>
      </c>
      <c r="BU317">
        <f>(BF317-BE317)/(BF317-AY317)</f>
        <v>0</v>
      </c>
      <c r="BV317">
        <f>(AZ317-BF317)/(AZ317-AY317)</f>
        <v>0</v>
      </c>
      <c r="BW317">
        <f>(BS317*BQ317/BE317)</f>
        <v>0</v>
      </c>
      <c r="BX317">
        <f>(1-BW317)</f>
        <v>0</v>
      </c>
      <c r="DG317">
        <f>$B$13*EF317+$C$13*EG317+$F$13*ER317*(1-EU317)</f>
        <v>0</v>
      </c>
      <c r="DH317">
        <f>DG317*DI317</f>
        <v>0</v>
      </c>
      <c r="DI317">
        <f>($B$13*$D$11+$C$13*$D$11+$F$13*((FE317+EW317)/MAX(FE317+EW317+FF317, 0.1)*$I$11+FF317/MAX(FE317+EW317+FF317, 0.1)*$J$11))/($B$13+$C$13+$F$13)</f>
        <v>0</v>
      </c>
      <c r="DJ317">
        <f>($B$13*$K$11+$C$13*$K$11+$F$13*((FE317+EW317)/MAX(FE317+EW317+FF317, 0.1)*$P$11+FF317/MAX(FE317+EW317+FF317, 0.1)*$Q$11))/($B$13+$C$13+$F$13)</f>
        <v>0</v>
      </c>
      <c r="DK317">
        <v>2.44</v>
      </c>
      <c r="DL317">
        <v>0.5</v>
      </c>
      <c r="DM317" t="s">
        <v>430</v>
      </c>
      <c r="DN317">
        <v>2</v>
      </c>
      <c r="DO317" t="b">
        <v>1</v>
      </c>
      <c r="DP317">
        <v>1688149933.314285</v>
      </c>
      <c r="DQ317">
        <v>321.16625</v>
      </c>
      <c r="DR317">
        <v>301.2620714285714</v>
      </c>
      <c r="DS317">
        <v>24.93119285714286</v>
      </c>
      <c r="DT317">
        <v>23.39864285714286</v>
      </c>
      <c r="DU317">
        <v>341.9005357142856</v>
      </c>
      <c r="DV317">
        <v>28.9063</v>
      </c>
      <c r="DW317">
        <v>499.9803571428571</v>
      </c>
      <c r="DX317">
        <v>101.5522142857143</v>
      </c>
      <c r="DY317">
        <v>0.09992531428571429</v>
      </c>
      <c r="DZ317">
        <v>33.22450714285714</v>
      </c>
      <c r="EA317">
        <v>34.34373928571429</v>
      </c>
      <c r="EB317">
        <v>999.9000000000002</v>
      </c>
      <c r="EC317">
        <v>0</v>
      </c>
      <c r="ED317">
        <v>0</v>
      </c>
      <c r="EE317">
        <v>9998.363214285713</v>
      </c>
      <c r="EF317">
        <v>0</v>
      </c>
      <c r="EG317">
        <v>1851.494285714286</v>
      </c>
      <c r="EH317">
        <v>19.90413928571429</v>
      </c>
      <c r="EI317">
        <v>329.3778928571429</v>
      </c>
      <c r="EJ317">
        <v>308.4796785714286</v>
      </c>
      <c r="EK317">
        <v>1.532555357142857</v>
      </c>
      <c r="EL317">
        <v>301.2620714285714</v>
      </c>
      <c r="EM317">
        <v>23.39864285714286</v>
      </c>
      <c r="EN317">
        <v>2.531816785714285</v>
      </c>
      <c r="EO317">
        <v>2.376182142857143</v>
      </c>
      <c r="EP317">
        <v>21.23249642857143</v>
      </c>
      <c r="EQ317">
        <v>20.20235714285715</v>
      </c>
      <c r="ER317">
        <v>1999.998214285715</v>
      </c>
      <c r="ES317">
        <v>0.9800003928571428</v>
      </c>
      <c r="ET317">
        <v>0.01999972857142857</v>
      </c>
      <c r="EU317">
        <v>0</v>
      </c>
      <c r="EV317">
        <v>258.1107857142858</v>
      </c>
      <c r="EW317">
        <v>5.00078</v>
      </c>
      <c r="EX317">
        <v>7722.304999999999</v>
      </c>
      <c r="EY317">
        <v>16379.62142857143</v>
      </c>
      <c r="EZ317">
        <v>50.99542857142858</v>
      </c>
      <c r="FA317">
        <v>52.96853571428571</v>
      </c>
      <c r="FB317">
        <v>51.32346428571429</v>
      </c>
      <c r="FC317">
        <v>52.20732142857141</v>
      </c>
      <c r="FD317">
        <v>51.35674999999998</v>
      </c>
      <c r="FE317">
        <v>1955.098214285714</v>
      </c>
      <c r="FF317">
        <v>39.9</v>
      </c>
      <c r="FG317">
        <v>0</v>
      </c>
      <c r="FH317">
        <v>1688149935.6</v>
      </c>
      <c r="FI317">
        <v>0</v>
      </c>
      <c r="FJ317">
        <v>258.1396538461539</v>
      </c>
      <c r="FK317">
        <v>-1.201264963463524</v>
      </c>
      <c r="FL317">
        <v>41.48717944778484</v>
      </c>
      <c r="FM317">
        <v>7722.73</v>
      </c>
      <c r="FN317">
        <v>15</v>
      </c>
      <c r="FO317">
        <v>1688146449</v>
      </c>
      <c r="FP317" t="s">
        <v>1019</v>
      </c>
      <c r="FQ317">
        <v>1688146449</v>
      </c>
      <c r="FR317">
        <v>1688146442</v>
      </c>
      <c r="FS317">
        <v>9</v>
      </c>
      <c r="FT317">
        <v>-0.022</v>
      </c>
      <c r="FU317">
        <v>-0.07000000000000001</v>
      </c>
      <c r="FV317">
        <v>-22.36</v>
      </c>
      <c r="FW317">
        <v>-3.884</v>
      </c>
      <c r="FX317">
        <v>420</v>
      </c>
      <c r="FY317">
        <v>23</v>
      </c>
      <c r="FZ317">
        <v>0.42</v>
      </c>
      <c r="GA317">
        <v>0.11</v>
      </c>
      <c r="GB317">
        <v>19.7318175</v>
      </c>
      <c r="GC317">
        <v>4.401184615384619</v>
      </c>
      <c r="GD317">
        <v>0.4564031961366506</v>
      </c>
      <c r="GE317">
        <v>0</v>
      </c>
      <c r="GF317">
        <v>1.533282</v>
      </c>
      <c r="GG317">
        <v>-0.05112450281426168</v>
      </c>
      <c r="GH317">
        <v>0.01861735080509576</v>
      </c>
      <c r="GI317">
        <v>1</v>
      </c>
      <c r="GJ317">
        <v>1</v>
      </c>
      <c r="GK317">
        <v>2</v>
      </c>
      <c r="GL317" t="s">
        <v>432</v>
      </c>
      <c r="GM317">
        <v>3.10089</v>
      </c>
      <c r="GN317">
        <v>2.75842</v>
      </c>
      <c r="GO317">
        <v>0.0747369</v>
      </c>
      <c r="GP317">
        <v>0.0667224</v>
      </c>
      <c r="GQ317">
        <v>0.131989</v>
      </c>
      <c r="GR317">
        <v>0.114628</v>
      </c>
      <c r="GS317">
        <v>22865</v>
      </c>
      <c r="GT317">
        <v>21983.8</v>
      </c>
      <c r="GU317">
        <v>25309.9</v>
      </c>
      <c r="GV317">
        <v>23956.2</v>
      </c>
      <c r="GW317">
        <v>35352.1</v>
      </c>
      <c r="GX317">
        <v>30908.5</v>
      </c>
      <c r="GY317">
        <v>44267.4</v>
      </c>
      <c r="GZ317">
        <v>37737.9</v>
      </c>
      <c r="HA317">
        <v>1.68105</v>
      </c>
      <c r="HB317">
        <v>1.58417</v>
      </c>
      <c r="HC317">
        <v>-0.0231564</v>
      </c>
      <c r="HD317">
        <v>0</v>
      </c>
      <c r="HE317">
        <v>34.762</v>
      </c>
      <c r="HF317">
        <v>999.9</v>
      </c>
      <c r="HG317">
        <v>35</v>
      </c>
      <c r="HH317">
        <v>48.5</v>
      </c>
      <c r="HI317">
        <v>39.7043</v>
      </c>
      <c r="HJ317">
        <v>62.9174</v>
      </c>
      <c r="HK317">
        <v>21.7949</v>
      </c>
      <c r="HL317">
        <v>1</v>
      </c>
      <c r="HM317">
        <v>2.20193</v>
      </c>
      <c r="HN317">
        <v>9.28105</v>
      </c>
      <c r="HO317">
        <v>20.0461</v>
      </c>
      <c r="HP317">
        <v>5.19992</v>
      </c>
      <c r="HQ317">
        <v>11.998</v>
      </c>
      <c r="HR317">
        <v>4.9571</v>
      </c>
      <c r="HS317">
        <v>3.27418</v>
      </c>
      <c r="HT317">
        <v>9999</v>
      </c>
      <c r="HU317">
        <v>9999</v>
      </c>
      <c r="HV317">
        <v>9999</v>
      </c>
      <c r="HW317">
        <v>114.5</v>
      </c>
      <c r="HX317">
        <v>1.86386</v>
      </c>
      <c r="HY317">
        <v>1.86029</v>
      </c>
      <c r="HZ317">
        <v>1.85867</v>
      </c>
      <c r="IA317">
        <v>1.85989</v>
      </c>
      <c r="IB317">
        <v>1.85987</v>
      </c>
      <c r="IC317">
        <v>1.85852</v>
      </c>
      <c r="ID317">
        <v>1.85768</v>
      </c>
      <c r="IE317">
        <v>1.85242</v>
      </c>
      <c r="IF317">
        <v>0</v>
      </c>
      <c r="IG317">
        <v>0</v>
      </c>
      <c r="IH317">
        <v>0</v>
      </c>
      <c r="II317">
        <v>0</v>
      </c>
      <c r="IJ317" t="s">
        <v>433</v>
      </c>
      <c r="IK317" t="s">
        <v>434</v>
      </c>
      <c r="IL317" t="s">
        <v>435</v>
      </c>
      <c r="IM317" t="s">
        <v>435</v>
      </c>
      <c r="IN317" t="s">
        <v>435</v>
      </c>
      <c r="IO317" t="s">
        <v>435</v>
      </c>
      <c r="IP317">
        <v>0</v>
      </c>
      <c r="IQ317">
        <v>100</v>
      </c>
      <c r="IR317">
        <v>100</v>
      </c>
      <c r="IS317">
        <v>-20.311</v>
      </c>
      <c r="IT317">
        <v>-3.9761</v>
      </c>
      <c r="IU317">
        <v>-14.33519908643434</v>
      </c>
      <c r="IV317">
        <v>-0.02083019699242301</v>
      </c>
      <c r="IW317">
        <v>6.53372239223948E-06</v>
      </c>
      <c r="IX317">
        <v>-1.0545266758139E-09</v>
      </c>
      <c r="IY317">
        <v>-1.743726263577337</v>
      </c>
      <c r="IZ317">
        <v>-0.1107929009182527</v>
      </c>
      <c r="JA317">
        <v>0.00147621998962423</v>
      </c>
      <c r="JB317">
        <v>-1.085810860981848E-05</v>
      </c>
      <c r="JC317">
        <v>3</v>
      </c>
      <c r="JD317">
        <v>1949</v>
      </c>
      <c r="JE317">
        <v>2</v>
      </c>
      <c r="JF317">
        <v>64</v>
      </c>
      <c r="JG317">
        <v>58.2</v>
      </c>
      <c r="JH317">
        <v>58.3</v>
      </c>
      <c r="JI317">
        <v>0.81543</v>
      </c>
      <c r="JJ317">
        <v>2.72095</v>
      </c>
      <c r="JK317">
        <v>1.49658</v>
      </c>
      <c r="JL317">
        <v>2.32056</v>
      </c>
      <c r="JM317">
        <v>1.54785</v>
      </c>
      <c r="JN317">
        <v>2.4292</v>
      </c>
      <c r="JO317">
        <v>51.6318</v>
      </c>
      <c r="JP317">
        <v>12.9062</v>
      </c>
      <c r="JQ317">
        <v>18</v>
      </c>
      <c r="JR317">
        <v>505.323</v>
      </c>
      <c r="JS317">
        <v>449.102</v>
      </c>
      <c r="JT317">
        <v>27.7799</v>
      </c>
      <c r="JU317">
        <v>51.038</v>
      </c>
      <c r="JV317">
        <v>30.0013</v>
      </c>
      <c r="JW317">
        <v>50.9658</v>
      </c>
      <c r="JX317">
        <v>50.8437</v>
      </c>
      <c r="JY317">
        <v>16.4285</v>
      </c>
      <c r="JZ317">
        <v>29.9894</v>
      </c>
      <c r="KA317">
        <v>0</v>
      </c>
      <c r="KB317">
        <v>21.7373</v>
      </c>
      <c r="KC317">
        <v>252.418</v>
      </c>
      <c r="KD317">
        <v>23.6573</v>
      </c>
      <c r="KE317">
        <v>96.7308</v>
      </c>
      <c r="KF317">
        <v>91.1623</v>
      </c>
    </row>
    <row r="318" spans="1:292">
      <c r="A318">
        <v>300</v>
      </c>
      <c r="B318">
        <v>1688149946.1</v>
      </c>
      <c r="C318">
        <v>15530.09999990463</v>
      </c>
      <c r="D318" t="s">
        <v>1040</v>
      </c>
      <c r="E318" t="s">
        <v>1041</v>
      </c>
      <c r="F318">
        <v>5</v>
      </c>
      <c r="G318" t="s">
        <v>1018</v>
      </c>
      <c r="H318">
        <v>1688149938.6</v>
      </c>
      <c r="I318">
        <f>(J318)/1000</f>
        <v>0</v>
      </c>
      <c r="J318">
        <f>IF(DO318, AM318, AG318)</f>
        <v>0</v>
      </c>
      <c r="K318">
        <f>IF(DO318, AH318, AF318)</f>
        <v>0</v>
      </c>
      <c r="L318">
        <f>DQ318 - IF(AT318&gt;1, K318*DK318*100.0/(AV318*EE318), 0)</f>
        <v>0</v>
      </c>
      <c r="M318">
        <f>((S318-I318/2)*L318-K318)/(S318+I318/2)</f>
        <v>0</v>
      </c>
      <c r="N318">
        <f>M318*(DX318+DY318)/1000.0</f>
        <v>0</v>
      </c>
      <c r="O318">
        <f>(DQ318 - IF(AT318&gt;1, K318*DK318*100.0/(AV318*EE318), 0))*(DX318+DY318)/1000.0</f>
        <v>0</v>
      </c>
      <c r="P318">
        <f>2.0/((1/R318-1/Q318)+SIGN(R318)*SQRT((1/R318-1/Q318)*(1/R318-1/Q318) + 4*DL318/((DL318+1)*(DL318+1))*(2*1/R318*1/Q318-1/Q318*1/Q318)))</f>
        <v>0</v>
      </c>
      <c r="Q318">
        <f>IF(LEFT(DM318,1)&lt;&gt;"0",IF(LEFT(DM318,1)="1",3.0,DN318),$D$5+$E$5*(EE318*DX318/($K$5*1000))+$F$5*(EE318*DX318/($K$5*1000))*MAX(MIN(DK318,$J$5),$I$5)*MAX(MIN(DK318,$J$5),$I$5)+$G$5*MAX(MIN(DK318,$J$5),$I$5)*(EE318*DX318/($K$5*1000))+$H$5*(EE318*DX318/($K$5*1000))*(EE318*DX318/($K$5*1000)))</f>
        <v>0</v>
      </c>
      <c r="R318">
        <f>I318*(1000-(1000*0.61365*exp(17.502*V318/(240.97+V318))/(DX318+DY318)+DS318)/2)/(1000*0.61365*exp(17.502*V318/(240.97+V318))/(DX318+DY318)-DS318)</f>
        <v>0</v>
      </c>
      <c r="S318">
        <f>1/((DL318+1)/(P318/1.6)+1/(Q318/1.37)) + DL318/((DL318+1)/(P318/1.6) + DL318/(Q318/1.37))</f>
        <v>0</v>
      </c>
      <c r="T318">
        <f>(DG318*DJ318)</f>
        <v>0</v>
      </c>
      <c r="U318">
        <f>(DZ318+(T318+2*0.95*5.67E-8*(((DZ318+$B$9)+273)^4-(DZ318+273)^4)-44100*I318)/(1.84*29.3*Q318+8*0.95*5.67E-8*(DZ318+273)^3))</f>
        <v>0</v>
      </c>
      <c r="V318">
        <f>($C$9*EA318+$D$9*EB318+$E$9*U318)</f>
        <v>0</v>
      </c>
      <c r="W318">
        <f>0.61365*exp(17.502*V318/(240.97+V318))</f>
        <v>0</v>
      </c>
      <c r="X318">
        <f>(Y318/Z318*100)</f>
        <v>0</v>
      </c>
      <c r="Y318">
        <f>DS318*(DX318+DY318)/1000</f>
        <v>0</v>
      </c>
      <c r="Z318">
        <f>0.61365*exp(17.502*DZ318/(240.97+DZ318))</f>
        <v>0</v>
      </c>
      <c r="AA318">
        <f>(W318-DS318*(DX318+DY318)/1000)</f>
        <v>0</v>
      </c>
      <c r="AB318">
        <f>(-I318*44100)</f>
        <v>0</v>
      </c>
      <c r="AC318">
        <f>2*29.3*Q318*0.92*(DZ318-V318)</f>
        <v>0</v>
      </c>
      <c r="AD318">
        <f>2*0.95*5.67E-8*(((DZ318+$B$9)+273)^4-(V318+273)^4)</f>
        <v>0</v>
      </c>
      <c r="AE318">
        <f>T318+AD318+AB318+AC318</f>
        <v>0</v>
      </c>
      <c r="AF318">
        <f>DW318*AT318*(DR318-DQ318*(1000-AT318*DT318)/(1000-AT318*DS318))/(100*DK318)</f>
        <v>0</v>
      </c>
      <c r="AG318">
        <f>1000*DW318*AT318*(DS318-DT318)/(100*DK318*(1000-AT318*DS318))</f>
        <v>0</v>
      </c>
      <c r="AH318">
        <f>(AI318 - AJ318 - DX318*1E3/(8.314*(DZ318+273.15)) * AL318/DW318 * AK318) * DW318/(100*DK318) * (1000 - DT318)/1000</f>
        <v>0</v>
      </c>
      <c r="AI318">
        <v>276.3673540219118</v>
      </c>
      <c r="AJ318">
        <v>289.2167454545455</v>
      </c>
      <c r="AK318">
        <v>-3.308715550542182</v>
      </c>
      <c r="AL318">
        <v>66.52313839477526</v>
      </c>
      <c r="AM318">
        <f>(AO318 - AN318 + DX318*1E3/(8.314*(DZ318+273.15)) * AQ318/DW318 * AP318) * DW318/(100*DK318) * 1000/(1000 - AO318)</f>
        <v>0</v>
      </c>
      <c r="AN318">
        <v>23.57730419064062</v>
      </c>
      <c r="AO318">
        <v>24.98901393939395</v>
      </c>
      <c r="AP318">
        <v>0.01102809292518872</v>
      </c>
      <c r="AQ318">
        <v>105.5360491091365</v>
      </c>
      <c r="AR318">
        <v>0</v>
      </c>
      <c r="AS318">
        <v>0</v>
      </c>
      <c r="AT318">
        <f>IF(AR318*$H$15&gt;=AV318,1.0,(AV318/(AV318-AR318*$H$15)))</f>
        <v>0</v>
      </c>
      <c r="AU318">
        <f>(AT318-1)*100</f>
        <v>0</v>
      </c>
      <c r="AV318">
        <f>MAX(0,($B$15+$C$15*EE318)/(1+$D$15*EE318)*DX318/(DZ318+273)*$E$15)</f>
        <v>0</v>
      </c>
      <c r="AW318" t="s">
        <v>429</v>
      </c>
      <c r="AX318" t="s">
        <v>429</v>
      </c>
      <c r="AY318">
        <v>0</v>
      </c>
      <c r="AZ318">
        <v>0</v>
      </c>
      <c r="BA318">
        <f>1-AY318/AZ318</f>
        <v>0</v>
      </c>
      <c r="BB318">
        <v>0</v>
      </c>
      <c r="BC318" t="s">
        <v>429</v>
      </c>
      <c r="BD318" t="s">
        <v>429</v>
      </c>
      <c r="BE318">
        <v>0</v>
      </c>
      <c r="BF318">
        <v>0</v>
      </c>
      <c r="BG318">
        <f>1-BE318/BF318</f>
        <v>0</v>
      </c>
      <c r="BH318">
        <v>0.5</v>
      </c>
      <c r="BI318">
        <f>DH318</f>
        <v>0</v>
      </c>
      <c r="BJ318">
        <f>K318</f>
        <v>0</v>
      </c>
      <c r="BK318">
        <f>BG318*BH318*BI318</f>
        <v>0</v>
      </c>
      <c r="BL318">
        <f>(BJ318-BB318)/BI318</f>
        <v>0</v>
      </c>
      <c r="BM318">
        <f>(AZ318-BF318)/BF318</f>
        <v>0</v>
      </c>
      <c r="BN318">
        <f>AY318/(BA318+AY318/BF318)</f>
        <v>0</v>
      </c>
      <c r="BO318" t="s">
        <v>429</v>
      </c>
      <c r="BP318">
        <v>0</v>
      </c>
      <c r="BQ318">
        <f>IF(BP318&lt;&gt;0, BP318, BN318)</f>
        <v>0</v>
      </c>
      <c r="BR318">
        <f>1-BQ318/BF318</f>
        <v>0</v>
      </c>
      <c r="BS318">
        <f>(BF318-BE318)/(BF318-BQ318)</f>
        <v>0</v>
      </c>
      <c r="BT318">
        <f>(AZ318-BF318)/(AZ318-BQ318)</f>
        <v>0</v>
      </c>
      <c r="BU318">
        <f>(BF318-BE318)/(BF318-AY318)</f>
        <v>0</v>
      </c>
      <c r="BV318">
        <f>(AZ318-BF318)/(AZ318-AY318)</f>
        <v>0</v>
      </c>
      <c r="BW318">
        <f>(BS318*BQ318/BE318)</f>
        <v>0</v>
      </c>
      <c r="BX318">
        <f>(1-BW318)</f>
        <v>0</v>
      </c>
      <c r="DG318">
        <f>$B$13*EF318+$C$13*EG318+$F$13*ER318*(1-EU318)</f>
        <v>0</v>
      </c>
      <c r="DH318">
        <f>DG318*DI318</f>
        <v>0</v>
      </c>
      <c r="DI318">
        <f>($B$13*$D$11+$C$13*$D$11+$F$13*((FE318+EW318)/MAX(FE318+EW318+FF318, 0.1)*$I$11+FF318/MAX(FE318+EW318+FF318, 0.1)*$J$11))/($B$13+$C$13+$F$13)</f>
        <v>0</v>
      </c>
      <c r="DJ318">
        <f>($B$13*$K$11+$C$13*$K$11+$F$13*((FE318+EW318)/MAX(FE318+EW318+FF318, 0.1)*$P$11+FF318/MAX(FE318+EW318+FF318, 0.1)*$Q$11))/($B$13+$C$13+$F$13)</f>
        <v>0</v>
      </c>
      <c r="DK318">
        <v>2.44</v>
      </c>
      <c r="DL318">
        <v>0.5</v>
      </c>
      <c r="DM318" t="s">
        <v>430</v>
      </c>
      <c r="DN318">
        <v>2</v>
      </c>
      <c r="DO318" t="b">
        <v>1</v>
      </c>
      <c r="DP318">
        <v>1688149938.6</v>
      </c>
      <c r="DQ318">
        <v>304.3992592592592</v>
      </c>
      <c r="DR318">
        <v>283.9281851851852</v>
      </c>
      <c r="DS318">
        <v>24.94522222222222</v>
      </c>
      <c r="DT318">
        <v>23.45581481481481</v>
      </c>
      <c r="DU318">
        <v>324.8466296296297</v>
      </c>
      <c r="DV318">
        <v>28.92111111111111</v>
      </c>
      <c r="DW318">
        <v>499.9946296296296</v>
      </c>
      <c r="DX318">
        <v>101.5514444444445</v>
      </c>
      <c r="DY318">
        <v>0.09996765925925925</v>
      </c>
      <c r="DZ318">
        <v>33.24606666666667</v>
      </c>
      <c r="EA318">
        <v>34.37008518518519</v>
      </c>
      <c r="EB318">
        <v>999.9000000000001</v>
      </c>
      <c r="EC318">
        <v>0</v>
      </c>
      <c r="ED318">
        <v>0</v>
      </c>
      <c r="EE318">
        <v>10001.61777777778</v>
      </c>
      <c r="EF318">
        <v>0</v>
      </c>
      <c r="EG318">
        <v>1859.321851851852</v>
      </c>
      <c r="EH318">
        <v>20.47101111111111</v>
      </c>
      <c r="EI318">
        <v>312.1864814814815</v>
      </c>
      <c r="EJ318">
        <v>290.7467777777778</v>
      </c>
      <c r="EK318">
        <v>1.489407407407407</v>
      </c>
      <c r="EL318">
        <v>283.9281851851852</v>
      </c>
      <c r="EM318">
        <v>23.45581481481481</v>
      </c>
      <c r="EN318">
        <v>2.533221851851852</v>
      </c>
      <c r="EO318">
        <v>2.38197</v>
      </c>
      <c r="EP318">
        <v>21.24153703703704</v>
      </c>
      <c r="EQ318">
        <v>20.24165185185185</v>
      </c>
      <c r="ER318">
        <v>1999.991851851852</v>
      </c>
      <c r="ES318">
        <v>0.9800003333333334</v>
      </c>
      <c r="ET318">
        <v>0.01999978148148148</v>
      </c>
      <c r="EU318">
        <v>0</v>
      </c>
      <c r="EV318">
        <v>258.022925925926</v>
      </c>
      <c r="EW318">
        <v>5.00078</v>
      </c>
      <c r="EX318">
        <v>7723.915925925926</v>
      </c>
      <c r="EY318">
        <v>16379.57037037037</v>
      </c>
      <c r="EZ318">
        <v>51.0207037037037</v>
      </c>
      <c r="FA318">
        <v>53.00444444444444</v>
      </c>
      <c r="FB318">
        <v>51.35162962962963</v>
      </c>
      <c r="FC318">
        <v>52.22651851851851</v>
      </c>
      <c r="FD318">
        <v>51.37925925925925</v>
      </c>
      <c r="FE318">
        <v>1955.091851851852</v>
      </c>
      <c r="FF318">
        <v>39.9</v>
      </c>
      <c r="FG318">
        <v>0</v>
      </c>
      <c r="FH318">
        <v>1688149940.4</v>
      </c>
      <c r="FI318">
        <v>0</v>
      </c>
      <c r="FJ318">
        <v>258.0363076923077</v>
      </c>
      <c r="FK318">
        <v>-1.009572649706128</v>
      </c>
      <c r="FL318">
        <v>-21.49675224768629</v>
      </c>
      <c r="FM318">
        <v>7723.843076923077</v>
      </c>
      <c r="FN318">
        <v>15</v>
      </c>
      <c r="FO318">
        <v>1688146449</v>
      </c>
      <c r="FP318" t="s">
        <v>1019</v>
      </c>
      <c r="FQ318">
        <v>1688146449</v>
      </c>
      <c r="FR318">
        <v>1688146442</v>
      </c>
      <c r="FS318">
        <v>9</v>
      </c>
      <c r="FT318">
        <v>-0.022</v>
      </c>
      <c r="FU318">
        <v>-0.07000000000000001</v>
      </c>
      <c r="FV318">
        <v>-22.36</v>
      </c>
      <c r="FW318">
        <v>-3.884</v>
      </c>
      <c r="FX318">
        <v>420</v>
      </c>
      <c r="FY318">
        <v>23</v>
      </c>
      <c r="FZ318">
        <v>0.42</v>
      </c>
      <c r="GA318">
        <v>0.11</v>
      </c>
      <c r="GB318">
        <v>20.1271</v>
      </c>
      <c r="GC318">
        <v>5.97064390243899</v>
      </c>
      <c r="GD318">
        <v>0.5881706742094511</v>
      </c>
      <c r="GE318">
        <v>0</v>
      </c>
      <c r="GF318">
        <v>1.50856825</v>
      </c>
      <c r="GG318">
        <v>-0.4589519324577912</v>
      </c>
      <c r="GH318">
        <v>0.05178482750224721</v>
      </c>
      <c r="GI318">
        <v>1</v>
      </c>
      <c r="GJ318">
        <v>1</v>
      </c>
      <c r="GK318">
        <v>2</v>
      </c>
      <c r="GL318" t="s">
        <v>432</v>
      </c>
      <c r="GM318">
        <v>3.10089</v>
      </c>
      <c r="GN318">
        <v>2.75817</v>
      </c>
      <c r="GO318">
        <v>0.0715725</v>
      </c>
      <c r="GP318">
        <v>0.06330330000000001</v>
      </c>
      <c r="GQ318">
        <v>0.13214</v>
      </c>
      <c r="GR318">
        <v>0.115004</v>
      </c>
      <c r="GS318">
        <v>22942.3</v>
      </c>
      <c r="GT318">
        <v>22063.5</v>
      </c>
      <c r="GU318">
        <v>25309</v>
      </c>
      <c r="GV318">
        <v>23955.7</v>
      </c>
      <c r="GW318">
        <v>35344.6</v>
      </c>
      <c r="GX318">
        <v>30894.8</v>
      </c>
      <c r="GY318">
        <v>44265.8</v>
      </c>
      <c r="GZ318">
        <v>37737.2</v>
      </c>
      <c r="HA318">
        <v>1.68078</v>
      </c>
      <c r="HB318">
        <v>1.58387</v>
      </c>
      <c r="HC318">
        <v>-0.0234097</v>
      </c>
      <c r="HD318">
        <v>0</v>
      </c>
      <c r="HE318">
        <v>34.7869</v>
      </c>
      <c r="HF318">
        <v>999.9</v>
      </c>
      <c r="HG318">
        <v>35</v>
      </c>
      <c r="HH318">
        <v>48.5</v>
      </c>
      <c r="HI318">
        <v>39.7058</v>
      </c>
      <c r="HJ318">
        <v>62.9574</v>
      </c>
      <c r="HK318">
        <v>21.847</v>
      </c>
      <c r="HL318">
        <v>1</v>
      </c>
      <c r="HM318">
        <v>2.20324</v>
      </c>
      <c r="HN318">
        <v>9.28105</v>
      </c>
      <c r="HO318">
        <v>20.0462</v>
      </c>
      <c r="HP318">
        <v>5.20097</v>
      </c>
      <c r="HQ318">
        <v>11.998</v>
      </c>
      <c r="HR318">
        <v>4.9573</v>
      </c>
      <c r="HS318">
        <v>3.2743</v>
      </c>
      <c r="HT318">
        <v>9999</v>
      </c>
      <c r="HU318">
        <v>9999</v>
      </c>
      <c r="HV318">
        <v>9999</v>
      </c>
      <c r="HW318">
        <v>114.5</v>
      </c>
      <c r="HX318">
        <v>1.86386</v>
      </c>
      <c r="HY318">
        <v>1.86024</v>
      </c>
      <c r="HZ318">
        <v>1.85867</v>
      </c>
      <c r="IA318">
        <v>1.85989</v>
      </c>
      <c r="IB318">
        <v>1.85984</v>
      </c>
      <c r="IC318">
        <v>1.85852</v>
      </c>
      <c r="ID318">
        <v>1.85765</v>
      </c>
      <c r="IE318">
        <v>1.85242</v>
      </c>
      <c r="IF318">
        <v>0</v>
      </c>
      <c r="IG318">
        <v>0</v>
      </c>
      <c r="IH318">
        <v>0</v>
      </c>
      <c r="II318">
        <v>0</v>
      </c>
      <c r="IJ318" t="s">
        <v>433</v>
      </c>
      <c r="IK318" t="s">
        <v>434</v>
      </c>
      <c r="IL318" t="s">
        <v>435</v>
      </c>
      <c r="IM318" t="s">
        <v>435</v>
      </c>
      <c r="IN318" t="s">
        <v>435</v>
      </c>
      <c r="IO318" t="s">
        <v>435</v>
      </c>
      <c r="IP318">
        <v>0</v>
      </c>
      <c r="IQ318">
        <v>100</v>
      </c>
      <c r="IR318">
        <v>100</v>
      </c>
      <c r="IS318">
        <v>-20.032</v>
      </c>
      <c r="IT318">
        <v>-3.9786</v>
      </c>
      <c r="IU318">
        <v>-14.33519908643434</v>
      </c>
      <c r="IV318">
        <v>-0.02083019699242301</v>
      </c>
      <c r="IW318">
        <v>6.53372239223948E-06</v>
      </c>
      <c r="IX318">
        <v>-1.0545266758139E-09</v>
      </c>
      <c r="IY318">
        <v>-1.743726263577337</v>
      </c>
      <c r="IZ318">
        <v>-0.1107929009182527</v>
      </c>
      <c r="JA318">
        <v>0.00147621998962423</v>
      </c>
      <c r="JB318">
        <v>-1.085810860981848E-05</v>
      </c>
      <c r="JC318">
        <v>3</v>
      </c>
      <c r="JD318">
        <v>1949</v>
      </c>
      <c r="JE318">
        <v>2</v>
      </c>
      <c r="JF318">
        <v>64</v>
      </c>
      <c r="JG318">
        <v>58.3</v>
      </c>
      <c r="JH318">
        <v>58.4</v>
      </c>
      <c r="JI318">
        <v>0.775146</v>
      </c>
      <c r="JJ318">
        <v>2.72095</v>
      </c>
      <c r="JK318">
        <v>1.49658</v>
      </c>
      <c r="JL318">
        <v>2.32178</v>
      </c>
      <c r="JM318">
        <v>1.54785</v>
      </c>
      <c r="JN318">
        <v>2.50122</v>
      </c>
      <c r="JO318">
        <v>51.6318</v>
      </c>
      <c r="JP318">
        <v>12.9062</v>
      </c>
      <c r="JQ318">
        <v>18</v>
      </c>
      <c r="JR318">
        <v>505.164</v>
      </c>
      <c r="JS318">
        <v>448.927</v>
      </c>
      <c r="JT318">
        <v>27.8042</v>
      </c>
      <c r="JU318">
        <v>51.0485</v>
      </c>
      <c r="JV318">
        <v>30.0013</v>
      </c>
      <c r="JW318">
        <v>50.9708</v>
      </c>
      <c r="JX318">
        <v>50.8499</v>
      </c>
      <c r="JY318">
        <v>15.6102</v>
      </c>
      <c r="JZ318">
        <v>29.9894</v>
      </c>
      <c r="KA318">
        <v>0</v>
      </c>
      <c r="KB318">
        <v>21.7586</v>
      </c>
      <c r="KC318">
        <v>232.362</v>
      </c>
      <c r="KD318">
        <v>23.6775</v>
      </c>
      <c r="KE318">
        <v>96.7274</v>
      </c>
      <c r="KF318">
        <v>91.1605</v>
      </c>
    </row>
    <row r="319" spans="1:292">
      <c r="A319">
        <v>301</v>
      </c>
      <c r="B319">
        <v>1688149951.1</v>
      </c>
      <c r="C319">
        <v>15535.09999990463</v>
      </c>
      <c r="D319" t="s">
        <v>1042</v>
      </c>
      <c r="E319" t="s">
        <v>1043</v>
      </c>
      <c r="F319">
        <v>5</v>
      </c>
      <c r="G319" t="s">
        <v>1018</v>
      </c>
      <c r="H319">
        <v>1688149943.314285</v>
      </c>
      <c r="I319">
        <f>(J319)/1000</f>
        <v>0</v>
      </c>
      <c r="J319">
        <f>IF(DO319, AM319, AG319)</f>
        <v>0</v>
      </c>
      <c r="K319">
        <f>IF(DO319, AH319, AF319)</f>
        <v>0</v>
      </c>
      <c r="L319">
        <f>DQ319 - IF(AT319&gt;1, K319*DK319*100.0/(AV319*EE319), 0)</f>
        <v>0</v>
      </c>
      <c r="M319">
        <f>((S319-I319/2)*L319-K319)/(S319+I319/2)</f>
        <v>0</v>
      </c>
      <c r="N319">
        <f>M319*(DX319+DY319)/1000.0</f>
        <v>0</v>
      </c>
      <c r="O319">
        <f>(DQ319 - IF(AT319&gt;1, K319*DK319*100.0/(AV319*EE319), 0))*(DX319+DY319)/1000.0</f>
        <v>0</v>
      </c>
      <c r="P319">
        <f>2.0/((1/R319-1/Q319)+SIGN(R319)*SQRT((1/R319-1/Q319)*(1/R319-1/Q319) + 4*DL319/((DL319+1)*(DL319+1))*(2*1/R319*1/Q319-1/Q319*1/Q319)))</f>
        <v>0</v>
      </c>
      <c r="Q319">
        <f>IF(LEFT(DM319,1)&lt;&gt;"0",IF(LEFT(DM319,1)="1",3.0,DN319),$D$5+$E$5*(EE319*DX319/($K$5*1000))+$F$5*(EE319*DX319/($K$5*1000))*MAX(MIN(DK319,$J$5),$I$5)*MAX(MIN(DK319,$J$5),$I$5)+$G$5*MAX(MIN(DK319,$J$5),$I$5)*(EE319*DX319/($K$5*1000))+$H$5*(EE319*DX319/($K$5*1000))*(EE319*DX319/($K$5*1000)))</f>
        <v>0</v>
      </c>
      <c r="R319">
        <f>I319*(1000-(1000*0.61365*exp(17.502*V319/(240.97+V319))/(DX319+DY319)+DS319)/2)/(1000*0.61365*exp(17.502*V319/(240.97+V319))/(DX319+DY319)-DS319)</f>
        <v>0</v>
      </c>
      <c r="S319">
        <f>1/((DL319+1)/(P319/1.6)+1/(Q319/1.37)) + DL319/((DL319+1)/(P319/1.6) + DL319/(Q319/1.37))</f>
        <v>0</v>
      </c>
      <c r="T319">
        <f>(DG319*DJ319)</f>
        <v>0</v>
      </c>
      <c r="U319">
        <f>(DZ319+(T319+2*0.95*5.67E-8*(((DZ319+$B$9)+273)^4-(DZ319+273)^4)-44100*I319)/(1.84*29.3*Q319+8*0.95*5.67E-8*(DZ319+273)^3))</f>
        <v>0</v>
      </c>
      <c r="V319">
        <f>($C$9*EA319+$D$9*EB319+$E$9*U319)</f>
        <v>0</v>
      </c>
      <c r="W319">
        <f>0.61365*exp(17.502*V319/(240.97+V319))</f>
        <v>0</v>
      </c>
      <c r="X319">
        <f>(Y319/Z319*100)</f>
        <v>0</v>
      </c>
      <c r="Y319">
        <f>DS319*(DX319+DY319)/1000</f>
        <v>0</v>
      </c>
      <c r="Z319">
        <f>0.61365*exp(17.502*DZ319/(240.97+DZ319))</f>
        <v>0</v>
      </c>
      <c r="AA319">
        <f>(W319-DS319*(DX319+DY319)/1000)</f>
        <v>0</v>
      </c>
      <c r="AB319">
        <f>(-I319*44100)</f>
        <v>0</v>
      </c>
      <c r="AC319">
        <f>2*29.3*Q319*0.92*(DZ319-V319)</f>
        <v>0</v>
      </c>
      <c r="AD319">
        <f>2*0.95*5.67E-8*(((DZ319+$B$9)+273)^4-(V319+273)^4)</f>
        <v>0</v>
      </c>
      <c r="AE319">
        <f>T319+AD319+AB319+AC319</f>
        <v>0</v>
      </c>
      <c r="AF319">
        <f>DW319*AT319*(DR319-DQ319*(1000-AT319*DT319)/(1000-AT319*DS319))/(100*DK319)</f>
        <v>0</v>
      </c>
      <c r="AG319">
        <f>1000*DW319*AT319*(DS319-DT319)/(100*DK319*(1000-AT319*DS319))</f>
        <v>0</v>
      </c>
      <c r="AH319">
        <f>(AI319 - AJ319 - DX319*1E3/(8.314*(DZ319+273.15)) * AL319/DW319 * AK319) * DW319/(100*DK319) * (1000 - DT319)/1000</f>
        <v>0</v>
      </c>
      <c r="AI319">
        <v>259.288775095313</v>
      </c>
      <c r="AJ319">
        <v>272.671896969697</v>
      </c>
      <c r="AK319">
        <v>-3.318021865572868</v>
      </c>
      <c r="AL319">
        <v>66.52313839477526</v>
      </c>
      <c r="AM319">
        <f>(AO319 - AN319 + DX319*1E3/(8.314*(DZ319+273.15)) * AQ319/DW319 * AP319) * DW319/(100*DK319) * 1000/(1000 - AO319)</f>
        <v>0</v>
      </c>
      <c r="AN319">
        <v>23.59010849948019</v>
      </c>
      <c r="AO319">
        <v>25.03664727272728</v>
      </c>
      <c r="AP319">
        <v>0.007957099302023769</v>
      </c>
      <c r="AQ319">
        <v>105.5360491091365</v>
      </c>
      <c r="AR319">
        <v>0</v>
      </c>
      <c r="AS319">
        <v>0</v>
      </c>
      <c r="AT319">
        <f>IF(AR319*$H$15&gt;=AV319,1.0,(AV319/(AV319-AR319*$H$15)))</f>
        <v>0</v>
      </c>
      <c r="AU319">
        <f>(AT319-1)*100</f>
        <v>0</v>
      </c>
      <c r="AV319">
        <f>MAX(0,($B$15+$C$15*EE319)/(1+$D$15*EE319)*DX319/(DZ319+273)*$E$15)</f>
        <v>0</v>
      </c>
      <c r="AW319" t="s">
        <v>429</v>
      </c>
      <c r="AX319" t="s">
        <v>429</v>
      </c>
      <c r="AY319">
        <v>0</v>
      </c>
      <c r="AZ319">
        <v>0</v>
      </c>
      <c r="BA319">
        <f>1-AY319/AZ319</f>
        <v>0</v>
      </c>
      <c r="BB319">
        <v>0</v>
      </c>
      <c r="BC319" t="s">
        <v>429</v>
      </c>
      <c r="BD319" t="s">
        <v>429</v>
      </c>
      <c r="BE319">
        <v>0</v>
      </c>
      <c r="BF319">
        <v>0</v>
      </c>
      <c r="BG319">
        <f>1-BE319/BF319</f>
        <v>0</v>
      </c>
      <c r="BH319">
        <v>0.5</v>
      </c>
      <c r="BI319">
        <f>DH319</f>
        <v>0</v>
      </c>
      <c r="BJ319">
        <f>K319</f>
        <v>0</v>
      </c>
      <c r="BK319">
        <f>BG319*BH319*BI319</f>
        <v>0</v>
      </c>
      <c r="BL319">
        <f>(BJ319-BB319)/BI319</f>
        <v>0</v>
      </c>
      <c r="BM319">
        <f>(AZ319-BF319)/BF319</f>
        <v>0</v>
      </c>
      <c r="BN319">
        <f>AY319/(BA319+AY319/BF319)</f>
        <v>0</v>
      </c>
      <c r="BO319" t="s">
        <v>429</v>
      </c>
      <c r="BP319">
        <v>0</v>
      </c>
      <c r="BQ319">
        <f>IF(BP319&lt;&gt;0, BP319, BN319)</f>
        <v>0</v>
      </c>
      <c r="BR319">
        <f>1-BQ319/BF319</f>
        <v>0</v>
      </c>
      <c r="BS319">
        <f>(BF319-BE319)/(BF319-BQ319)</f>
        <v>0</v>
      </c>
      <c r="BT319">
        <f>(AZ319-BF319)/(AZ319-BQ319)</f>
        <v>0</v>
      </c>
      <c r="BU319">
        <f>(BF319-BE319)/(BF319-AY319)</f>
        <v>0</v>
      </c>
      <c r="BV319">
        <f>(AZ319-BF319)/(AZ319-AY319)</f>
        <v>0</v>
      </c>
      <c r="BW319">
        <f>(BS319*BQ319/BE319)</f>
        <v>0</v>
      </c>
      <c r="BX319">
        <f>(1-BW319)</f>
        <v>0</v>
      </c>
      <c r="DG319">
        <f>$B$13*EF319+$C$13*EG319+$F$13*ER319*(1-EU319)</f>
        <v>0</v>
      </c>
      <c r="DH319">
        <f>DG319*DI319</f>
        <v>0</v>
      </c>
      <c r="DI319">
        <f>($B$13*$D$11+$C$13*$D$11+$F$13*((FE319+EW319)/MAX(FE319+EW319+FF319, 0.1)*$I$11+FF319/MAX(FE319+EW319+FF319, 0.1)*$J$11))/($B$13+$C$13+$F$13)</f>
        <v>0</v>
      </c>
      <c r="DJ319">
        <f>($B$13*$K$11+$C$13*$K$11+$F$13*((FE319+EW319)/MAX(FE319+EW319+FF319, 0.1)*$P$11+FF319/MAX(FE319+EW319+FF319, 0.1)*$Q$11))/($B$13+$C$13+$F$13)</f>
        <v>0</v>
      </c>
      <c r="DK319">
        <v>2.44</v>
      </c>
      <c r="DL319">
        <v>0.5</v>
      </c>
      <c r="DM319" t="s">
        <v>430</v>
      </c>
      <c r="DN319">
        <v>2</v>
      </c>
      <c r="DO319" t="b">
        <v>1</v>
      </c>
      <c r="DP319">
        <v>1688149943.314285</v>
      </c>
      <c r="DQ319">
        <v>289.3211428571429</v>
      </c>
      <c r="DR319">
        <v>268.3870714285715</v>
      </c>
      <c r="DS319">
        <v>24.97365714285714</v>
      </c>
      <c r="DT319">
        <v>23.52160714285714</v>
      </c>
      <c r="DU319">
        <v>309.5076071428571</v>
      </c>
      <c r="DV319">
        <v>28.95112142857142</v>
      </c>
      <c r="DW319">
        <v>500.0008571428571</v>
      </c>
      <c r="DX319">
        <v>101.5501785714286</v>
      </c>
      <c r="DY319">
        <v>0.09996101428571429</v>
      </c>
      <c r="DZ319">
        <v>33.26830714285715</v>
      </c>
      <c r="EA319">
        <v>34.40071785714286</v>
      </c>
      <c r="EB319">
        <v>999.9000000000002</v>
      </c>
      <c r="EC319">
        <v>0</v>
      </c>
      <c r="ED319">
        <v>0</v>
      </c>
      <c r="EE319">
        <v>9999.664642857144</v>
      </c>
      <c r="EF319">
        <v>0</v>
      </c>
      <c r="EG319">
        <v>1860.675357142857</v>
      </c>
      <c r="EH319">
        <v>20.93408571428571</v>
      </c>
      <c r="EI319">
        <v>296.7310000000001</v>
      </c>
      <c r="EJ319">
        <v>274.8509285714286</v>
      </c>
      <c r="EK319">
        <v>1.452058571428571</v>
      </c>
      <c r="EL319">
        <v>268.3870714285715</v>
      </c>
      <c r="EM319">
        <v>23.52160714285714</v>
      </c>
      <c r="EN319">
        <v>2.536079285714286</v>
      </c>
      <c r="EO319">
        <v>2.3886225</v>
      </c>
      <c r="EP319">
        <v>21.25990357142857</v>
      </c>
      <c r="EQ319">
        <v>20.28678214285714</v>
      </c>
      <c r="ER319">
        <v>2000.004285714286</v>
      </c>
      <c r="ES319">
        <v>0.9800006071428571</v>
      </c>
      <c r="ET319">
        <v>0.01999950357142857</v>
      </c>
      <c r="EU319">
        <v>0</v>
      </c>
      <c r="EV319">
        <v>257.97925</v>
      </c>
      <c r="EW319">
        <v>5.00078</v>
      </c>
      <c r="EX319">
        <v>7722.668928571429</v>
      </c>
      <c r="EY319">
        <v>16379.67142857143</v>
      </c>
      <c r="EZ319">
        <v>51.04450000000001</v>
      </c>
      <c r="FA319">
        <v>53.02435714285713</v>
      </c>
      <c r="FB319">
        <v>51.3747857142857</v>
      </c>
      <c r="FC319">
        <v>52.24517857142856</v>
      </c>
      <c r="FD319">
        <v>51.39471428571427</v>
      </c>
      <c r="FE319">
        <v>1955.104285714286</v>
      </c>
      <c r="FF319">
        <v>39.9</v>
      </c>
      <c r="FG319">
        <v>0</v>
      </c>
      <c r="FH319">
        <v>1688149945.8</v>
      </c>
      <c r="FI319">
        <v>0</v>
      </c>
      <c r="FJ319">
        <v>257.9932</v>
      </c>
      <c r="FK319">
        <v>-0.8345384594862604</v>
      </c>
      <c r="FL319">
        <v>-20.54923090965679</v>
      </c>
      <c r="FM319">
        <v>7722.4076</v>
      </c>
      <c r="FN319">
        <v>15</v>
      </c>
      <c r="FO319">
        <v>1688146449</v>
      </c>
      <c r="FP319" t="s">
        <v>1019</v>
      </c>
      <c r="FQ319">
        <v>1688146449</v>
      </c>
      <c r="FR319">
        <v>1688146442</v>
      </c>
      <c r="FS319">
        <v>9</v>
      </c>
      <c r="FT319">
        <v>-0.022</v>
      </c>
      <c r="FU319">
        <v>-0.07000000000000001</v>
      </c>
      <c r="FV319">
        <v>-22.36</v>
      </c>
      <c r="FW319">
        <v>-3.884</v>
      </c>
      <c r="FX319">
        <v>420</v>
      </c>
      <c r="FY319">
        <v>23</v>
      </c>
      <c r="FZ319">
        <v>0.42</v>
      </c>
      <c r="GA319">
        <v>0.11</v>
      </c>
      <c r="GB319">
        <v>20.6633925</v>
      </c>
      <c r="GC319">
        <v>5.94000562851776</v>
      </c>
      <c r="GD319">
        <v>0.5807979495433416</v>
      </c>
      <c r="GE319">
        <v>0</v>
      </c>
      <c r="GF319">
        <v>1.47863475</v>
      </c>
      <c r="GG319">
        <v>-0.5513129831144493</v>
      </c>
      <c r="GH319">
        <v>0.05814391141759814</v>
      </c>
      <c r="GI319">
        <v>0</v>
      </c>
      <c r="GJ319">
        <v>0</v>
      </c>
      <c r="GK319">
        <v>2</v>
      </c>
      <c r="GL319" t="s">
        <v>595</v>
      </c>
      <c r="GM319">
        <v>3.10085</v>
      </c>
      <c r="GN319">
        <v>2.75801</v>
      </c>
      <c r="GO319">
        <v>0.06832240000000001</v>
      </c>
      <c r="GP319">
        <v>0.0598501</v>
      </c>
      <c r="GQ319">
        <v>0.132286</v>
      </c>
      <c r="GR319">
        <v>0.114998</v>
      </c>
      <c r="GS319">
        <v>23021.7</v>
      </c>
      <c r="GT319">
        <v>22144</v>
      </c>
      <c r="GU319">
        <v>25308.4</v>
      </c>
      <c r="GV319">
        <v>23955.1</v>
      </c>
      <c r="GW319">
        <v>35337.5</v>
      </c>
      <c r="GX319">
        <v>30893.6</v>
      </c>
      <c r="GY319">
        <v>44264.4</v>
      </c>
      <c r="GZ319">
        <v>37735.9</v>
      </c>
      <c r="HA319">
        <v>1.68055</v>
      </c>
      <c r="HB319">
        <v>1.58387</v>
      </c>
      <c r="HC319">
        <v>-0.0224113</v>
      </c>
      <c r="HD319">
        <v>0</v>
      </c>
      <c r="HE319">
        <v>34.8115</v>
      </c>
      <c r="HF319">
        <v>999.9</v>
      </c>
      <c r="HG319">
        <v>35</v>
      </c>
      <c r="HH319">
        <v>48.5</v>
      </c>
      <c r="HI319">
        <v>39.7061</v>
      </c>
      <c r="HJ319">
        <v>62.8774</v>
      </c>
      <c r="HK319">
        <v>22.0393</v>
      </c>
      <c r="HL319">
        <v>1</v>
      </c>
      <c r="HM319">
        <v>2.20453</v>
      </c>
      <c r="HN319">
        <v>9.28105</v>
      </c>
      <c r="HO319">
        <v>20.0465</v>
      </c>
      <c r="HP319">
        <v>5.20127</v>
      </c>
      <c r="HQ319">
        <v>11.998</v>
      </c>
      <c r="HR319">
        <v>4.9572</v>
      </c>
      <c r="HS319">
        <v>3.27445</v>
      </c>
      <c r="HT319">
        <v>9999</v>
      </c>
      <c r="HU319">
        <v>9999</v>
      </c>
      <c r="HV319">
        <v>9999</v>
      </c>
      <c r="HW319">
        <v>114.5</v>
      </c>
      <c r="HX319">
        <v>1.86386</v>
      </c>
      <c r="HY319">
        <v>1.86023</v>
      </c>
      <c r="HZ319">
        <v>1.85867</v>
      </c>
      <c r="IA319">
        <v>1.85989</v>
      </c>
      <c r="IB319">
        <v>1.85983</v>
      </c>
      <c r="IC319">
        <v>1.85852</v>
      </c>
      <c r="ID319">
        <v>1.85766</v>
      </c>
      <c r="IE319">
        <v>1.85241</v>
      </c>
      <c r="IF319">
        <v>0</v>
      </c>
      <c r="IG319">
        <v>0</v>
      </c>
      <c r="IH319">
        <v>0</v>
      </c>
      <c r="II319">
        <v>0</v>
      </c>
      <c r="IJ319" t="s">
        <v>433</v>
      </c>
      <c r="IK319" t="s">
        <v>434</v>
      </c>
      <c r="IL319" t="s">
        <v>435</v>
      </c>
      <c r="IM319" t="s">
        <v>435</v>
      </c>
      <c r="IN319" t="s">
        <v>435</v>
      </c>
      <c r="IO319" t="s">
        <v>435</v>
      </c>
      <c r="IP319">
        <v>0</v>
      </c>
      <c r="IQ319">
        <v>100</v>
      </c>
      <c r="IR319">
        <v>100</v>
      </c>
      <c r="IS319">
        <v>-19.747</v>
      </c>
      <c r="IT319">
        <v>-3.9812</v>
      </c>
      <c r="IU319">
        <v>-14.33519908643434</v>
      </c>
      <c r="IV319">
        <v>-0.02083019699242301</v>
      </c>
      <c r="IW319">
        <v>6.53372239223948E-06</v>
      </c>
      <c r="IX319">
        <v>-1.0545266758139E-09</v>
      </c>
      <c r="IY319">
        <v>-1.743726263577337</v>
      </c>
      <c r="IZ319">
        <v>-0.1107929009182527</v>
      </c>
      <c r="JA319">
        <v>0.00147621998962423</v>
      </c>
      <c r="JB319">
        <v>-1.085810860981848E-05</v>
      </c>
      <c r="JC319">
        <v>3</v>
      </c>
      <c r="JD319">
        <v>1949</v>
      </c>
      <c r="JE319">
        <v>2</v>
      </c>
      <c r="JF319">
        <v>64</v>
      </c>
      <c r="JG319">
        <v>58.4</v>
      </c>
      <c r="JH319">
        <v>58.5</v>
      </c>
      <c r="JI319">
        <v>0.737305</v>
      </c>
      <c r="JJ319">
        <v>2.72827</v>
      </c>
      <c r="JK319">
        <v>1.49658</v>
      </c>
      <c r="JL319">
        <v>2.32056</v>
      </c>
      <c r="JM319">
        <v>1.54785</v>
      </c>
      <c r="JN319">
        <v>2.50977</v>
      </c>
      <c r="JO319">
        <v>51.6318</v>
      </c>
      <c r="JP319">
        <v>12.9062</v>
      </c>
      <c r="JQ319">
        <v>18</v>
      </c>
      <c r="JR319">
        <v>505.044</v>
      </c>
      <c r="JS319">
        <v>448.939</v>
      </c>
      <c r="JT319">
        <v>27.8298</v>
      </c>
      <c r="JU319">
        <v>51.0582</v>
      </c>
      <c r="JV319">
        <v>30.0013</v>
      </c>
      <c r="JW319">
        <v>50.9769</v>
      </c>
      <c r="JX319">
        <v>50.8523</v>
      </c>
      <c r="JY319">
        <v>14.842</v>
      </c>
      <c r="JZ319">
        <v>29.7092</v>
      </c>
      <c r="KA319">
        <v>0</v>
      </c>
      <c r="KB319">
        <v>21.7934</v>
      </c>
      <c r="KC319">
        <v>218.913</v>
      </c>
      <c r="KD319">
        <v>23.6911</v>
      </c>
      <c r="KE319">
        <v>96.7246</v>
      </c>
      <c r="KF319">
        <v>91.15779999999999</v>
      </c>
    </row>
    <row r="320" spans="1:292">
      <c r="A320">
        <v>302</v>
      </c>
      <c r="B320">
        <v>1688149956.1</v>
      </c>
      <c r="C320">
        <v>15540.09999990463</v>
      </c>
      <c r="D320" t="s">
        <v>1044</v>
      </c>
      <c r="E320" t="s">
        <v>1045</v>
      </c>
      <c r="F320">
        <v>5</v>
      </c>
      <c r="G320" t="s">
        <v>1018</v>
      </c>
      <c r="H320">
        <v>1688149948.6</v>
      </c>
      <c r="I320">
        <f>(J320)/1000</f>
        <v>0</v>
      </c>
      <c r="J320">
        <f>IF(DO320, AM320, AG320)</f>
        <v>0</v>
      </c>
      <c r="K320">
        <f>IF(DO320, AH320, AF320)</f>
        <v>0</v>
      </c>
      <c r="L320">
        <f>DQ320 - IF(AT320&gt;1, K320*DK320*100.0/(AV320*EE320), 0)</f>
        <v>0</v>
      </c>
      <c r="M320">
        <f>((S320-I320/2)*L320-K320)/(S320+I320/2)</f>
        <v>0</v>
      </c>
      <c r="N320">
        <f>M320*(DX320+DY320)/1000.0</f>
        <v>0</v>
      </c>
      <c r="O320">
        <f>(DQ320 - IF(AT320&gt;1, K320*DK320*100.0/(AV320*EE320), 0))*(DX320+DY320)/1000.0</f>
        <v>0</v>
      </c>
      <c r="P320">
        <f>2.0/((1/R320-1/Q320)+SIGN(R320)*SQRT((1/R320-1/Q320)*(1/R320-1/Q320) + 4*DL320/((DL320+1)*(DL320+1))*(2*1/R320*1/Q320-1/Q320*1/Q320)))</f>
        <v>0</v>
      </c>
      <c r="Q320">
        <f>IF(LEFT(DM320,1)&lt;&gt;"0",IF(LEFT(DM320,1)="1",3.0,DN320),$D$5+$E$5*(EE320*DX320/($K$5*1000))+$F$5*(EE320*DX320/($K$5*1000))*MAX(MIN(DK320,$J$5),$I$5)*MAX(MIN(DK320,$J$5),$I$5)+$G$5*MAX(MIN(DK320,$J$5),$I$5)*(EE320*DX320/($K$5*1000))+$H$5*(EE320*DX320/($K$5*1000))*(EE320*DX320/($K$5*1000)))</f>
        <v>0</v>
      </c>
      <c r="R320">
        <f>I320*(1000-(1000*0.61365*exp(17.502*V320/(240.97+V320))/(DX320+DY320)+DS320)/2)/(1000*0.61365*exp(17.502*V320/(240.97+V320))/(DX320+DY320)-DS320)</f>
        <v>0</v>
      </c>
      <c r="S320">
        <f>1/((DL320+1)/(P320/1.6)+1/(Q320/1.37)) + DL320/((DL320+1)/(P320/1.6) + DL320/(Q320/1.37))</f>
        <v>0</v>
      </c>
      <c r="T320">
        <f>(DG320*DJ320)</f>
        <v>0</v>
      </c>
      <c r="U320">
        <f>(DZ320+(T320+2*0.95*5.67E-8*(((DZ320+$B$9)+273)^4-(DZ320+273)^4)-44100*I320)/(1.84*29.3*Q320+8*0.95*5.67E-8*(DZ320+273)^3))</f>
        <v>0</v>
      </c>
      <c r="V320">
        <f>($C$9*EA320+$D$9*EB320+$E$9*U320)</f>
        <v>0</v>
      </c>
      <c r="W320">
        <f>0.61365*exp(17.502*V320/(240.97+V320))</f>
        <v>0</v>
      </c>
      <c r="X320">
        <f>(Y320/Z320*100)</f>
        <v>0</v>
      </c>
      <c r="Y320">
        <f>DS320*(DX320+DY320)/1000</f>
        <v>0</v>
      </c>
      <c r="Z320">
        <f>0.61365*exp(17.502*DZ320/(240.97+DZ320))</f>
        <v>0</v>
      </c>
      <c r="AA320">
        <f>(W320-DS320*(DX320+DY320)/1000)</f>
        <v>0</v>
      </c>
      <c r="AB320">
        <f>(-I320*44100)</f>
        <v>0</v>
      </c>
      <c r="AC320">
        <f>2*29.3*Q320*0.92*(DZ320-V320)</f>
        <v>0</v>
      </c>
      <c r="AD320">
        <f>2*0.95*5.67E-8*(((DZ320+$B$9)+273)^4-(V320+273)^4)</f>
        <v>0</v>
      </c>
      <c r="AE320">
        <f>T320+AD320+AB320+AC320</f>
        <v>0</v>
      </c>
      <c r="AF320">
        <f>DW320*AT320*(DR320-DQ320*(1000-AT320*DT320)/(1000-AT320*DS320))/(100*DK320)</f>
        <v>0</v>
      </c>
      <c r="AG320">
        <f>1000*DW320*AT320*(DS320-DT320)/(100*DK320*(1000-AT320*DS320))</f>
        <v>0</v>
      </c>
      <c r="AH320">
        <f>(AI320 - AJ320 - DX320*1E3/(8.314*(DZ320+273.15)) * AL320/DW320 * AK320) * DW320/(100*DK320) * (1000 - DT320)/1000</f>
        <v>0</v>
      </c>
      <c r="AI320">
        <v>242.2194216899293</v>
      </c>
      <c r="AJ320">
        <v>255.9600727272726</v>
      </c>
      <c r="AK320">
        <v>-3.348251101649013</v>
      </c>
      <c r="AL320">
        <v>66.52313839477526</v>
      </c>
      <c r="AM320">
        <f>(AO320 - AN320 + DX320*1E3/(8.314*(DZ320+273.15)) * AQ320/DW320 * AP320) * DW320/(100*DK320) * 1000/(1000 - AO320)</f>
        <v>0</v>
      </c>
      <c r="AN320">
        <v>23.62663216740755</v>
      </c>
      <c r="AO320">
        <v>25.06450606060606</v>
      </c>
      <c r="AP320">
        <v>0.005536559855378543</v>
      </c>
      <c r="AQ320">
        <v>105.5360491091365</v>
      </c>
      <c r="AR320">
        <v>0</v>
      </c>
      <c r="AS320">
        <v>0</v>
      </c>
      <c r="AT320">
        <f>IF(AR320*$H$15&gt;=AV320,1.0,(AV320/(AV320-AR320*$H$15)))</f>
        <v>0</v>
      </c>
      <c r="AU320">
        <f>(AT320-1)*100</f>
        <v>0</v>
      </c>
      <c r="AV320">
        <f>MAX(0,($B$15+$C$15*EE320)/(1+$D$15*EE320)*DX320/(DZ320+273)*$E$15)</f>
        <v>0</v>
      </c>
      <c r="AW320" t="s">
        <v>429</v>
      </c>
      <c r="AX320" t="s">
        <v>429</v>
      </c>
      <c r="AY320">
        <v>0</v>
      </c>
      <c r="AZ320">
        <v>0</v>
      </c>
      <c r="BA320">
        <f>1-AY320/AZ320</f>
        <v>0</v>
      </c>
      <c r="BB320">
        <v>0</v>
      </c>
      <c r="BC320" t="s">
        <v>429</v>
      </c>
      <c r="BD320" t="s">
        <v>429</v>
      </c>
      <c r="BE320">
        <v>0</v>
      </c>
      <c r="BF320">
        <v>0</v>
      </c>
      <c r="BG320">
        <f>1-BE320/BF320</f>
        <v>0</v>
      </c>
      <c r="BH320">
        <v>0.5</v>
      </c>
      <c r="BI320">
        <f>DH320</f>
        <v>0</v>
      </c>
      <c r="BJ320">
        <f>K320</f>
        <v>0</v>
      </c>
      <c r="BK320">
        <f>BG320*BH320*BI320</f>
        <v>0</v>
      </c>
      <c r="BL320">
        <f>(BJ320-BB320)/BI320</f>
        <v>0</v>
      </c>
      <c r="BM320">
        <f>(AZ320-BF320)/BF320</f>
        <v>0</v>
      </c>
      <c r="BN320">
        <f>AY320/(BA320+AY320/BF320)</f>
        <v>0</v>
      </c>
      <c r="BO320" t="s">
        <v>429</v>
      </c>
      <c r="BP320">
        <v>0</v>
      </c>
      <c r="BQ320">
        <f>IF(BP320&lt;&gt;0, BP320, BN320)</f>
        <v>0</v>
      </c>
      <c r="BR320">
        <f>1-BQ320/BF320</f>
        <v>0</v>
      </c>
      <c r="BS320">
        <f>(BF320-BE320)/(BF320-BQ320)</f>
        <v>0</v>
      </c>
      <c r="BT320">
        <f>(AZ320-BF320)/(AZ320-BQ320)</f>
        <v>0</v>
      </c>
      <c r="BU320">
        <f>(BF320-BE320)/(BF320-AY320)</f>
        <v>0</v>
      </c>
      <c r="BV320">
        <f>(AZ320-BF320)/(AZ320-AY320)</f>
        <v>0</v>
      </c>
      <c r="BW320">
        <f>(BS320*BQ320/BE320)</f>
        <v>0</v>
      </c>
      <c r="BX320">
        <f>(1-BW320)</f>
        <v>0</v>
      </c>
      <c r="DG320">
        <f>$B$13*EF320+$C$13*EG320+$F$13*ER320*(1-EU320)</f>
        <v>0</v>
      </c>
      <c r="DH320">
        <f>DG320*DI320</f>
        <v>0</v>
      </c>
      <c r="DI320">
        <f>($B$13*$D$11+$C$13*$D$11+$F$13*((FE320+EW320)/MAX(FE320+EW320+FF320, 0.1)*$I$11+FF320/MAX(FE320+EW320+FF320, 0.1)*$J$11))/($B$13+$C$13+$F$13)</f>
        <v>0</v>
      </c>
      <c r="DJ320">
        <f>($B$13*$K$11+$C$13*$K$11+$F$13*((FE320+EW320)/MAX(FE320+EW320+FF320, 0.1)*$P$11+FF320/MAX(FE320+EW320+FF320, 0.1)*$Q$11))/($B$13+$C$13+$F$13)</f>
        <v>0</v>
      </c>
      <c r="DK320">
        <v>2.44</v>
      </c>
      <c r="DL320">
        <v>0.5</v>
      </c>
      <c r="DM320" t="s">
        <v>430</v>
      </c>
      <c r="DN320">
        <v>2</v>
      </c>
      <c r="DO320" t="b">
        <v>1</v>
      </c>
      <c r="DP320">
        <v>1688149948.6</v>
      </c>
      <c r="DQ320">
        <v>272.2970370370371</v>
      </c>
      <c r="DR320">
        <v>250.7970740740741</v>
      </c>
      <c r="DS320">
        <v>25.01381481481481</v>
      </c>
      <c r="DT320">
        <v>23.58606296296296</v>
      </c>
      <c r="DU320">
        <v>292.1858888888889</v>
      </c>
      <c r="DV320">
        <v>28.99351111111111</v>
      </c>
      <c r="DW320">
        <v>500.0216296296297</v>
      </c>
      <c r="DX320">
        <v>101.5496296296296</v>
      </c>
      <c r="DY320">
        <v>0.1000529222222222</v>
      </c>
      <c r="DZ320">
        <v>33.29205185185184</v>
      </c>
      <c r="EA320">
        <v>34.43101111111111</v>
      </c>
      <c r="EB320">
        <v>999.9000000000001</v>
      </c>
      <c r="EC320">
        <v>0</v>
      </c>
      <c r="ED320">
        <v>0</v>
      </c>
      <c r="EE320">
        <v>9999.932222222222</v>
      </c>
      <c r="EF320">
        <v>0</v>
      </c>
      <c r="EG320">
        <v>1860.986296296296</v>
      </c>
      <c r="EH320">
        <v>21.49999259259259</v>
      </c>
      <c r="EI320">
        <v>279.2824444444444</v>
      </c>
      <c r="EJ320">
        <v>256.8547777777777</v>
      </c>
      <c r="EK320">
        <v>1.427756666666667</v>
      </c>
      <c r="EL320">
        <v>250.7970740740741</v>
      </c>
      <c r="EM320">
        <v>23.58606296296296</v>
      </c>
      <c r="EN320">
        <v>2.540144074074074</v>
      </c>
      <c r="EO320">
        <v>2.395156296296296</v>
      </c>
      <c r="EP320">
        <v>21.28602222222223</v>
      </c>
      <c r="EQ320">
        <v>20.33104444444445</v>
      </c>
      <c r="ER320">
        <v>1999.980740740741</v>
      </c>
      <c r="ES320">
        <v>0.9800005555555555</v>
      </c>
      <c r="ET320">
        <v>0.01999954814814815</v>
      </c>
      <c r="EU320">
        <v>0</v>
      </c>
      <c r="EV320">
        <v>257.9932222222222</v>
      </c>
      <c r="EW320">
        <v>5.00078</v>
      </c>
      <c r="EX320">
        <v>7721.101111111111</v>
      </c>
      <c r="EY320">
        <v>16379.48518518518</v>
      </c>
      <c r="EZ320">
        <v>51.05992592592592</v>
      </c>
      <c r="FA320">
        <v>53.04607407407407</v>
      </c>
      <c r="FB320">
        <v>51.39555555555555</v>
      </c>
      <c r="FC320">
        <v>52.26351851851851</v>
      </c>
      <c r="FD320">
        <v>51.42555555555555</v>
      </c>
      <c r="FE320">
        <v>1955.080740740741</v>
      </c>
      <c r="FF320">
        <v>39.9</v>
      </c>
      <c r="FG320">
        <v>0</v>
      </c>
      <c r="FH320">
        <v>1688149950.6</v>
      </c>
      <c r="FI320">
        <v>0</v>
      </c>
      <c r="FJ320">
        <v>257.9748</v>
      </c>
      <c r="FK320">
        <v>0.202461556967669</v>
      </c>
      <c r="FL320">
        <v>-11.64230775535118</v>
      </c>
      <c r="FM320">
        <v>7720.9052</v>
      </c>
      <c r="FN320">
        <v>15</v>
      </c>
      <c r="FO320">
        <v>1688146449</v>
      </c>
      <c r="FP320" t="s">
        <v>1019</v>
      </c>
      <c r="FQ320">
        <v>1688146449</v>
      </c>
      <c r="FR320">
        <v>1688146442</v>
      </c>
      <c r="FS320">
        <v>9</v>
      </c>
      <c r="FT320">
        <v>-0.022</v>
      </c>
      <c r="FU320">
        <v>-0.07000000000000001</v>
      </c>
      <c r="FV320">
        <v>-22.36</v>
      </c>
      <c r="FW320">
        <v>-3.884</v>
      </c>
      <c r="FX320">
        <v>420</v>
      </c>
      <c r="FY320">
        <v>23</v>
      </c>
      <c r="FZ320">
        <v>0.42</v>
      </c>
      <c r="GA320">
        <v>0.11</v>
      </c>
      <c r="GB320">
        <v>21.137525</v>
      </c>
      <c r="GC320">
        <v>6.428469793620998</v>
      </c>
      <c r="GD320">
        <v>0.6221391989538996</v>
      </c>
      <c r="GE320">
        <v>0</v>
      </c>
      <c r="GF320">
        <v>1.45114425</v>
      </c>
      <c r="GG320">
        <v>-0.2629342964352726</v>
      </c>
      <c r="GH320">
        <v>0.04011642655368872</v>
      </c>
      <c r="GI320">
        <v>1</v>
      </c>
      <c r="GJ320">
        <v>1</v>
      </c>
      <c r="GK320">
        <v>2</v>
      </c>
      <c r="GL320" t="s">
        <v>432</v>
      </c>
      <c r="GM320">
        <v>3.10085</v>
      </c>
      <c r="GN320">
        <v>2.75823</v>
      </c>
      <c r="GO320">
        <v>0.06497790000000001</v>
      </c>
      <c r="GP320">
        <v>0.0562897</v>
      </c>
      <c r="GQ320">
        <v>0.132379</v>
      </c>
      <c r="GR320">
        <v>0.115231</v>
      </c>
      <c r="GS320">
        <v>23103.2</v>
      </c>
      <c r="GT320">
        <v>22226.8</v>
      </c>
      <c r="GU320">
        <v>25307.5</v>
      </c>
      <c r="GV320">
        <v>23954.4</v>
      </c>
      <c r="GW320">
        <v>35332.7</v>
      </c>
      <c r="GX320">
        <v>30884.7</v>
      </c>
      <c r="GY320">
        <v>44263.4</v>
      </c>
      <c r="GZ320">
        <v>37735.1</v>
      </c>
      <c r="HA320">
        <v>1.68067</v>
      </c>
      <c r="HB320">
        <v>1.58385</v>
      </c>
      <c r="HC320">
        <v>-0.0221059</v>
      </c>
      <c r="HD320">
        <v>0</v>
      </c>
      <c r="HE320">
        <v>34.8378</v>
      </c>
      <c r="HF320">
        <v>999.9</v>
      </c>
      <c r="HG320">
        <v>35</v>
      </c>
      <c r="HH320">
        <v>48.5</v>
      </c>
      <c r="HI320">
        <v>39.7023</v>
      </c>
      <c r="HJ320">
        <v>62.7974</v>
      </c>
      <c r="HK320">
        <v>22.1554</v>
      </c>
      <c r="HL320">
        <v>1</v>
      </c>
      <c r="HM320">
        <v>2.20592</v>
      </c>
      <c r="HN320">
        <v>9.28105</v>
      </c>
      <c r="HO320">
        <v>20.0464</v>
      </c>
      <c r="HP320">
        <v>5.20127</v>
      </c>
      <c r="HQ320">
        <v>11.998</v>
      </c>
      <c r="HR320">
        <v>4.957</v>
      </c>
      <c r="HS320">
        <v>3.27433</v>
      </c>
      <c r="HT320">
        <v>9999</v>
      </c>
      <c r="HU320">
        <v>9999</v>
      </c>
      <c r="HV320">
        <v>9999</v>
      </c>
      <c r="HW320">
        <v>114.5</v>
      </c>
      <c r="HX320">
        <v>1.86386</v>
      </c>
      <c r="HY320">
        <v>1.86023</v>
      </c>
      <c r="HZ320">
        <v>1.85867</v>
      </c>
      <c r="IA320">
        <v>1.85989</v>
      </c>
      <c r="IB320">
        <v>1.85984</v>
      </c>
      <c r="IC320">
        <v>1.85852</v>
      </c>
      <c r="ID320">
        <v>1.85766</v>
      </c>
      <c r="IE320">
        <v>1.85242</v>
      </c>
      <c r="IF320">
        <v>0</v>
      </c>
      <c r="IG320">
        <v>0</v>
      </c>
      <c r="IH320">
        <v>0</v>
      </c>
      <c r="II320">
        <v>0</v>
      </c>
      <c r="IJ320" t="s">
        <v>433</v>
      </c>
      <c r="IK320" t="s">
        <v>434</v>
      </c>
      <c r="IL320" t="s">
        <v>435</v>
      </c>
      <c r="IM320" t="s">
        <v>435</v>
      </c>
      <c r="IN320" t="s">
        <v>435</v>
      </c>
      <c r="IO320" t="s">
        <v>435</v>
      </c>
      <c r="IP320">
        <v>0</v>
      </c>
      <c r="IQ320">
        <v>100</v>
      </c>
      <c r="IR320">
        <v>100</v>
      </c>
      <c r="IS320">
        <v>-19.458</v>
      </c>
      <c r="IT320">
        <v>-3.9827</v>
      </c>
      <c r="IU320">
        <v>-14.33519908643434</v>
      </c>
      <c r="IV320">
        <v>-0.02083019699242301</v>
      </c>
      <c r="IW320">
        <v>6.53372239223948E-06</v>
      </c>
      <c r="IX320">
        <v>-1.0545266758139E-09</v>
      </c>
      <c r="IY320">
        <v>-1.743726263577337</v>
      </c>
      <c r="IZ320">
        <v>-0.1107929009182527</v>
      </c>
      <c r="JA320">
        <v>0.00147621998962423</v>
      </c>
      <c r="JB320">
        <v>-1.085810860981848E-05</v>
      </c>
      <c r="JC320">
        <v>3</v>
      </c>
      <c r="JD320">
        <v>1949</v>
      </c>
      <c r="JE320">
        <v>2</v>
      </c>
      <c r="JF320">
        <v>64</v>
      </c>
      <c r="JG320">
        <v>58.5</v>
      </c>
      <c r="JH320">
        <v>58.6</v>
      </c>
      <c r="JI320">
        <v>0.695801</v>
      </c>
      <c r="JJ320">
        <v>2.7356</v>
      </c>
      <c r="JK320">
        <v>1.49658</v>
      </c>
      <c r="JL320">
        <v>2.32056</v>
      </c>
      <c r="JM320">
        <v>1.54785</v>
      </c>
      <c r="JN320">
        <v>2.47803</v>
      </c>
      <c r="JO320">
        <v>51.6318</v>
      </c>
      <c r="JP320">
        <v>12.8887</v>
      </c>
      <c r="JQ320">
        <v>18</v>
      </c>
      <c r="JR320">
        <v>505.162</v>
      </c>
      <c r="JS320">
        <v>448.942</v>
      </c>
      <c r="JT320">
        <v>27.8559</v>
      </c>
      <c r="JU320">
        <v>51.0707</v>
      </c>
      <c r="JV320">
        <v>30.0014</v>
      </c>
      <c r="JW320">
        <v>50.9828</v>
      </c>
      <c r="JX320">
        <v>50.856</v>
      </c>
      <c r="JY320">
        <v>14.0169</v>
      </c>
      <c r="JZ320">
        <v>29.7092</v>
      </c>
      <c r="KA320">
        <v>0</v>
      </c>
      <c r="KB320">
        <v>21.8134</v>
      </c>
      <c r="KC320">
        <v>198.855</v>
      </c>
      <c r="KD320">
        <v>23.7008</v>
      </c>
      <c r="KE320">
        <v>96.72190000000001</v>
      </c>
      <c r="KF320">
        <v>91.1555</v>
      </c>
    </row>
    <row r="321" spans="1:292">
      <c r="A321">
        <v>303</v>
      </c>
      <c r="B321">
        <v>1688149961.1</v>
      </c>
      <c r="C321">
        <v>15545.09999990463</v>
      </c>
      <c r="D321" t="s">
        <v>1046</v>
      </c>
      <c r="E321" t="s">
        <v>1047</v>
      </c>
      <c r="F321">
        <v>5</v>
      </c>
      <c r="G321" t="s">
        <v>1018</v>
      </c>
      <c r="H321">
        <v>1688149953.314285</v>
      </c>
      <c r="I321">
        <f>(J321)/1000</f>
        <v>0</v>
      </c>
      <c r="J321">
        <f>IF(DO321, AM321, AG321)</f>
        <v>0</v>
      </c>
      <c r="K321">
        <f>IF(DO321, AH321, AF321)</f>
        <v>0</v>
      </c>
      <c r="L321">
        <f>DQ321 - IF(AT321&gt;1, K321*DK321*100.0/(AV321*EE321), 0)</f>
        <v>0</v>
      </c>
      <c r="M321">
        <f>((S321-I321/2)*L321-K321)/(S321+I321/2)</f>
        <v>0</v>
      </c>
      <c r="N321">
        <f>M321*(DX321+DY321)/1000.0</f>
        <v>0</v>
      </c>
      <c r="O321">
        <f>(DQ321 - IF(AT321&gt;1, K321*DK321*100.0/(AV321*EE321), 0))*(DX321+DY321)/1000.0</f>
        <v>0</v>
      </c>
      <c r="P321">
        <f>2.0/((1/R321-1/Q321)+SIGN(R321)*SQRT((1/R321-1/Q321)*(1/R321-1/Q321) + 4*DL321/((DL321+1)*(DL321+1))*(2*1/R321*1/Q321-1/Q321*1/Q321)))</f>
        <v>0</v>
      </c>
      <c r="Q321">
        <f>IF(LEFT(DM321,1)&lt;&gt;"0",IF(LEFT(DM321,1)="1",3.0,DN321),$D$5+$E$5*(EE321*DX321/($K$5*1000))+$F$5*(EE321*DX321/($K$5*1000))*MAX(MIN(DK321,$J$5),$I$5)*MAX(MIN(DK321,$J$5),$I$5)+$G$5*MAX(MIN(DK321,$J$5),$I$5)*(EE321*DX321/($K$5*1000))+$H$5*(EE321*DX321/($K$5*1000))*(EE321*DX321/($K$5*1000)))</f>
        <v>0</v>
      </c>
      <c r="R321">
        <f>I321*(1000-(1000*0.61365*exp(17.502*V321/(240.97+V321))/(DX321+DY321)+DS321)/2)/(1000*0.61365*exp(17.502*V321/(240.97+V321))/(DX321+DY321)-DS321)</f>
        <v>0</v>
      </c>
      <c r="S321">
        <f>1/((DL321+1)/(P321/1.6)+1/(Q321/1.37)) + DL321/((DL321+1)/(P321/1.6) + DL321/(Q321/1.37))</f>
        <v>0</v>
      </c>
      <c r="T321">
        <f>(DG321*DJ321)</f>
        <v>0</v>
      </c>
      <c r="U321">
        <f>(DZ321+(T321+2*0.95*5.67E-8*(((DZ321+$B$9)+273)^4-(DZ321+273)^4)-44100*I321)/(1.84*29.3*Q321+8*0.95*5.67E-8*(DZ321+273)^3))</f>
        <v>0</v>
      </c>
      <c r="V321">
        <f>($C$9*EA321+$D$9*EB321+$E$9*U321)</f>
        <v>0</v>
      </c>
      <c r="W321">
        <f>0.61365*exp(17.502*V321/(240.97+V321))</f>
        <v>0</v>
      </c>
      <c r="X321">
        <f>(Y321/Z321*100)</f>
        <v>0</v>
      </c>
      <c r="Y321">
        <f>DS321*(DX321+DY321)/1000</f>
        <v>0</v>
      </c>
      <c r="Z321">
        <f>0.61365*exp(17.502*DZ321/(240.97+DZ321))</f>
        <v>0</v>
      </c>
      <c r="AA321">
        <f>(W321-DS321*(DX321+DY321)/1000)</f>
        <v>0</v>
      </c>
      <c r="AB321">
        <f>(-I321*44100)</f>
        <v>0</v>
      </c>
      <c r="AC321">
        <f>2*29.3*Q321*0.92*(DZ321-V321)</f>
        <v>0</v>
      </c>
      <c r="AD321">
        <f>2*0.95*5.67E-8*(((DZ321+$B$9)+273)^4-(V321+273)^4)</f>
        <v>0</v>
      </c>
      <c r="AE321">
        <f>T321+AD321+AB321+AC321</f>
        <v>0</v>
      </c>
      <c r="AF321">
        <f>DW321*AT321*(DR321-DQ321*(1000-AT321*DT321)/(1000-AT321*DS321))/(100*DK321)</f>
        <v>0</v>
      </c>
      <c r="AG321">
        <f>1000*DW321*AT321*(DS321-DT321)/(100*DK321*(1000-AT321*DS321))</f>
        <v>0</v>
      </c>
      <c r="AH321">
        <f>(AI321 - AJ321 - DX321*1E3/(8.314*(DZ321+273.15)) * AL321/DW321 * AK321) * DW321/(100*DK321) * (1000 - DT321)/1000</f>
        <v>0</v>
      </c>
      <c r="AI321">
        <v>225.2517080411942</v>
      </c>
      <c r="AJ321">
        <v>239.2748787878788</v>
      </c>
      <c r="AK321">
        <v>-3.33599660045626</v>
      </c>
      <c r="AL321">
        <v>66.52313839477526</v>
      </c>
      <c r="AM321">
        <f>(AO321 - AN321 + DX321*1E3/(8.314*(DZ321+273.15)) * AQ321/DW321 * AP321) * DW321/(100*DK321) * 1000/(1000 - AO321)</f>
        <v>0</v>
      </c>
      <c r="AN321">
        <v>23.66270815202853</v>
      </c>
      <c r="AO321">
        <v>25.09757939393938</v>
      </c>
      <c r="AP321">
        <v>0.006000502046150513</v>
      </c>
      <c r="AQ321">
        <v>105.5360491091365</v>
      </c>
      <c r="AR321">
        <v>0</v>
      </c>
      <c r="AS321">
        <v>0</v>
      </c>
      <c r="AT321">
        <f>IF(AR321*$H$15&gt;=AV321,1.0,(AV321/(AV321-AR321*$H$15)))</f>
        <v>0</v>
      </c>
      <c r="AU321">
        <f>(AT321-1)*100</f>
        <v>0</v>
      </c>
      <c r="AV321">
        <f>MAX(0,($B$15+$C$15*EE321)/(1+$D$15*EE321)*DX321/(DZ321+273)*$E$15)</f>
        <v>0</v>
      </c>
      <c r="AW321" t="s">
        <v>429</v>
      </c>
      <c r="AX321" t="s">
        <v>429</v>
      </c>
      <c r="AY321">
        <v>0</v>
      </c>
      <c r="AZ321">
        <v>0</v>
      </c>
      <c r="BA321">
        <f>1-AY321/AZ321</f>
        <v>0</v>
      </c>
      <c r="BB321">
        <v>0</v>
      </c>
      <c r="BC321" t="s">
        <v>429</v>
      </c>
      <c r="BD321" t="s">
        <v>429</v>
      </c>
      <c r="BE321">
        <v>0</v>
      </c>
      <c r="BF321">
        <v>0</v>
      </c>
      <c r="BG321">
        <f>1-BE321/BF321</f>
        <v>0</v>
      </c>
      <c r="BH321">
        <v>0.5</v>
      </c>
      <c r="BI321">
        <f>DH321</f>
        <v>0</v>
      </c>
      <c r="BJ321">
        <f>K321</f>
        <v>0</v>
      </c>
      <c r="BK321">
        <f>BG321*BH321*BI321</f>
        <v>0</v>
      </c>
      <c r="BL321">
        <f>(BJ321-BB321)/BI321</f>
        <v>0</v>
      </c>
      <c r="BM321">
        <f>(AZ321-BF321)/BF321</f>
        <v>0</v>
      </c>
      <c r="BN321">
        <f>AY321/(BA321+AY321/BF321)</f>
        <v>0</v>
      </c>
      <c r="BO321" t="s">
        <v>429</v>
      </c>
      <c r="BP321">
        <v>0</v>
      </c>
      <c r="BQ321">
        <f>IF(BP321&lt;&gt;0, BP321, BN321)</f>
        <v>0</v>
      </c>
      <c r="BR321">
        <f>1-BQ321/BF321</f>
        <v>0</v>
      </c>
      <c r="BS321">
        <f>(BF321-BE321)/(BF321-BQ321)</f>
        <v>0</v>
      </c>
      <c r="BT321">
        <f>(AZ321-BF321)/(AZ321-BQ321)</f>
        <v>0</v>
      </c>
      <c r="BU321">
        <f>(BF321-BE321)/(BF321-AY321)</f>
        <v>0</v>
      </c>
      <c r="BV321">
        <f>(AZ321-BF321)/(AZ321-AY321)</f>
        <v>0</v>
      </c>
      <c r="BW321">
        <f>(BS321*BQ321/BE321)</f>
        <v>0</v>
      </c>
      <c r="BX321">
        <f>(1-BW321)</f>
        <v>0</v>
      </c>
      <c r="DG321">
        <f>$B$13*EF321+$C$13*EG321+$F$13*ER321*(1-EU321)</f>
        <v>0</v>
      </c>
      <c r="DH321">
        <f>DG321*DI321</f>
        <v>0</v>
      </c>
      <c r="DI321">
        <f>($B$13*$D$11+$C$13*$D$11+$F$13*((FE321+EW321)/MAX(FE321+EW321+FF321, 0.1)*$I$11+FF321/MAX(FE321+EW321+FF321, 0.1)*$J$11))/($B$13+$C$13+$F$13)</f>
        <v>0</v>
      </c>
      <c r="DJ321">
        <f>($B$13*$K$11+$C$13*$K$11+$F$13*((FE321+EW321)/MAX(FE321+EW321+FF321, 0.1)*$P$11+FF321/MAX(FE321+EW321+FF321, 0.1)*$Q$11))/($B$13+$C$13+$F$13)</f>
        <v>0</v>
      </c>
      <c r="DK321">
        <v>2.44</v>
      </c>
      <c r="DL321">
        <v>0.5</v>
      </c>
      <c r="DM321" t="s">
        <v>430</v>
      </c>
      <c r="DN321">
        <v>2</v>
      </c>
      <c r="DO321" t="b">
        <v>1</v>
      </c>
      <c r="DP321">
        <v>1688149953.314285</v>
      </c>
      <c r="DQ321">
        <v>256.9924642857143</v>
      </c>
      <c r="DR321">
        <v>235.1141428571429</v>
      </c>
      <c r="DS321">
        <v>25.05062142857143</v>
      </c>
      <c r="DT321">
        <v>23.62135</v>
      </c>
      <c r="DU321">
        <v>276.6106428571429</v>
      </c>
      <c r="DV321">
        <v>29.03235714285714</v>
      </c>
      <c r="DW321">
        <v>500.0194285714286</v>
      </c>
      <c r="DX321">
        <v>101.5491428571429</v>
      </c>
      <c r="DY321">
        <v>0.1000546035714286</v>
      </c>
      <c r="DZ321">
        <v>33.31385</v>
      </c>
      <c r="EA321">
        <v>34.46398214285714</v>
      </c>
      <c r="EB321">
        <v>999.9000000000002</v>
      </c>
      <c r="EC321">
        <v>0</v>
      </c>
      <c r="ED321">
        <v>0</v>
      </c>
      <c r="EE321">
        <v>9995.828928571429</v>
      </c>
      <c r="EF321">
        <v>0</v>
      </c>
      <c r="EG321">
        <v>1860.182857142857</v>
      </c>
      <c r="EH321">
        <v>21.878275</v>
      </c>
      <c r="EI321">
        <v>263.5952142857143</v>
      </c>
      <c r="EJ321">
        <v>240.8017857142857</v>
      </c>
      <c r="EK321">
        <v>1.429272142857142</v>
      </c>
      <c r="EL321">
        <v>235.1141428571429</v>
      </c>
      <c r="EM321">
        <v>23.62135</v>
      </c>
      <c r="EN321">
        <v>2.543869642857143</v>
      </c>
      <c r="EO321">
        <v>2.398728928571429</v>
      </c>
      <c r="EP321">
        <v>21.30993214285714</v>
      </c>
      <c r="EQ321">
        <v>20.35516428571429</v>
      </c>
      <c r="ER321">
        <v>2000.000357142857</v>
      </c>
      <c r="ES321">
        <v>0.9800009285714284</v>
      </c>
      <c r="ET321">
        <v>0.019999175</v>
      </c>
      <c r="EU321">
        <v>0</v>
      </c>
      <c r="EV321">
        <v>257.9963214285714</v>
      </c>
      <c r="EW321">
        <v>5.00078</v>
      </c>
      <c r="EX321">
        <v>7719.548571428572</v>
      </c>
      <c r="EY321">
        <v>16379.64642857143</v>
      </c>
      <c r="EZ321">
        <v>51.06671428571428</v>
      </c>
      <c r="FA321">
        <v>53.06675</v>
      </c>
      <c r="FB321">
        <v>51.41271428571429</v>
      </c>
      <c r="FC321">
        <v>52.29657142857142</v>
      </c>
      <c r="FD321">
        <v>51.41267857142856</v>
      </c>
      <c r="FE321">
        <v>1955.100357142857</v>
      </c>
      <c r="FF321">
        <v>39.9</v>
      </c>
      <c r="FG321">
        <v>0</v>
      </c>
      <c r="FH321">
        <v>1688149955.4</v>
      </c>
      <c r="FI321">
        <v>0</v>
      </c>
      <c r="FJ321">
        <v>257.9953599999999</v>
      </c>
      <c r="FK321">
        <v>0.3047692485756848</v>
      </c>
      <c r="FL321">
        <v>-21.48076922170777</v>
      </c>
      <c r="FM321">
        <v>7719.589599999999</v>
      </c>
      <c r="FN321">
        <v>15</v>
      </c>
      <c r="FO321">
        <v>1688146449</v>
      </c>
      <c r="FP321" t="s">
        <v>1019</v>
      </c>
      <c r="FQ321">
        <v>1688146449</v>
      </c>
      <c r="FR321">
        <v>1688146442</v>
      </c>
      <c r="FS321">
        <v>9</v>
      </c>
      <c r="FT321">
        <v>-0.022</v>
      </c>
      <c r="FU321">
        <v>-0.07000000000000001</v>
      </c>
      <c r="FV321">
        <v>-22.36</v>
      </c>
      <c r="FW321">
        <v>-3.884</v>
      </c>
      <c r="FX321">
        <v>420</v>
      </c>
      <c r="FY321">
        <v>23</v>
      </c>
      <c r="FZ321">
        <v>0.42</v>
      </c>
      <c r="GA321">
        <v>0.11</v>
      </c>
      <c r="GB321">
        <v>21.60806</v>
      </c>
      <c r="GC321">
        <v>5.205516697936206</v>
      </c>
      <c r="GD321">
        <v>0.509934924671766</v>
      </c>
      <c r="GE321">
        <v>0</v>
      </c>
      <c r="GF321">
        <v>1.4284835</v>
      </c>
      <c r="GG321">
        <v>-0.01995061913695992</v>
      </c>
      <c r="GH321">
        <v>0.02003483311011101</v>
      </c>
      <c r="GI321">
        <v>1</v>
      </c>
      <c r="GJ321">
        <v>1</v>
      </c>
      <c r="GK321">
        <v>2</v>
      </c>
      <c r="GL321" t="s">
        <v>432</v>
      </c>
      <c r="GM321">
        <v>3.10093</v>
      </c>
      <c r="GN321">
        <v>2.75794</v>
      </c>
      <c r="GO321">
        <v>0.0615632</v>
      </c>
      <c r="GP321">
        <v>0.0527051</v>
      </c>
      <c r="GQ321">
        <v>0.132481</v>
      </c>
      <c r="GR321">
        <v>0.115243</v>
      </c>
      <c r="GS321">
        <v>23186.6</v>
      </c>
      <c r="GT321">
        <v>22310.1</v>
      </c>
      <c r="GU321">
        <v>25306.8</v>
      </c>
      <c r="GV321">
        <v>23953.6</v>
      </c>
      <c r="GW321">
        <v>35327</v>
      </c>
      <c r="GX321">
        <v>30882.8</v>
      </c>
      <c r="GY321">
        <v>44261.6</v>
      </c>
      <c r="GZ321">
        <v>37733.7</v>
      </c>
      <c r="HA321">
        <v>1.6808</v>
      </c>
      <c r="HB321">
        <v>1.5836</v>
      </c>
      <c r="HC321">
        <v>-0.0215098</v>
      </c>
      <c r="HD321">
        <v>0</v>
      </c>
      <c r="HE321">
        <v>34.8637</v>
      </c>
      <c r="HF321">
        <v>999.9</v>
      </c>
      <c r="HG321">
        <v>35</v>
      </c>
      <c r="HH321">
        <v>48.5</v>
      </c>
      <c r="HI321">
        <v>39.7042</v>
      </c>
      <c r="HJ321">
        <v>62.9874</v>
      </c>
      <c r="HK321">
        <v>22.1314</v>
      </c>
      <c r="HL321">
        <v>1</v>
      </c>
      <c r="HM321">
        <v>2.20731</v>
      </c>
      <c r="HN321">
        <v>9.28105</v>
      </c>
      <c r="HO321">
        <v>20.046</v>
      </c>
      <c r="HP321">
        <v>5.19932</v>
      </c>
      <c r="HQ321">
        <v>11.998</v>
      </c>
      <c r="HR321">
        <v>4.9564</v>
      </c>
      <c r="HS321">
        <v>3.2741</v>
      </c>
      <c r="HT321">
        <v>9999</v>
      </c>
      <c r="HU321">
        <v>9999</v>
      </c>
      <c r="HV321">
        <v>9999</v>
      </c>
      <c r="HW321">
        <v>114.5</v>
      </c>
      <c r="HX321">
        <v>1.86386</v>
      </c>
      <c r="HY321">
        <v>1.86025</v>
      </c>
      <c r="HZ321">
        <v>1.85867</v>
      </c>
      <c r="IA321">
        <v>1.85989</v>
      </c>
      <c r="IB321">
        <v>1.85985</v>
      </c>
      <c r="IC321">
        <v>1.85852</v>
      </c>
      <c r="ID321">
        <v>1.85767</v>
      </c>
      <c r="IE321">
        <v>1.85242</v>
      </c>
      <c r="IF321">
        <v>0</v>
      </c>
      <c r="IG321">
        <v>0</v>
      </c>
      <c r="IH321">
        <v>0</v>
      </c>
      <c r="II321">
        <v>0</v>
      </c>
      <c r="IJ321" t="s">
        <v>433</v>
      </c>
      <c r="IK321" t="s">
        <v>434</v>
      </c>
      <c r="IL321" t="s">
        <v>435</v>
      </c>
      <c r="IM321" t="s">
        <v>435</v>
      </c>
      <c r="IN321" t="s">
        <v>435</v>
      </c>
      <c r="IO321" t="s">
        <v>435</v>
      </c>
      <c r="IP321">
        <v>0</v>
      </c>
      <c r="IQ321">
        <v>100</v>
      </c>
      <c r="IR321">
        <v>100</v>
      </c>
      <c r="IS321">
        <v>-19.166</v>
      </c>
      <c r="IT321">
        <v>-3.9845</v>
      </c>
      <c r="IU321">
        <v>-14.33519908643434</v>
      </c>
      <c r="IV321">
        <v>-0.02083019699242301</v>
      </c>
      <c r="IW321">
        <v>6.53372239223948E-06</v>
      </c>
      <c r="IX321">
        <v>-1.0545266758139E-09</v>
      </c>
      <c r="IY321">
        <v>-1.743726263577337</v>
      </c>
      <c r="IZ321">
        <v>-0.1107929009182527</v>
      </c>
      <c r="JA321">
        <v>0.00147621998962423</v>
      </c>
      <c r="JB321">
        <v>-1.085810860981848E-05</v>
      </c>
      <c r="JC321">
        <v>3</v>
      </c>
      <c r="JD321">
        <v>1949</v>
      </c>
      <c r="JE321">
        <v>2</v>
      </c>
      <c r="JF321">
        <v>64</v>
      </c>
      <c r="JG321">
        <v>58.5</v>
      </c>
      <c r="JH321">
        <v>58.7</v>
      </c>
      <c r="JI321">
        <v>0.656738</v>
      </c>
      <c r="JJ321">
        <v>2.73804</v>
      </c>
      <c r="JK321">
        <v>1.49658</v>
      </c>
      <c r="JL321">
        <v>2.32056</v>
      </c>
      <c r="JM321">
        <v>1.54785</v>
      </c>
      <c r="JN321">
        <v>2.4585</v>
      </c>
      <c r="JO321">
        <v>51.6318</v>
      </c>
      <c r="JP321">
        <v>12.8975</v>
      </c>
      <c r="JQ321">
        <v>18</v>
      </c>
      <c r="JR321">
        <v>505.274</v>
      </c>
      <c r="JS321">
        <v>448.789</v>
      </c>
      <c r="JT321">
        <v>27.8806</v>
      </c>
      <c r="JU321">
        <v>51.0816</v>
      </c>
      <c r="JV321">
        <v>30.0014</v>
      </c>
      <c r="JW321">
        <v>50.9875</v>
      </c>
      <c r="JX321">
        <v>50.86</v>
      </c>
      <c r="JY321">
        <v>13.2382</v>
      </c>
      <c r="JZ321">
        <v>29.7092</v>
      </c>
      <c r="KA321">
        <v>0</v>
      </c>
      <c r="KB321">
        <v>21.8348</v>
      </c>
      <c r="KC321">
        <v>185.472</v>
      </c>
      <c r="KD321">
        <v>23.8218</v>
      </c>
      <c r="KE321">
        <v>96.71850000000001</v>
      </c>
      <c r="KF321">
        <v>91.1523</v>
      </c>
    </row>
    <row r="322" spans="1:292">
      <c r="A322">
        <v>304</v>
      </c>
      <c r="B322">
        <v>1688149966.1</v>
      </c>
      <c r="C322">
        <v>15550.09999990463</v>
      </c>
      <c r="D322" t="s">
        <v>1048</v>
      </c>
      <c r="E322" t="s">
        <v>1049</v>
      </c>
      <c r="F322">
        <v>5</v>
      </c>
      <c r="G322" t="s">
        <v>1018</v>
      </c>
      <c r="H322">
        <v>1688149958.6</v>
      </c>
      <c r="I322">
        <f>(J322)/1000</f>
        <v>0</v>
      </c>
      <c r="J322">
        <f>IF(DO322, AM322, AG322)</f>
        <v>0</v>
      </c>
      <c r="K322">
        <f>IF(DO322, AH322, AF322)</f>
        <v>0</v>
      </c>
      <c r="L322">
        <f>DQ322 - IF(AT322&gt;1, K322*DK322*100.0/(AV322*EE322), 0)</f>
        <v>0</v>
      </c>
      <c r="M322">
        <f>((S322-I322/2)*L322-K322)/(S322+I322/2)</f>
        <v>0</v>
      </c>
      <c r="N322">
        <f>M322*(DX322+DY322)/1000.0</f>
        <v>0</v>
      </c>
      <c r="O322">
        <f>(DQ322 - IF(AT322&gt;1, K322*DK322*100.0/(AV322*EE322), 0))*(DX322+DY322)/1000.0</f>
        <v>0</v>
      </c>
      <c r="P322">
        <f>2.0/((1/R322-1/Q322)+SIGN(R322)*SQRT((1/R322-1/Q322)*(1/R322-1/Q322) + 4*DL322/((DL322+1)*(DL322+1))*(2*1/R322*1/Q322-1/Q322*1/Q322)))</f>
        <v>0</v>
      </c>
      <c r="Q322">
        <f>IF(LEFT(DM322,1)&lt;&gt;"0",IF(LEFT(DM322,1)="1",3.0,DN322),$D$5+$E$5*(EE322*DX322/($K$5*1000))+$F$5*(EE322*DX322/($K$5*1000))*MAX(MIN(DK322,$J$5),$I$5)*MAX(MIN(DK322,$J$5),$I$5)+$G$5*MAX(MIN(DK322,$J$5),$I$5)*(EE322*DX322/($K$5*1000))+$H$5*(EE322*DX322/($K$5*1000))*(EE322*DX322/($K$5*1000)))</f>
        <v>0</v>
      </c>
      <c r="R322">
        <f>I322*(1000-(1000*0.61365*exp(17.502*V322/(240.97+V322))/(DX322+DY322)+DS322)/2)/(1000*0.61365*exp(17.502*V322/(240.97+V322))/(DX322+DY322)-DS322)</f>
        <v>0</v>
      </c>
      <c r="S322">
        <f>1/((DL322+1)/(P322/1.6)+1/(Q322/1.37)) + DL322/((DL322+1)/(P322/1.6) + DL322/(Q322/1.37))</f>
        <v>0</v>
      </c>
      <c r="T322">
        <f>(DG322*DJ322)</f>
        <v>0</v>
      </c>
      <c r="U322">
        <f>(DZ322+(T322+2*0.95*5.67E-8*(((DZ322+$B$9)+273)^4-(DZ322+273)^4)-44100*I322)/(1.84*29.3*Q322+8*0.95*5.67E-8*(DZ322+273)^3))</f>
        <v>0</v>
      </c>
      <c r="V322">
        <f>($C$9*EA322+$D$9*EB322+$E$9*U322)</f>
        <v>0</v>
      </c>
      <c r="W322">
        <f>0.61365*exp(17.502*V322/(240.97+V322))</f>
        <v>0</v>
      </c>
      <c r="X322">
        <f>(Y322/Z322*100)</f>
        <v>0</v>
      </c>
      <c r="Y322">
        <f>DS322*(DX322+DY322)/1000</f>
        <v>0</v>
      </c>
      <c r="Z322">
        <f>0.61365*exp(17.502*DZ322/(240.97+DZ322))</f>
        <v>0</v>
      </c>
      <c r="AA322">
        <f>(W322-DS322*(DX322+DY322)/1000)</f>
        <v>0</v>
      </c>
      <c r="AB322">
        <f>(-I322*44100)</f>
        <v>0</v>
      </c>
      <c r="AC322">
        <f>2*29.3*Q322*0.92*(DZ322-V322)</f>
        <v>0</v>
      </c>
      <c r="AD322">
        <f>2*0.95*5.67E-8*(((DZ322+$B$9)+273)^4-(V322+273)^4)</f>
        <v>0</v>
      </c>
      <c r="AE322">
        <f>T322+AD322+AB322+AC322</f>
        <v>0</v>
      </c>
      <c r="AF322">
        <f>DW322*AT322*(DR322-DQ322*(1000-AT322*DT322)/(1000-AT322*DS322))/(100*DK322)</f>
        <v>0</v>
      </c>
      <c r="AG322">
        <f>1000*DW322*AT322*(DS322-DT322)/(100*DK322*(1000-AT322*DS322))</f>
        <v>0</v>
      </c>
      <c r="AH322">
        <f>(AI322 - AJ322 - DX322*1E3/(8.314*(DZ322+273.15)) * AL322/DW322 * AK322) * DW322/(100*DK322) * (1000 - DT322)/1000</f>
        <v>0</v>
      </c>
      <c r="AI322">
        <v>208.4962505901492</v>
      </c>
      <c r="AJ322">
        <v>222.6608606060605</v>
      </c>
      <c r="AK322">
        <v>-3.319843156400742</v>
      </c>
      <c r="AL322">
        <v>66.52313839477526</v>
      </c>
      <c r="AM322">
        <f>(AO322 - AN322 + DX322*1E3/(8.314*(DZ322+273.15)) * AQ322/DW322 * AP322) * DW322/(100*DK322) * 1000/(1000 - AO322)</f>
        <v>0</v>
      </c>
      <c r="AN322">
        <v>23.67254405717949</v>
      </c>
      <c r="AO322">
        <v>25.11867696969696</v>
      </c>
      <c r="AP322">
        <v>0.001300744403385251</v>
      </c>
      <c r="AQ322">
        <v>105.5360491091365</v>
      </c>
      <c r="AR322">
        <v>0</v>
      </c>
      <c r="AS322">
        <v>0</v>
      </c>
      <c r="AT322">
        <f>IF(AR322*$H$15&gt;=AV322,1.0,(AV322/(AV322-AR322*$H$15)))</f>
        <v>0</v>
      </c>
      <c r="AU322">
        <f>(AT322-1)*100</f>
        <v>0</v>
      </c>
      <c r="AV322">
        <f>MAX(0,($B$15+$C$15*EE322)/(1+$D$15*EE322)*DX322/(DZ322+273)*$E$15)</f>
        <v>0</v>
      </c>
      <c r="AW322" t="s">
        <v>429</v>
      </c>
      <c r="AX322" t="s">
        <v>429</v>
      </c>
      <c r="AY322">
        <v>0</v>
      </c>
      <c r="AZ322">
        <v>0</v>
      </c>
      <c r="BA322">
        <f>1-AY322/AZ322</f>
        <v>0</v>
      </c>
      <c r="BB322">
        <v>0</v>
      </c>
      <c r="BC322" t="s">
        <v>429</v>
      </c>
      <c r="BD322" t="s">
        <v>429</v>
      </c>
      <c r="BE322">
        <v>0</v>
      </c>
      <c r="BF322">
        <v>0</v>
      </c>
      <c r="BG322">
        <f>1-BE322/BF322</f>
        <v>0</v>
      </c>
      <c r="BH322">
        <v>0.5</v>
      </c>
      <c r="BI322">
        <f>DH322</f>
        <v>0</v>
      </c>
      <c r="BJ322">
        <f>K322</f>
        <v>0</v>
      </c>
      <c r="BK322">
        <f>BG322*BH322*BI322</f>
        <v>0</v>
      </c>
      <c r="BL322">
        <f>(BJ322-BB322)/BI322</f>
        <v>0</v>
      </c>
      <c r="BM322">
        <f>(AZ322-BF322)/BF322</f>
        <v>0</v>
      </c>
      <c r="BN322">
        <f>AY322/(BA322+AY322/BF322)</f>
        <v>0</v>
      </c>
      <c r="BO322" t="s">
        <v>429</v>
      </c>
      <c r="BP322">
        <v>0</v>
      </c>
      <c r="BQ322">
        <f>IF(BP322&lt;&gt;0, BP322, BN322)</f>
        <v>0</v>
      </c>
      <c r="BR322">
        <f>1-BQ322/BF322</f>
        <v>0</v>
      </c>
      <c r="BS322">
        <f>(BF322-BE322)/(BF322-BQ322)</f>
        <v>0</v>
      </c>
      <c r="BT322">
        <f>(AZ322-BF322)/(AZ322-BQ322)</f>
        <v>0</v>
      </c>
      <c r="BU322">
        <f>(BF322-BE322)/(BF322-AY322)</f>
        <v>0</v>
      </c>
      <c r="BV322">
        <f>(AZ322-BF322)/(AZ322-AY322)</f>
        <v>0</v>
      </c>
      <c r="BW322">
        <f>(BS322*BQ322/BE322)</f>
        <v>0</v>
      </c>
      <c r="BX322">
        <f>(1-BW322)</f>
        <v>0</v>
      </c>
      <c r="DG322">
        <f>$B$13*EF322+$C$13*EG322+$F$13*ER322*(1-EU322)</f>
        <v>0</v>
      </c>
      <c r="DH322">
        <f>DG322*DI322</f>
        <v>0</v>
      </c>
      <c r="DI322">
        <f>($B$13*$D$11+$C$13*$D$11+$F$13*((FE322+EW322)/MAX(FE322+EW322+FF322, 0.1)*$I$11+FF322/MAX(FE322+EW322+FF322, 0.1)*$J$11))/($B$13+$C$13+$F$13)</f>
        <v>0</v>
      </c>
      <c r="DJ322">
        <f>($B$13*$K$11+$C$13*$K$11+$F$13*((FE322+EW322)/MAX(FE322+EW322+FF322, 0.1)*$P$11+FF322/MAX(FE322+EW322+FF322, 0.1)*$Q$11))/($B$13+$C$13+$F$13)</f>
        <v>0</v>
      </c>
      <c r="DK322">
        <v>2.44</v>
      </c>
      <c r="DL322">
        <v>0.5</v>
      </c>
      <c r="DM322" t="s">
        <v>430</v>
      </c>
      <c r="DN322">
        <v>2</v>
      </c>
      <c r="DO322" t="b">
        <v>1</v>
      </c>
      <c r="DP322">
        <v>1688149958.6</v>
      </c>
      <c r="DQ322">
        <v>239.8037407407408</v>
      </c>
      <c r="DR322">
        <v>217.6063703703703</v>
      </c>
      <c r="DS322">
        <v>25.08311851851852</v>
      </c>
      <c r="DT322">
        <v>23.6494037037037</v>
      </c>
      <c r="DU322">
        <v>259.1148888888889</v>
      </c>
      <c r="DV322">
        <v>29.06666296296297</v>
      </c>
      <c r="DW322">
        <v>500.0195185185186</v>
      </c>
      <c r="DX322">
        <v>101.5486296296296</v>
      </c>
      <c r="DY322">
        <v>0.1000427222222222</v>
      </c>
      <c r="DZ322">
        <v>33.33705185185185</v>
      </c>
      <c r="EA322">
        <v>34.49538888888888</v>
      </c>
      <c r="EB322">
        <v>999.9000000000001</v>
      </c>
      <c r="EC322">
        <v>0</v>
      </c>
      <c r="ED322">
        <v>0</v>
      </c>
      <c r="EE322">
        <v>9995.07</v>
      </c>
      <c r="EF322">
        <v>0</v>
      </c>
      <c r="EG322">
        <v>1859.11037037037</v>
      </c>
      <c r="EH322">
        <v>22.19735555555555</v>
      </c>
      <c r="EI322">
        <v>245.9731481481482</v>
      </c>
      <c r="EJ322">
        <v>222.8769259259259</v>
      </c>
      <c r="EK322">
        <v>1.433706296296296</v>
      </c>
      <c r="EL322">
        <v>217.6063703703703</v>
      </c>
      <c r="EM322">
        <v>23.6494037037037</v>
      </c>
      <c r="EN322">
        <v>2.547155185185185</v>
      </c>
      <c r="EO322">
        <v>2.401564814814815</v>
      </c>
      <c r="EP322">
        <v>21.33098518518518</v>
      </c>
      <c r="EQ322">
        <v>20.37430370370371</v>
      </c>
      <c r="ER322">
        <v>1999.98</v>
      </c>
      <c r="ES322">
        <v>0.9800008888888888</v>
      </c>
      <c r="ET322">
        <v>0.01999921111111111</v>
      </c>
      <c r="EU322">
        <v>0</v>
      </c>
      <c r="EV322">
        <v>258.017</v>
      </c>
      <c r="EW322">
        <v>5.00078</v>
      </c>
      <c r="EX322">
        <v>7718.252962962963</v>
      </c>
      <c r="EY322">
        <v>16379.48518518519</v>
      </c>
      <c r="EZ322">
        <v>51.08066666666665</v>
      </c>
      <c r="FA322">
        <v>53.104</v>
      </c>
      <c r="FB322">
        <v>51.42577777777777</v>
      </c>
      <c r="FC322">
        <v>52.31918518518518</v>
      </c>
      <c r="FD322">
        <v>51.41640740740741</v>
      </c>
      <c r="FE322">
        <v>1955.08</v>
      </c>
      <c r="FF322">
        <v>39.9</v>
      </c>
      <c r="FG322">
        <v>0</v>
      </c>
      <c r="FH322">
        <v>1688149960.8</v>
      </c>
      <c r="FI322">
        <v>0</v>
      </c>
      <c r="FJ322">
        <v>258.0032692307692</v>
      </c>
      <c r="FK322">
        <v>-0.2603418685065841</v>
      </c>
      <c r="FL322">
        <v>-15.29606844609096</v>
      </c>
      <c r="FM322">
        <v>7718.302692307692</v>
      </c>
      <c r="FN322">
        <v>15</v>
      </c>
      <c r="FO322">
        <v>1688146449</v>
      </c>
      <c r="FP322" t="s">
        <v>1019</v>
      </c>
      <c r="FQ322">
        <v>1688146449</v>
      </c>
      <c r="FR322">
        <v>1688146442</v>
      </c>
      <c r="FS322">
        <v>9</v>
      </c>
      <c r="FT322">
        <v>-0.022</v>
      </c>
      <c r="FU322">
        <v>-0.07000000000000001</v>
      </c>
      <c r="FV322">
        <v>-22.36</v>
      </c>
      <c r="FW322">
        <v>-3.884</v>
      </c>
      <c r="FX322">
        <v>420</v>
      </c>
      <c r="FY322">
        <v>23</v>
      </c>
      <c r="FZ322">
        <v>0.42</v>
      </c>
      <c r="GA322">
        <v>0.11</v>
      </c>
      <c r="GB322">
        <v>21.9749075</v>
      </c>
      <c r="GC322">
        <v>3.632909943714848</v>
      </c>
      <c r="GD322">
        <v>0.3587969386627345</v>
      </c>
      <c r="GE322">
        <v>0</v>
      </c>
      <c r="GF322">
        <v>1.4318365</v>
      </c>
      <c r="GG322">
        <v>0.04705823639774528</v>
      </c>
      <c r="GH322">
        <v>0.01471318244806337</v>
      </c>
      <c r="GI322">
        <v>1</v>
      </c>
      <c r="GJ322">
        <v>1</v>
      </c>
      <c r="GK322">
        <v>2</v>
      </c>
      <c r="GL322" t="s">
        <v>432</v>
      </c>
      <c r="GM322">
        <v>3.10086</v>
      </c>
      <c r="GN322">
        <v>2.75815</v>
      </c>
      <c r="GO322">
        <v>0.0580936</v>
      </c>
      <c r="GP322">
        <v>0.0489909</v>
      </c>
      <c r="GQ322">
        <v>0.132547</v>
      </c>
      <c r="GR322">
        <v>0.115452</v>
      </c>
      <c r="GS322">
        <v>23271.2</v>
      </c>
      <c r="GT322">
        <v>22396.4</v>
      </c>
      <c r="GU322">
        <v>25306</v>
      </c>
      <c r="GV322">
        <v>23952.8</v>
      </c>
      <c r="GW322">
        <v>35323.1</v>
      </c>
      <c r="GX322">
        <v>30874.5</v>
      </c>
      <c r="GY322">
        <v>44260.4</v>
      </c>
      <c r="GZ322">
        <v>37732.7</v>
      </c>
      <c r="HA322">
        <v>1.68025</v>
      </c>
      <c r="HB322">
        <v>1.58387</v>
      </c>
      <c r="HC322">
        <v>-0.0219569</v>
      </c>
      <c r="HD322">
        <v>0</v>
      </c>
      <c r="HE322">
        <v>34.8888</v>
      </c>
      <c r="HF322">
        <v>999.9</v>
      </c>
      <c r="HG322">
        <v>35</v>
      </c>
      <c r="HH322">
        <v>48.5</v>
      </c>
      <c r="HI322">
        <v>39.7094</v>
      </c>
      <c r="HJ322">
        <v>62.8474</v>
      </c>
      <c r="HK322">
        <v>21.9752</v>
      </c>
      <c r="HL322">
        <v>1</v>
      </c>
      <c r="HM322">
        <v>2.20881</v>
      </c>
      <c r="HN322">
        <v>9.28105</v>
      </c>
      <c r="HO322">
        <v>20.0461</v>
      </c>
      <c r="HP322">
        <v>5.20112</v>
      </c>
      <c r="HQ322">
        <v>11.998</v>
      </c>
      <c r="HR322">
        <v>4.9567</v>
      </c>
      <c r="HS322">
        <v>3.27428</v>
      </c>
      <c r="HT322">
        <v>9999</v>
      </c>
      <c r="HU322">
        <v>9999</v>
      </c>
      <c r="HV322">
        <v>9999</v>
      </c>
      <c r="HW322">
        <v>114.5</v>
      </c>
      <c r="HX322">
        <v>1.86386</v>
      </c>
      <c r="HY322">
        <v>1.86024</v>
      </c>
      <c r="HZ322">
        <v>1.85867</v>
      </c>
      <c r="IA322">
        <v>1.85989</v>
      </c>
      <c r="IB322">
        <v>1.85983</v>
      </c>
      <c r="IC322">
        <v>1.85852</v>
      </c>
      <c r="ID322">
        <v>1.85771</v>
      </c>
      <c r="IE322">
        <v>1.85242</v>
      </c>
      <c r="IF322">
        <v>0</v>
      </c>
      <c r="IG322">
        <v>0</v>
      </c>
      <c r="IH322">
        <v>0</v>
      </c>
      <c r="II322">
        <v>0</v>
      </c>
      <c r="IJ322" t="s">
        <v>433</v>
      </c>
      <c r="IK322" t="s">
        <v>434</v>
      </c>
      <c r="IL322" t="s">
        <v>435</v>
      </c>
      <c r="IM322" t="s">
        <v>435</v>
      </c>
      <c r="IN322" t="s">
        <v>435</v>
      </c>
      <c r="IO322" t="s">
        <v>435</v>
      </c>
      <c r="IP322">
        <v>0</v>
      </c>
      <c r="IQ322">
        <v>100</v>
      </c>
      <c r="IR322">
        <v>100</v>
      </c>
      <c r="IS322">
        <v>-18.87</v>
      </c>
      <c r="IT322">
        <v>-3.9856</v>
      </c>
      <c r="IU322">
        <v>-14.33519908643434</v>
      </c>
      <c r="IV322">
        <v>-0.02083019699242301</v>
      </c>
      <c r="IW322">
        <v>6.53372239223948E-06</v>
      </c>
      <c r="IX322">
        <v>-1.0545266758139E-09</v>
      </c>
      <c r="IY322">
        <v>-1.743726263577337</v>
      </c>
      <c r="IZ322">
        <v>-0.1107929009182527</v>
      </c>
      <c r="JA322">
        <v>0.00147621998962423</v>
      </c>
      <c r="JB322">
        <v>-1.085810860981848E-05</v>
      </c>
      <c r="JC322">
        <v>3</v>
      </c>
      <c r="JD322">
        <v>1949</v>
      </c>
      <c r="JE322">
        <v>2</v>
      </c>
      <c r="JF322">
        <v>64</v>
      </c>
      <c r="JG322">
        <v>58.6</v>
      </c>
      <c r="JH322">
        <v>58.7</v>
      </c>
      <c r="JI322">
        <v>0.6152339999999999</v>
      </c>
      <c r="JJ322">
        <v>2.73804</v>
      </c>
      <c r="JK322">
        <v>1.49658</v>
      </c>
      <c r="JL322">
        <v>2.32056</v>
      </c>
      <c r="JM322">
        <v>1.54785</v>
      </c>
      <c r="JN322">
        <v>2.36938</v>
      </c>
      <c r="JO322">
        <v>51.6318</v>
      </c>
      <c r="JP322">
        <v>12.8799</v>
      </c>
      <c r="JQ322">
        <v>18</v>
      </c>
      <c r="JR322">
        <v>504.923</v>
      </c>
      <c r="JS322">
        <v>448.996</v>
      </c>
      <c r="JT322">
        <v>27.9049</v>
      </c>
      <c r="JU322">
        <v>51.0937</v>
      </c>
      <c r="JV322">
        <v>30.0015</v>
      </c>
      <c r="JW322">
        <v>50.9921</v>
      </c>
      <c r="JX322">
        <v>50.863</v>
      </c>
      <c r="JY322">
        <v>12.3974</v>
      </c>
      <c r="JZ322">
        <v>29.4148</v>
      </c>
      <c r="KA322">
        <v>0</v>
      </c>
      <c r="KB322">
        <v>21.8505</v>
      </c>
      <c r="KC322">
        <v>165.437</v>
      </c>
      <c r="KD322">
        <v>23.8676</v>
      </c>
      <c r="KE322">
        <v>96.71559999999999</v>
      </c>
      <c r="KF322">
        <v>91.14960000000001</v>
      </c>
    </row>
    <row r="323" spans="1:292">
      <c r="A323">
        <v>305</v>
      </c>
      <c r="B323">
        <v>1688149971.1</v>
      </c>
      <c r="C323">
        <v>15555.09999990463</v>
      </c>
      <c r="D323" t="s">
        <v>1050</v>
      </c>
      <c r="E323" t="s">
        <v>1051</v>
      </c>
      <c r="F323">
        <v>5</v>
      </c>
      <c r="G323" t="s">
        <v>1018</v>
      </c>
      <c r="H323">
        <v>1688149963.314285</v>
      </c>
      <c r="I323">
        <f>(J323)/1000</f>
        <v>0</v>
      </c>
      <c r="J323">
        <f>IF(DO323, AM323, AG323)</f>
        <v>0</v>
      </c>
      <c r="K323">
        <f>IF(DO323, AH323, AF323)</f>
        <v>0</v>
      </c>
      <c r="L323">
        <f>DQ323 - IF(AT323&gt;1, K323*DK323*100.0/(AV323*EE323), 0)</f>
        <v>0</v>
      </c>
      <c r="M323">
        <f>((S323-I323/2)*L323-K323)/(S323+I323/2)</f>
        <v>0</v>
      </c>
      <c r="N323">
        <f>M323*(DX323+DY323)/1000.0</f>
        <v>0</v>
      </c>
      <c r="O323">
        <f>(DQ323 - IF(AT323&gt;1, K323*DK323*100.0/(AV323*EE323), 0))*(DX323+DY323)/1000.0</f>
        <v>0</v>
      </c>
      <c r="P323">
        <f>2.0/((1/R323-1/Q323)+SIGN(R323)*SQRT((1/R323-1/Q323)*(1/R323-1/Q323) + 4*DL323/((DL323+1)*(DL323+1))*(2*1/R323*1/Q323-1/Q323*1/Q323)))</f>
        <v>0</v>
      </c>
      <c r="Q323">
        <f>IF(LEFT(DM323,1)&lt;&gt;"0",IF(LEFT(DM323,1)="1",3.0,DN323),$D$5+$E$5*(EE323*DX323/($K$5*1000))+$F$5*(EE323*DX323/($K$5*1000))*MAX(MIN(DK323,$J$5),$I$5)*MAX(MIN(DK323,$J$5),$I$5)+$G$5*MAX(MIN(DK323,$J$5),$I$5)*(EE323*DX323/($K$5*1000))+$H$5*(EE323*DX323/($K$5*1000))*(EE323*DX323/($K$5*1000)))</f>
        <v>0</v>
      </c>
      <c r="R323">
        <f>I323*(1000-(1000*0.61365*exp(17.502*V323/(240.97+V323))/(DX323+DY323)+DS323)/2)/(1000*0.61365*exp(17.502*V323/(240.97+V323))/(DX323+DY323)-DS323)</f>
        <v>0</v>
      </c>
      <c r="S323">
        <f>1/((DL323+1)/(P323/1.6)+1/(Q323/1.37)) + DL323/((DL323+1)/(P323/1.6) + DL323/(Q323/1.37))</f>
        <v>0</v>
      </c>
      <c r="T323">
        <f>(DG323*DJ323)</f>
        <v>0</v>
      </c>
      <c r="U323">
        <f>(DZ323+(T323+2*0.95*5.67E-8*(((DZ323+$B$9)+273)^4-(DZ323+273)^4)-44100*I323)/(1.84*29.3*Q323+8*0.95*5.67E-8*(DZ323+273)^3))</f>
        <v>0</v>
      </c>
      <c r="V323">
        <f>($C$9*EA323+$D$9*EB323+$E$9*U323)</f>
        <v>0</v>
      </c>
      <c r="W323">
        <f>0.61365*exp(17.502*V323/(240.97+V323))</f>
        <v>0</v>
      </c>
      <c r="X323">
        <f>(Y323/Z323*100)</f>
        <v>0</v>
      </c>
      <c r="Y323">
        <f>DS323*(DX323+DY323)/1000</f>
        <v>0</v>
      </c>
      <c r="Z323">
        <f>0.61365*exp(17.502*DZ323/(240.97+DZ323))</f>
        <v>0</v>
      </c>
      <c r="AA323">
        <f>(W323-DS323*(DX323+DY323)/1000)</f>
        <v>0</v>
      </c>
      <c r="AB323">
        <f>(-I323*44100)</f>
        <v>0</v>
      </c>
      <c r="AC323">
        <f>2*29.3*Q323*0.92*(DZ323-V323)</f>
        <v>0</v>
      </c>
      <c r="AD323">
        <f>2*0.95*5.67E-8*(((DZ323+$B$9)+273)^4-(V323+273)^4)</f>
        <v>0</v>
      </c>
      <c r="AE323">
        <f>T323+AD323+AB323+AC323</f>
        <v>0</v>
      </c>
      <c r="AF323">
        <f>DW323*AT323*(DR323-DQ323*(1000-AT323*DT323)/(1000-AT323*DS323))/(100*DK323)</f>
        <v>0</v>
      </c>
      <c r="AG323">
        <f>1000*DW323*AT323*(DS323-DT323)/(100*DK323*(1000-AT323*DS323))</f>
        <v>0</v>
      </c>
      <c r="AH323">
        <f>(AI323 - AJ323 - DX323*1E3/(8.314*(DZ323+273.15)) * AL323/DW323 * AK323) * DW323/(100*DK323) * (1000 - DT323)/1000</f>
        <v>0</v>
      </c>
      <c r="AI323">
        <v>191.213570106468</v>
      </c>
      <c r="AJ323">
        <v>205.9271696969697</v>
      </c>
      <c r="AK323">
        <v>-3.350413849105693</v>
      </c>
      <c r="AL323">
        <v>66.52313839477526</v>
      </c>
      <c r="AM323">
        <f>(AO323 - AN323 + DX323*1E3/(8.314*(DZ323+273.15)) * AQ323/DW323 * AP323) * DW323/(100*DK323) * 1000/(1000 - AO323)</f>
        <v>0</v>
      </c>
      <c r="AN323">
        <v>23.80722588758855</v>
      </c>
      <c r="AO323">
        <v>25.16295151515152</v>
      </c>
      <c r="AP323">
        <v>0.01148796297696973</v>
      </c>
      <c r="AQ323">
        <v>105.5360491091365</v>
      </c>
      <c r="AR323">
        <v>0</v>
      </c>
      <c r="AS323">
        <v>0</v>
      </c>
      <c r="AT323">
        <f>IF(AR323*$H$15&gt;=AV323,1.0,(AV323/(AV323-AR323*$H$15)))</f>
        <v>0</v>
      </c>
      <c r="AU323">
        <f>(AT323-1)*100</f>
        <v>0</v>
      </c>
      <c r="AV323">
        <f>MAX(0,($B$15+$C$15*EE323)/(1+$D$15*EE323)*DX323/(DZ323+273)*$E$15)</f>
        <v>0</v>
      </c>
      <c r="AW323" t="s">
        <v>429</v>
      </c>
      <c r="AX323" t="s">
        <v>429</v>
      </c>
      <c r="AY323">
        <v>0</v>
      </c>
      <c r="AZ323">
        <v>0</v>
      </c>
      <c r="BA323">
        <f>1-AY323/AZ323</f>
        <v>0</v>
      </c>
      <c r="BB323">
        <v>0</v>
      </c>
      <c r="BC323" t="s">
        <v>429</v>
      </c>
      <c r="BD323" t="s">
        <v>429</v>
      </c>
      <c r="BE323">
        <v>0</v>
      </c>
      <c r="BF323">
        <v>0</v>
      </c>
      <c r="BG323">
        <f>1-BE323/BF323</f>
        <v>0</v>
      </c>
      <c r="BH323">
        <v>0.5</v>
      </c>
      <c r="BI323">
        <f>DH323</f>
        <v>0</v>
      </c>
      <c r="BJ323">
        <f>K323</f>
        <v>0</v>
      </c>
      <c r="BK323">
        <f>BG323*BH323*BI323</f>
        <v>0</v>
      </c>
      <c r="BL323">
        <f>(BJ323-BB323)/BI323</f>
        <v>0</v>
      </c>
      <c r="BM323">
        <f>(AZ323-BF323)/BF323</f>
        <v>0</v>
      </c>
      <c r="BN323">
        <f>AY323/(BA323+AY323/BF323)</f>
        <v>0</v>
      </c>
      <c r="BO323" t="s">
        <v>429</v>
      </c>
      <c r="BP323">
        <v>0</v>
      </c>
      <c r="BQ323">
        <f>IF(BP323&lt;&gt;0, BP323, BN323)</f>
        <v>0</v>
      </c>
      <c r="BR323">
        <f>1-BQ323/BF323</f>
        <v>0</v>
      </c>
      <c r="BS323">
        <f>(BF323-BE323)/(BF323-BQ323)</f>
        <v>0</v>
      </c>
      <c r="BT323">
        <f>(AZ323-BF323)/(AZ323-BQ323)</f>
        <v>0</v>
      </c>
      <c r="BU323">
        <f>(BF323-BE323)/(BF323-AY323)</f>
        <v>0</v>
      </c>
      <c r="BV323">
        <f>(AZ323-BF323)/(AZ323-AY323)</f>
        <v>0</v>
      </c>
      <c r="BW323">
        <f>(BS323*BQ323/BE323)</f>
        <v>0</v>
      </c>
      <c r="BX323">
        <f>(1-BW323)</f>
        <v>0</v>
      </c>
      <c r="DG323">
        <f>$B$13*EF323+$C$13*EG323+$F$13*ER323*(1-EU323)</f>
        <v>0</v>
      </c>
      <c r="DH323">
        <f>DG323*DI323</f>
        <v>0</v>
      </c>
      <c r="DI323">
        <f>($B$13*$D$11+$C$13*$D$11+$F$13*((FE323+EW323)/MAX(FE323+EW323+FF323, 0.1)*$I$11+FF323/MAX(FE323+EW323+FF323, 0.1)*$J$11))/($B$13+$C$13+$F$13)</f>
        <v>0</v>
      </c>
      <c r="DJ323">
        <f>($B$13*$K$11+$C$13*$K$11+$F$13*((FE323+EW323)/MAX(FE323+EW323+FF323, 0.1)*$P$11+FF323/MAX(FE323+EW323+FF323, 0.1)*$Q$11))/($B$13+$C$13+$F$13)</f>
        <v>0</v>
      </c>
      <c r="DK323">
        <v>2.44</v>
      </c>
      <c r="DL323">
        <v>0.5</v>
      </c>
      <c r="DM323" t="s">
        <v>430</v>
      </c>
      <c r="DN323">
        <v>2</v>
      </c>
      <c r="DO323" t="b">
        <v>1</v>
      </c>
      <c r="DP323">
        <v>1688149963.314285</v>
      </c>
      <c r="DQ323">
        <v>224.4652857142857</v>
      </c>
      <c r="DR323">
        <v>201.9415</v>
      </c>
      <c r="DS323">
        <v>25.11055357142857</v>
      </c>
      <c r="DT323">
        <v>23.70492857142857</v>
      </c>
      <c r="DU323">
        <v>243.4992142857143</v>
      </c>
      <c r="DV323">
        <v>29.09561428571428</v>
      </c>
      <c r="DW323">
        <v>500.0237857142857</v>
      </c>
      <c r="DX323">
        <v>101.5483214285714</v>
      </c>
      <c r="DY323">
        <v>0.1000121285714286</v>
      </c>
      <c r="DZ323">
        <v>33.35954642857143</v>
      </c>
      <c r="EA323">
        <v>34.51834285714285</v>
      </c>
      <c r="EB323">
        <v>999.9000000000002</v>
      </c>
      <c r="EC323">
        <v>0</v>
      </c>
      <c r="ED323">
        <v>0</v>
      </c>
      <c r="EE323">
        <v>9996.805714285714</v>
      </c>
      <c r="EF323">
        <v>0</v>
      </c>
      <c r="EG323">
        <v>1858.301428571429</v>
      </c>
      <c r="EH323">
        <v>22.52381071428571</v>
      </c>
      <c r="EI323">
        <v>230.2465</v>
      </c>
      <c r="EJ323">
        <v>206.8439285714286</v>
      </c>
      <c r="EK323">
        <v>1.405614642857143</v>
      </c>
      <c r="EL323">
        <v>201.9415</v>
      </c>
      <c r="EM323">
        <v>23.70492857142857</v>
      </c>
      <c r="EN323">
        <v>2.549932142857143</v>
      </c>
      <c r="EO323">
        <v>2.407194642857143</v>
      </c>
      <c r="EP323">
        <v>21.34876428571429</v>
      </c>
      <c r="EQ323">
        <v>20.41219285714286</v>
      </c>
      <c r="ER323">
        <v>2000.007857142857</v>
      </c>
      <c r="ES323">
        <v>0.980001357142857</v>
      </c>
      <c r="ET323">
        <v>0.01999874642857143</v>
      </c>
      <c r="EU323">
        <v>0</v>
      </c>
      <c r="EV323">
        <v>257.9951071428571</v>
      </c>
      <c r="EW323">
        <v>5.00078</v>
      </c>
      <c r="EX323">
        <v>7718.451071428571</v>
      </c>
      <c r="EY323">
        <v>16379.72142857143</v>
      </c>
      <c r="EZ323">
        <v>51.10907142857142</v>
      </c>
      <c r="FA323">
        <v>53.1315</v>
      </c>
      <c r="FB323">
        <v>51.42835714285714</v>
      </c>
      <c r="FC323">
        <v>52.35700000000001</v>
      </c>
      <c r="FD323">
        <v>51.45064285714285</v>
      </c>
      <c r="FE323">
        <v>1955.107857142857</v>
      </c>
      <c r="FF323">
        <v>39.9</v>
      </c>
      <c r="FG323">
        <v>0</v>
      </c>
      <c r="FH323">
        <v>1688149965.6</v>
      </c>
      <c r="FI323">
        <v>0</v>
      </c>
      <c r="FJ323">
        <v>258.0038461538462</v>
      </c>
      <c r="FK323">
        <v>0.5941880366744708</v>
      </c>
      <c r="FL323">
        <v>16.35863246069225</v>
      </c>
      <c r="FM323">
        <v>7718.38423076923</v>
      </c>
      <c r="FN323">
        <v>15</v>
      </c>
      <c r="FO323">
        <v>1688146449</v>
      </c>
      <c r="FP323" t="s">
        <v>1019</v>
      </c>
      <c r="FQ323">
        <v>1688146449</v>
      </c>
      <c r="FR323">
        <v>1688146442</v>
      </c>
      <c r="FS323">
        <v>9</v>
      </c>
      <c r="FT323">
        <v>-0.022</v>
      </c>
      <c r="FU323">
        <v>-0.07000000000000001</v>
      </c>
      <c r="FV323">
        <v>-22.36</v>
      </c>
      <c r="FW323">
        <v>-3.884</v>
      </c>
      <c r="FX323">
        <v>420</v>
      </c>
      <c r="FY323">
        <v>23</v>
      </c>
      <c r="FZ323">
        <v>0.42</v>
      </c>
      <c r="GA323">
        <v>0.11</v>
      </c>
      <c r="GB323">
        <v>22.36149756097561</v>
      </c>
      <c r="GC323">
        <v>4.006227177700342</v>
      </c>
      <c r="GD323">
        <v>0.4081173566798153</v>
      </c>
      <c r="GE323">
        <v>0</v>
      </c>
      <c r="GF323">
        <v>1.415392195121951</v>
      </c>
      <c r="GG323">
        <v>-0.266444320557491</v>
      </c>
      <c r="GH323">
        <v>0.03634583993454123</v>
      </c>
      <c r="GI323">
        <v>1</v>
      </c>
      <c r="GJ323">
        <v>1</v>
      </c>
      <c r="GK323">
        <v>2</v>
      </c>
      <c r="GL323" t="s">
        <v>432</v>
      </c>
      <c r="GM323">
        <v>3.10092</v>
      </c>
      <c r="GN323">
        <v>2.75808</v>
      </c>
      <c r="GO323">
        <v>0.0545165</v>
      </c>
      <c r="GP323">
        <v>0.045201</v>
      </c>
      <c r="GQ323">
        <v>0.132704</v>
      </c>
      <c r="GR323">
        <v>0.115745</v>
      </c>
      <c r="GS323">
        <v>23358.2</v>
      </c>
      <c r="GT323">
        <v>22484.4</v>
      </c>
      <c r="GU323">
        <v>25304.9</v>
      </c>
      <c r="GV323">
        <v>23952.1</v>
      </c>
      <c r="GW323">
        <v>35315.1</v>
      </c>
      <c r="GX323">
        <v>30863.3</v>
      </c>
      <c r="GY323">
        <v>44258.5</v>
      </c>
      <c r="GZ323">
        <v>37731.6</v>
      </c>
      <c r="HA323">
        <v>1.68025</v>
      </c>
      <c r="HB323">
        <v>1.58365</v>
      </c>
      <c r="HC323">
        <v>-0.0219643</v>
      </c>
      <c r="HD323">
        <v>0</v>
      </c>
      <c r="HE323">
        <v>34.9111</v>
      </c>
      <c r="HF323">
        <v>999.9</v>
      </c>
      <c r="HG323">
        <v>35</v>
      </c>
      <c r="HH323">
        <v>48.5</v>
      </c>
      <c r="HI323">
        <v>39.7072</v>
      </c>
      <c r="HJ323">
        <v>62.8274</v>
      </c>
      <c r="HK323">
        <v>21.8429</v>
      </c>
      <c r="HL323">
        <v>1</v>
      </c>
      <c r="HM323">
        <v>2.21025</v>
      </c>
      <c r="HN323">
        <v>9.28105</v>
      </c>
      <c r="HO323">
        <v>20.0461</v>
      </c>
      <c r="HP323">
        <v>5.20127</v>
      </c>
      <c r="HQ323">
        <v>11.998</v>
      </c>
      <c r="HR323">
        <v>4.95675</v>
      </c>
      <c r="HS323">
        <v>3.27433</v>
      </c>
      <c r="HT323">
        <v>9999</v>
      </c>
      <c r="HU323">
        <v>9999</v>
      </c>
      <c r="HV323">
        <v>9999</v>
      </c>
      <c r="HW323">
        <v>114.5</v>
      </c>
      <c r="HX323">
        <v>1.86386</v>
      </c>
      <c r="HY323">
        <v>1.86024</v>
      </c>
      <c r="HZ323">
        <v>1.85867</v>
      </c>
      <c r="IA323">
        <v>1.85989</v>
      </c>
      <c r="IB323">
        <v>1.85984</v>
      </c>
      <c r="IC323">
        <v>1.85852</v>
      </c>
      <c r="ID323">
        <v>1.85767</v>
      </c>
      <c r="IE323">
        <v>1.85242</v>
      </c>
      <c r="IF323">
        <v>0</v>
      </c>
      <c r="IG323">
        <v>0</v>
      </c>
      <c r="IH323">
        <v>0</v>
      </c>
      <c r="II323">
        <v>0</v>
      </c>
      <c r="IJ323" t="s">
        <v>433</v>
      </c>
      <c r="IK323" t="s">
        <v>434</v>
      </c>
      <c r="IL323" t="s">
        <v>435</v>
      </c>
      <c r="IM323" t="s">
        <v>435</v>
      </c>
      <c r="IN323" t="s">
        <v>435</v>
      </c>
      <c r="IO323" t="s">
        <v>435</v>
      </c>
      <c r="IP323">
        <v>0</v>
      </c>
      <c r="IQ323">
        <v>100</v>
      </c>
      <c r="IR323">
        <v>100</v>
      </c>
      <c r="IS323">
        <v>-18.571</v>
      </c>
      <c r="IT323">
        <v>-3.9882</v>
      </c>
      <c r="IU323">
        <v>-14.33519908643434</v>
      </c>
      <c r="IV323">
        <v>-0.02083019699242301</v>
      </c>
      <c r="IW323">
        <v>6.53372239223948E-06</v>
      </c>
      <c r="IX323">
        <v>-1.0545266758139E-09</v>
      </c>
      <c r="IY323">
        <v>-1.743726263577337</v>
      </c>
      <c r="IZ323">
        <v>-0.1107929009182527</v>
      </c>
      <c r="JA323">
        <v>0.00147621998962423</v>
      </c>
      <c r="JB323">
        <v>-1.085810860981848E-05</v>
      </c>
      <c r="JC323">
        <v>3</v>
      </c>
      <c r="JD323">
        <v>1949</v>
      </c>
      <c r="JE323">
        <v>2</v>
      </c>
      <c r="JF323">
        <v>64</v>
      </c>
      <c r="JG323">
        <v>58.7</v>
      </c>
      <c r="JH323">
        <v>58.8</v>
      </c>
      <c r="JI323">
        <v>0.576172</v>
      </c>
      <c r="JJ323">
        <v>2.73804</v>
      </c>
      <c r="JK323">
        <v>1.49658</v>
      </c>
      <c r="JL323">
        <v>2.32056</v>
      </c>
      <c r="JM323">
        <v>1.54785</v>
      </c>
      <c r="JN323">
        <v>2.41821</v>
      </c>
      <c r="JO323">
        <v>51.6654</v>
      </c>
      <c r="JP323">
        <v>12.8799</v>
      </c>
      <c r="JQ323">
        <v>18</v>
      </c>
      <c r="JR323">
        <v>504.958</v>
      </c>
      <c r="JS323">
        <v>448.872</v>
      </c>
      <c r="JT323">
        <v>27.9283</v>
      </c>
      <c r="JU323">
        <v>51.1062</v>
      </c>
      <c r="JV323">
        <v>30.0015</v>
      </c>
      <c r="JW323">
        <v>50.9983</v>
      </c>
      <c r="JX323">
        <v>50.8692</v>
      </c>
      <c r="JY323">
        <v>11.6186</v>
      </c>
      <c r="JZ323">
        <v>29.4148</v>
      </c>
      <c r="KA323">
        <v>0</v>
      </c>
      <c r="KB323">
        <v>21.8713</v>
      </c>
      <c r="KC323">
        <v>152.08</v>
      </c>
      <c r="KD323">
        <v>23.879</v>
      </c>
      <c r="KE323">
        <v>96.7115</v>
      </c>
      <c r="KF323">
        <v>91.1469</v>
      </c>
    </row>
    <row r="324" spans="1:292">
      <c r="A324">
        <v>306</v>
      </c>
      <c r="B324">
        <v>1688149976.1</v>
      </c>
      <c r="C324">
        <v>15560.09999990463</v>
      </c>
      <c r="D324" t="s">
        <v>1052</v>
      </c>
      <c r="E324" t="s">
        <v>1053</v>
      </c>
      <c r="F324">
        <v>5</v>
      </c>
      <c r="G324" t="s">
        <v>1018</v>
      </c>
      <c r="H324">
        <v>1688149968.6</v>
      </c>
      <c r="I324">
        <f>(J324)/1000</f>
        <v>0</v>
      </c>
      <c r="J324">
        <f>IF(DO324, AM324, AG324)</f>
        <v>0</v>
      </c>
      <c r="K324">
        <f>IF(DO324, AH324, AF324)</f>
        <v>0</v>
      </c>
      <c r="L324">
        <f>DQ324 - IF(AT324&gt;1, K324*DK324*100.0/(AV324*EE324), 0)</f>
        <v>0</v>
      </c>
      <c r="M324">
        <f>((S324-I324/2)*L324-K324)/(S324+I324/2)</f>
        <v>0</v>
      </c>
      <c r="N324">
        <f>M324*(DX324+DY324)/1000.0</f>
        <v>0</v>
      </c>
      <c r="O324">
        <f>(DQ324 - IF(AT324&gt;1, K324*DK324*100.0/(AV324*EE324), 0))*(DX324+DY324)/1000.0</f>
        <v>0</v>
      </c>
      <c r="P324">
        <f>2.0/((1/R324-1/Q324)+SIGN(R324)*SQRT((1/R324-1/Q324)*(1/R324-1/Q324) + 4*DL324/((DL324+1)*(DL324+1))*(2*1/R324*1/Q324-1/Q324*1/Q324)))</f>
        <v>0</v>
      </c>
      <c r="Q324">
        <f>IF(LEFT(DM324,1)&lt;&gt;"0",IF(LEFT(DM324,1)="1",3.0,DN324),$D$5+$E$5*(EE324*DX324/($K$5*1000))+$F$5*(EE324*DX324/($K$5*1000))*MAX(MIN(DK324,$J$5),$I$5)*MAX(MIN(DK324,$J$5),$I$5)+$G$5*MAX(MIN(DK324,$J$5),$I$5)*(EE324*DX324/($K$5*1000))+$H$5*(EE324*DX324/($K$5*1000))*(EE324*DX324/($K$5*1000)))</f>
        <v>0</v>
      </c>
      <c r="R324">
        <f>I324*(1000-(1000*0.61365*exp(17.502*V324/(240.97+V324))/(DX324+DY324)+DS324)/2)/(1000*0.61365*exp(17.502*V324/(240.97+V324))/(DX324+DY324)-DS324)</f>
        <v>0</v>
      </c>
      <c r="S324">
        <f>1/((DL324+1)/(P324/1.6)+1/(Q324/1.37)) + DL324/((DL324+1)/(P324/1.6) + DL324/(Q324/1.37))</f>
        <v>0</v>
      </c>
      <c r="T324">
        <f>(DG324*DJ324)</f>
        <v>0</v>
      </c>
      <c r="U324">
        <f>(DZ324+(T324+2*0.95*5.67E-8*(((DZ324+$B$9)+273)^4-(DZ324+273)^4)-44100*I324)/(1.84*29.3*Q324+8*0.95*5.67E-8*(DZ324+273)^3))</f>
        <v>0</v>
      </c>
      <c r="V324">
        <f>($C$9*EA324+$D$9*EB324+$E$9*U324)</f>
        <v>0</v>
      </c>
      <c r="W324">
        <f>0.61365*exp(17.502*V324/(240.97+V324))</f>
        <v>0</v>
      </c>
      <c r="X324">
        <f>(Y324/Z324*100)</f>
        <v>0</v>
      </c>
      <c r="Y324">
        <f>DS324*(DX324+DY324)/1000</f>
        <v>0</v>
      </c>
      <c r="Z324">
        <f>0.61365*exp(17.502*DZ324/(240.97+DZ324))</f>
        <v>0</v>
      </c>
      <c r="AA324">
        <f>(W324-DS324*(DX324+DY324)/1000)</f>
        <v>0</v>
      </c>
      <c r="AB324">
        <f>(-I324*44100)</f>
        <v>0</v>
      </c>
      <c r="AC324">
        <f>2*29.3*Q324*0.92*(DZ324-V324)</f>
        <v>0</v>
      </c>
      <c r="AD324">
        <f>2*0.95*5.67E-8*(((DZ324+$B$9)+273)^4-(V324+273)^4)</f>
        <v>0</v>
      </c>
      <c r="AE324">
        <f>T324+AD324+AB324+AC324</f>
        <v>0</v>
      </c>
      <c r="AF324">
        <f>DW324*AT324*(DR324-DQ324*(1000-AT324*DT324)/(1000-AT324*DS324))/(100*DK324)</f>
        <v>0</v>
      </c>
      <c r="AG324">
        <f>1000*DW324*AT324*(DS324-DT324)/(100*DK324*(1000-AT324*DS324))</f>
        <v>0</v>
      </c>
      <c r="AH324">
        <f>(AI324 - AJ324 - DX324*1E3/(8.314*(DZ324+273.15)) * AL324/DW324 * AK324) * DW324/(100*DK324) * (1000 - DT324)/1000</f>
        <v>0</v>
      </c>
      <c r="AI324">
        <v>174.2488386064603</v>
      </c>
      <c r="AJ324">
        <v>189.1287575757575</v>
      </c>
      <c r="AK324">
        <v>-3.359071212371183</v>
      </c>
      <c r="AL324">
        <v>66.52313839477526</v>
      </c>
      <c r="AM324">
        <f>(AO324 - AN324 + DX324*1E3/(8.314*(DZ324+273.15)) * AQ324/DW324 * AP324) * DW324/(100*DK324) * 1000/(1000 - AO324)</f>
        <v>0</v>
      </c>
      <c r="AN324">
        <v>23.81037260243867</v>
      </c>
      <c r="AO324">
        <v>25.20554303030301</v>
      </c>
      <c r="AP324">
        <v>0.007495406803319484</v>
      </c>
      <c r="AQ324">
        <v>105.5360491091365</v>
      </c>
      <c r="AR324">
        <v>0</v>
      </c>
      <c r="AS324">
        <v>0</v>
      </c>
      <c r="AT324">
        <f>IF(AR324*$H$15&gt;=AV324,1.0,(AV324/(AV324-AR324*$H$15)))</f>
        <v>0</v>
      </c>
      <c r="AU324">
        <f>(AT324-1)*100</f>
        <v>0</v>
      </c>
      <c r="AV324">
        <f>MAX(0,($B$15+$C$15*EE324)/(1+$D$15*EE324)*DX324/(DZ324+273)*$E$15)</f>
        <v>0</v>
      </c>
      <c r="AW324" t="s">
        <v>429</v>
      </c>
      <c r="AX324" t="s">
        <v>429</v>
      </c>
      <c r="AY324">
        <v>0</v>
      </c>
      <c r="AZ324">
        <v>0</v>
      </c>
      <c r="BA324">
        <f>1-AY324/AZ324</f>
        <v>0</v>
      </c>
      <c r="BB324">
        <v>0</v>
      </c>
      <c r="BC324" t="s">
        <v>429</v>
      </c>
      <c r="BD324" t="s">
        <v>429</v>
      </c>
      <c r="BE324">
        <v>0</v>
      </c>
      <c r="BF324">
        <v>0</v>
      </c>
      <c r="BG324">
        <f>1-BE324/BF324</f>
        <v>0</v>
      </c>
      <c r="BH324">
        <v>0.5</v>
      </c>
      <c r="BI324">
        <f>DH324</f>
        <v>0</v>
      </c>
      <c r="BJ324">
        <f>K324</f>
        <v>0</v>
      </c>
      <c r="BK324">
        <f>BG324*BH324*BI324</f>
        <v>0</v>
      </c>
      <c r="BL324">
        <f>(BJ324-BB324)/BI324</f>
        <v>0</v>
      </c>
      <c r="BM324">
        <f>(AZ324-BF324)/BF324</f>
        <v>0</v>
      </c>
      <c r="BN324">
        <f>AY324/(BA324+AY324/BF324)</f>
        <v>0</v>
      </c>
      <c r="BO324" t="s">
        <v>429</v>
      </c>
      <c r="BP324">
        <v>0</v>
      </c>
      <c r="BQ324">
        <f>IF(BP324&lt;&gt;0, BP324, BN324)</f>
        <v>0</v>
      </c>
      <c r="BR324">
        <f>1-BQ324/BF324</f>
        <v>0</v>
      </c>
      <c r="BS324">
        <f>(BF324-BE324)/(BF324-BQ324)</f>
        <v>0</v>
      </c>
      <c r="BT324">
        <f>(AZ324-BF324)/(AZ324-BQ324)</f>
        <v>0</v>
      </c>
      <c r="BU324">
        <f>(BF324-BE324)/(BF324-AY324)</f>
        <v>0</v>
      </c>
      <c r="BV324">
        <f>(AZ324-BF324)/(AZ324-AY324)</f>
        <v>0</v>
      </c>
      <c r="BW324">
        <f>(BS324*BQ324/BE324)</f>
        <v>0</v>
      </c>
      <c r="BX324">
        <f>(1-BW324)</f>
        <v>0</v>
      </c>
      <c r="DG324">
        <f>$B$13*EF324+$C$13*EG324+$F$13*ER324*(1-EU324)</f>
        <v>0</v>
      </c>
      <c r="DH324">
        <f>DG324*DI324</f>
        <v>0</v>
      </c>
      <c r="DI324">
        <f>($B$13*$D$11+$C$13*$D$11+$F$13*((FE324+EW324)/MAX(FE324+EW324+FF324, 0.1)*$I$11+FF324/MAX(FE324+EW324+FF324, 0.1)*$J$11))/($B$13+$C$13+$F$13)</f>
        <v>0</v>
      </c>
      <c r="DJ324">
        <f>($B$13*$K$11+$C$13*$K$11+$F$13*((FE324+EW324)/MAX(FE324+EW324+FF324, 0.1)*$P$11+FF324/MAX(FE324+EW324+FF324, 0.1)*$Q$11))/($B$13+$C$13+$F$13)</f>
        <v>0</v>
      </c>
      <c r="DK324">
        <v>2.44</v>
      </c>
      <c r="DL324">
        <v>0.5</v>
      </c>
      <c r="DM324" t="s">
        <v>430</v>
      </c>
      <c r="DN324">
        <v>2</v>
      </c>
      <c r="DO324" t="b">
        <v>1</v>
      </c>
      <c r="DP324">
        <v>1688149968.6</v>
      </c>
      <c r="DQ324">
        <v>207.2521111111111</v>
      </c>
      <c r="DR324">
        <v>184.3828148148149</v>
      </c>
      <c r="DS324">
        <v>25.14725555555555</v>
      </c>
      <c r="DT324">
        <v>23.75614814814815</v>
      </c>
      <c r="DU324">
        <v>225.9717407407408</v>
      </c>
      <c r="DV324">
        <v>29.13434814814815</v>
      </c>
      <c r="DW324">
        <v>500.0120740740741</v>
      </c>
      <c r="DX324">
        <v>101.5480740740741</v>
      </c>
      <c r="DY324">
        <v>0.09993974074074075</v>
      </c>
      <c r="DZ324">
        <v>33.38437777777778</v>
      </c>
      <c r="EA324">
        <v>34.5430074074074</v>
      </c>
      <c r="EB324">
        <v>999.9000000000001</v>
      </c>
      <c r="EC324">
        <v>0</v>
      </c>
      <c r="ED324">
        <v>0</v>
      </c>
      <c r="EE324">
        <v>10001.72962962963</v>
      </c>
      <c r="EF324">
        <v>0</v>
      </c>
      <c r="EG324">
        <v>1857.821481481482</v>
      </c>
      <c r="EH324">
        <v>22.86935185185185</v>
      </c>
      <c r="EI324">
        <v>212.5979259259259</v>
      </c>
      <c r="EJ324">
        <v>188.8687407407407</v>
      </c>
      <c r="EK324">
        <v>1.3911</v>
      </c>
      <c r="EL324">
        <v>184.3828148148149</v>
      </c>
      <c r="EM324">
        <v>23.75614814814815</v>
      </c>
      <c r="EN324">
        <v>2.553654814814815</v>
      </c>
      <c r="EO324">
        <v>2.412391481481481</v>
      </c>
      <c r="EP324">
        <v>21.37256296296296</v>
      </c>
      <c r="EQ324">
        <v>20.44713703703703</v>
      </c>
      <c r="ER324">
        <v>2000.001851851852</v>
      </c>
      <c r="ES324">
        <v>0.9800015555555555</v>
      </c>
      <c r="ET324">
        <v>0.01999854814814815</v>
      </c>
      <c r="EU324">
        <v>0</v>
      </c>
      <c r="EV324">
        <v>258.0564074074074</v>
      </c>
      <c r="EW324">
        <v>5.00078</v>
      </c>
      <c r="EX324">
        <v>7719.895925925926</v>
      </c>
      <c r="EY324">
        <v>16379.67037037037</v>
      </c>
      <c r="EZ324">
        <v>51.14325925925926</v>
      </c>
      <c r="FA324">
        <v>53.16422222222222</v>
      </c>
      <c r="FB324">
        <v>51.44648148148148</v>
      </c>
      <c r="FC324">
        <v>52.39344444444445</v>
      </c>
      <c r="FD324">
        <v>51.50896296296295</v>
      </c>
      <c r="FE324">
        <v>1955.101851851852</v>
      </c>
      <c r="FF324">
        <v>39.9</v>
      </c>
      <c r="FG324">
        <v>0</v>
      </c>
      <c r="FH324">
        <v>1688149970.4</v>
      </c>
      <c r="FI324">
        <v>0</v>
      </c>
      <c r="FJ324">
        <v>258.0735</v>
      </c>
      <c r="FK324">
        <v>0.8267692270580653</v>
      </c>
      <c r="FL324">
        <v>27.58017097241929</v>
      </c>
      <c r="FM324">
        <v>7719.783076923078</v>
      </c>
      <c r="FN324">
        <v>15</v>
      </c>
      <c r="FO324">
        <v>1688146449</v>
      </c>
      <c r="FP324" t="s">
        <v>1019</v>
      </c>
      <c r="FQ324">
        <v>1688146449</v>
      </c>
      <c r="FR324">
        <v>1688146442</v>
      </c>
      <c r="FS324">
        <v>9</v>
      </c>
      <c r="FT324">
        <v>-0.022</v>
      </c>
      <c r="FU324">
        <v>-0.07000000000000001</v>
      </c>
      <c r="FV324">
        <v>-22.36</v>
      </c>
      <c r="FW324">
        <v>-3.884</v>
      </c>
      <c r="FX324">
        <v>420</v>
      </c>
      <c r="FY324">
        <v>23</v>
      </c>
      <c r="FZ324">
        <v>0.42</v>
      </c>
      <c r="GA324">
        <v>0.11</v>
      </c>
      <c r="GB324">
        <v>22.67616097560976</v>
      </c>
      <c r="GC324">
        <v>4.157947735191659</v>
      </c>
      <c r="GD324">
        <v>0.420806150770016</v>
      </c>
      <c r="GE324">
        <v>0</v>
      </c>
      <c r="GF324">
        <v>1.399691463414634</v>
      </c>
      <c r="GG324">
        <v>-0.2284946341463403</v>
      </c>
      <c r="GH324">
        <v>0.03510499752908341</v>
      </c>
      <c r="GI324">
        <v>1</v>
      </c>
      <c r="GJ324">
        <v>1</v>
      </c>
      <c r="GK324">
        <v>2</v>
      </c>
      <c r="GL324" t="s">
        <v>432</v>
      </c>
      <c r="GM324">
        <v>3.10101</v>
      </c>
      <c r="GN324">
        <v>2.75832</v>
      </c>
      <c r="GO324">
        <v>0.0508425</v>
      </c>
      <c r="GP324">
        <v>0.0413376</v>
      </c>
      <c r="GQ324">
        <v>0.132836</v>
      </c>
      <c r="GR324">
        <v>0.11574</v>
      </c>
      <c r="GS324">
        <v>23447.9</v>
      </c>
      <c r="GT324">
        <v>22574.2</v>
      </c>
      <c r="GU324">
        <v>25304.2</v>
      </c>
      <c r="GV324">
        <v>23951.3</v>
      </c>
      <c r="GW324">
        <v>35308.7</v>
      </c>
      <c r="GX324">
        <v>30862.2</v>
      </c>
      <c r="GY324">
        <v>44257.4</v>
      </c>
      <c r="GZ324">
        <v>37730.6</v>
      </c>
      <c r="HA324">
        <v>1.68032</v>
      </c>
      <c r="HB324">
        <v>1.58333</v>
      </c>
      <c r="HC324">
        <v>-0.022307</v>
      </c>
      <c r="HD324">
        <v>0</v>
      </c>
      <c r="HE324">
        <v>34.9351</v>
      </c>
      <c r="HF324">
        <v>999.9</v>
      </c>
      <c r="HG324">
        <v>35</v>
      </c>
      <c r="HH324">
        <v>48.5</v>
      </c>
      <c r="HI324">
        <v>39.7066</v>
      </c>
      <c r="HJ324">
        <v>62.8974</v>
      </c>
      <c r="HK324">
        <v>21.7829</v>
      </c>
      <c r="HL324">
        <v>1</v>
      </c>
      <c r="HM324">
        <v>2.21174</v>
      </c>
      <c r="HN324">
        <v>9.28105</v>
      </c>
      <c r="HO324">
        <v>20.0462</v>
      </c>
      <c r="HP324">
        <v>5.20157</v>
      </c>
      <c r="HQ324">
        <v>11.998</v>
      </c>
      <c r="HR324">
        <v>4.95695</v>
      </c>
      <c r="HS324">
        <v>3.27435</v>
      </c>
      <c r="HT324">
        <v>9999</v>
      </c>
      <c r="HU324">
        <v>9999</v>
      </c>
      <c r="HV324">
        <v>9999</v>
      </c>
      <c r="HW324">
        <v>114.5</v>
      </c>
      <c r="HX324">
        <v>1.86386</v>
      </c>
      <c r="HY324">
        <v>1.86026</v>
      </c>
      <c r="HZ324">
        <v>1.85867</v>
      </c>
      <c r="IA324">
        <v>1.85989</v>
      </c>
      <c r="IB324">
        <v>1.85982</v>
      </c>
      <c r="IC324">
        <v>1.85852</v>
      </c>
      <c r="ID324">
        <v>1.85768</v>
      </c>
      <c r="IE324">
        <v>1.85241</v>
      </c>
      <c r="IF324">
        <v>0</v>
      </c>
      <c r="IG324">
        <v>0</v>
      </c>
      <c r="IH324">
        <v>0</v>
      </c>
      <c r="II324">
        <v>0</v>
      </c>
      <c r="IJ324" t="s">
        <v>433</v>
      </c>
      <c r="IK324" t="s">
        <v>434</v>
      </c>
      <c r="IL324" t="s">
        <v>435</v>
      </c>
      <c r="IM324" t="s">
        <v>435</v>
      </c>
      <c r="IN324" t="s">
        <v>435</v>
      </c>
      <c r="IO324" t="s">
        <v>435</v>
      </c>
      <c r="IP324">
        <v>0</v>
      </c>
      <c r="IQ324">
        <v>100</v>
      </c>
      <c r="IR324">
        <v>100</v>
      </c>
      <c r="IS324">
        <v>-18.266</v>
      </c>
      <c r="IT324">
        <v>-3.9905</v>
      </c>
      <c r="IU324">
        <v>-14.33519908643434</v>
      </c>
      <c r="IV324">
        <v>-0.02083019699242301</v>
      </c>
      <c r="IW324">
        <v>6.53372239223948E-06</v>
      </c>
      <c r="IX324">
        <v>-1.0545266758139E-09</v>
      </c>
      <c r="IY324">
        <v>-1.743726263577337</v>
      </c>
      <c r="IZ324">
        <v>-0.1107929009182527</v>
      </c>
      <c r="JA324">
        <v>0.00147621998962423</v>
      </c>
      <c r="JB324">
        <v>-1.085810860981848E-05</v>
      </c>
      <c r="JC324">
        <v>3</v>
      </c>
      <c r="JD324">
        <v>1949</v>
      </c>
      <c r="JE324">
        <v>2</v>
      </c>
      <c r="JF324">
        <v>64</v>
      </c>
      <c r="JG324">
        <v>58.8</v>
      </c>
      <c r="JH324">
        <v>58.9</v>
      </c>
      <c r="JI324">
        <v>0.533447</v>
      </c>
      <c r="JJ324">
        <v>2.74048</v>
      </c>
      <c r="JK324">
        <v>1.49658</v>
      </c>
      <c r="JL324">
        <v>2.32056</v>
      </c>
      <c r="JM324">
        <v>1.54785</v>
      </c>
      <c r="JN324">
        <v>2.43164</v>
      </c>
      <c r="JO324">
        <v>51.6654</v>
      </c>
      <c r="JP324">
        <v>12.8799</v>
      </c>
      <c r="JQ324">
        <v>18</v>
      </c>
      <c r="JR324">
        <v>505.053</v>
      </c>
      <c r="JS324">
        <v>448.675</v>
      </c>
      <c r="JT324">
        <v>27.9541</v>
      </c>
      <c r="JU324">
        <v>51.1187</v>
      </c>
      <c r="JV324">
        <v>30.0015</v>
      </c>
      <c r="JW324">
        <v>51.006</v>
      </c>
      <c r="JX324">
        <v>50.8744</v>
      </c>
      <c r="JY324">
        <v>10.7727</v>
      </c>
      <c r="JZ324">
        <v>29.4148</v>
      </c>
      <c r="KA324">
        <v>0</v>
      </c>
      <c r="KB324">
        <v>21.9034</v>
      </c>
      <c r="KC324">
        <v>132.043</v>
      </c>
      <c r="KD324">
        <v>23.8849</v>
      </c>
      <c r="KE324">
        <v>96.7089</v>
      </c>
      <c r="KF324">
        <v>91.1444</v>
      </c>
    </row>
    <row r="325" spans="1:292">
      <c r="A325">
        <v>307</v>
      </c>
      <c r="B325">
        <v>1688149981.1</v>
      </c>
      <c r="C325">
        <v>15565.09999990463</v>
      </c>
      <c r="D325" t="s">
        <v>1054</v>
      </c>
      <c r="E325" t="s">
        <v>1055</v>
      </c>
      <c r="F325">
        <v>5</v>
      </c>
      <c r="G325" t="s">
        <v>1018</v>
      </c>
      <c r="H325">
        <v>1688149973.314285</v>
      </c>
      <c r="I325">
        <f>(J325)/1000</f>
        <v>0</v>
      </c>
      <c r="J325">
        <f>IF(DO325, AM325, AG325)</f>
        <v>0</v>
      </c>
      <c r="K325">
        <f>IF(DO325, AH325, AF325)</f>
        <v>0</v>
      </c>
      <c r="L325">
        <f>DQ325 - IF(AT325&gt;1, K325*DK325*100.0/(AV325*EE325), 0)</f>
        <v>0</v>
      </c>
      <c r="M325">
        <f>((S325-I325/2)*L325-K325)/(S325+I325/2)</f>
        <v>0</v>
      </c>
      <c r="N325">
        <f>M325*(DX325+DY325)/1000.0</f>
        <v>0</v>
      </c>
      <c r="O325">
        <f>(DQ325 - IF(AT325&gt;1, K325*DK325*100.0/(AV325*EE325), 0))*(DX325+DY325)/1000.0</f>
        <v>0</v>
      </c>
      <c r="P325">
        <f>2.0/((1/R325-1/Q325)+SIGN(R325)*SQRT((1/R325-1/Q325)*(1/R325-1/Q325) + 4*DL325/((DL325+1)*(DL325+1))*(2*1/R325*1/Q325-1/Q325*1/Q325)))</f>
        <v>0</v>
      </c>
      <c r="Q325">
        <f>IF(LEFT(DM325,1)&lt;&gt;"0",IF(LEFT(DM325,1)="1",3.0,DN325),$D$5+$E$5*(EE325*DX325/($K$5*1000))+$F$5*(EE325*DX325/($K$5*1000))*MAX(MIN(DK325,$J$5),$I$5)*MAX(MIN(DK325,$J$5),$I$5)+$G$5*MAX(MIN(DK325,$J$5),$I$5)*(EE325*DX325/($K$5*1000))+$H$5*(EE325*DX325/($K$5*1000))*(EE325*DX325/($K$5*1000)))</f>
        <v>0</v>
      </c>
      <c r="R325">
        <f>I325*(1000-(1000*0.61365*exp(17.502*V325/(240.97+V325))/(DX325+DY325)+DS325)/2)/(1000*0.61365*exp(17.502*V325/(240.97+V325))/(DX325+DY325)-DS325)</f>
        <v>0</v>
      </c>
      <c r="S325">
        <f>1/((DL325+1)/(P325/1.6)+1/(Q325/1.37)) + DL325/((DL325+1)/(P325/1.6) + DL325/(Q325/1.37))</f>
        <v>0</v>
      </c>
      <c r="T325">
        <f>(DG325*DJ325)</f>
        <v>0</v>
      </c>
      <c r="U325">
        <f>(DZ325+(T325+2*0.95*5.67E-8*(((DZ325+$B$9)+273)^4-(DZ325+273)^4)-44100*I325)/(1.84*29.3*Q325+8*0.95*5.67E-8*(DZ325+273)^3))</f>
        <v>0</v>
      </c>
      <c r="V325">
        <f>($C$9*EA325+$D$9*EB325+$E$9*U325)</f>
        <v>0</v>
      </c>
      <c r="W325">
        <f>0.61365*exp(17.502*V325/(240.97+V325))</f>
        <v>0</v>
      </c>
      <c r="X325">
        <f>(Y325/Z325*100)</f>
        <v>0</v>
      </c>
      <c r="Y325">
        <f>DS325*(DX325+DY325)/1000</f>
        <v>0</v>
      </c>
      <c r="Z325">
        <f>0.61365*exp(17.502*DZ325/(240.97+DZ325))</f>
        <v>0</v>
      </c>
      <c r="AA325">
        <f>(W325-DS325*(DX325+DY325)/1000)</f>
        <v>0</v>
      </c>
      <c r="AB325">
        <f>(-I325*44100)</f>
        <v>0</v>
      </c>
      <c r="AC325">
        <f>2*29.3*Q325*0.92*(DZ325-V325)</f>
        <v>0</v>
      </c>
      <c r="AD325">
        <f>2*0.95*5.67E-8*(((DZ325+$B$9)+273)^4-(V325+273)^4)</f>
        <v>0</v>
      </c>
      <c r="AE325">
        <f>T325+AD325+AB325+AC325</f>
        <v>0</v>
      </c>
      <c r="AF325">
        <f>DW325*AT325*(DR325-DQ325*(1000-AT325*DT325)/(1000-AT325*DS325))/(100*DK325)</f>
        <v>0</v>
      </c>
      <c r="AG325">
        <f>1000*DW325*AT325*(DS325-DT325)/(100*DK325*(1000-AT325*DS325))</f>
        <v>0</v>
      </c>
      <c r="AH325">
        <f>(AI325 - AJ325 - DX325*1E3/(8.314*(DZ325+273.15)) * AL325/DW325 * AK325) * DW325/(100*DK325) * (1000 - DT325)/1000</f>
        <v>0</v>
      </c>
      <c r="AI325">
        <v>157.2536486182926</v>
      </c>
      <c r="AJ325">
        <v>172.3138606060606</v>
      </c>
      <c r="AK325">
        <v>-3.361720270964764</v>
      </c>
      <c r="AL325">
        <v>66.52313839477526</v>
      </c>
      <c r="AM325">
        <f>(AO325 - AN325 + DX325*1E3/(8.314*(DZ325+273.15)) * AQ325/DW325 * AP325) * DW325/(100*DK325) * 1000/(1000 - AO325)</f>
        <v>0</v>
      </c>
      <c r="AN325">
        <v>23.80665225437599</v>
      </c>
      <c r="AO325">
        <v>25.22934969696969</v>
      </c>
      <c r="AP325">
        <v>0.001925125852080288</v>
      </c>
      <c r="AQ325">
        <v>105.5360491091365</v>
      </c>
      <c r="AR325">
        <v>0</v>
      </c>
      <c r="AS325">
        <v>0</v>
      </c>
      <c r="AT325">
        <f>IF(AR325*$H$15&gt;=AV325,1.0,(AV325/(AV325-AR325*$H$15)))</f>
        <v>0</v>
      </c>
      <c r="AU325">
        <f>(AT325-1)*100</f>
        <v>0</v>
      </c>
      <c r="AV325">
        <f>MAX(0,($B$15+$C$15*EE325)/(1+$D$15*EE325)*DX325/(DZ325+273)*$E$15)</f>
        <v>0</v>
      </c>
      <c r="AW325" t="s">
        <v>429</v>
      </c>
      <c r="AX325" t="s">
        <v>429</v>
      </c>
      <c r="AY325">
        <v>0</v>
      </c>
      <c r="AZ325">
        <v>0</v>
      </c>
      <c r="BA325">
        <f>1-AY325/AZ325</f>
        <v>0</v>
      </c>
      <c r="BB325">
        <v>0</v>
      </c>
      <c r="BC325" t="s">
        <v>429</v>
      </c>
      <c r="BD325" t="s">
        <v>429</v>
      </c>
      <c r="BE325">
        <v>0</v>
      </c>
      <c r="BF325">
        <v>0</v>
      </c>
      <c r="BG325">
        <f>1-BE325/BF325</f>
        <v>0</v>
      </c>
      <c r="BH325">
        <v>0.5</v>
      </c>
      <c r="BI325">
        <f>DH325</f>
        <v>0</v>
      </c>
      <c r="BJ325">
        <f>K325</f>
        <v>0</v>
      </c>
      <c r="BK325">
        <f>BG325*BH325*BI325</f>
        <v>0</v>
      </c>
      <c r="BL325">
        <f>(BJ325-BB325)/BI325</f>
        <v>0</v>
      </c>
      <c r="BM325">
        <f>(AZ325-BF325)/BF325</f>
        <v>0</v>
      </c>
      <c r="BN325">
        <f>AY325/(BA325+AY325/BF325)</f>
        <v>0</v>
      </c>
      <c r="BO325" t="s">
        <v>429</v>
      </c>
      <c r="BP325">
        <v>0</v>
      </c>
      <c r="BQ325">
        <f>IF(BP325&lt;&gt;0, BP325, BN325)</f>
        <v>0</v>
      </c>
      <c r="BR325">
        <f>1-BQ325/BF325</f>
        <v>0</v>
      </c>
      <c r="BS325">
        <f>(BF325-BE325)/(BF325-BQ325)</f>
        <v>0</v>
      </c>
      <c r="BT325">
        <f>(AZ325-BF325)/(AZ325-BQ325)</f>
        <v>0</v>
      </c>
      <c r="BU325">
        <f>(BF325-BE325)/(BF325-AY325)</f>
        <v>0</v>
      </c>
      <c r="BV325">
        <f>(AZ325-BF325)/(AZ325-AY325)</f>
        <v>0</v>
      </c>
      <c r="BW325">
        <f>(BS325*BQ325/BE325)</f>
        <v>0</v>
      </c>
      <c r="BX325">
        <f>(1-BW325)</f>
        <v>0</v>
      </c>
      <c r="DG325">
        <f>$B$13*EF325+$C$13*EG325+$F$13*ER325*(1-EU325)</f>
        <v>0</v>
      </c>
      <c r="DH325">
        <f>DG325*DI325</f>
        <v>0</v>
      </c>
      <c r="DI325">
        <f>($B$13*$D$11+$C$13*$D$11+$F$13*((FE325+EW325)/MAX(FE325+EW325+FF325, 0.1)*$I$11+FF325/MAX(FE325+EW325+FF325, 0.1)*$J$11))/($B$13+$C$13+$F$13)</f>
        <v>0</v>
      </c>
      <c r="DJ325">
        <f>($B$13*$K$11+$C$13*$K$11+$F$13*((FE325+EW325)/MAX(FE325+EW325+FF325, 0.1)*$P$11+FF325/MAX(FE325+EW325+FF325, 0.1)*$Q$11))/($B$13+$C$13+$F$13)</f>
        <v>0</v>
      </c>
      <c r="DK325">
        <v>2.44</v>
      </c>
      <c r="DL325">
        <v>0.5</v>
      </c>
      <c r="DM325" t="s">
        <v>430</v>
      </c>
      <c r="DN325">
        <v>2</v>
      </c>
      <c r="DO325" t="b">
        <v>1</v>
      </c>
      <c r="DP325">
        <v>1688149973.314285</v>
      </c>
      <c r="DQ325">
        <v>191.8420714285714</v>
      </c>
      <c r="DR325">
        <v>168.6742142857142</v>
      </c>
      <c r="DS325">
        <v>25.18198571428571</v>
      </c>
      <c r="DT325">
        <v>23.79809642857143</v>
      </c>
      <c r="DU325">
        <v>210.277</v>
      </c>
      <c r="DV325">
        <v>29.17100357142857</v>
      </c>
      <c r="DW325">
        <v>500.0116428571428</v>
      </c>
      <c r="DX325">
        <v>101.5477142857143</v>
      </c>
      <c r="DY325">
        <v>0.1000419357142857</v>
      </c>
      <c r="DZ325">
        <v>33.40704642857143</v>
      </c>
      <c r="EA325">
        <v>34.56464285714286</v>
      </c>
      <c r="EB325">
        <v>999.9000000000002</v>
      </c>
      <c r="EC325">
        <v>0</v>
      </c>
      <c r="ED325">
        <v>0</v>
      </c>
      <c r="EE325">
        <v>10001.04214285714</v>
      </c>
      <c r="EF325">
        <v>0</v>
      </c>
      <c r="EG325">
        <v>1857.565</v>
      </c>
      <c r="EH325">
        <v>23.16776428571428</v>
      </c>
      <c r="EI325">
        <v>196.7972142857142</v>
      </c>
      <c r="EJ325">
        <v>172.7860357142858</v>
      </c>
      <c r="EK325">
        <v>1.383886785714286</v>
      </c>
      <c r="EL325">
        <v>168.6742142857142</v>
      </c>
      <c r="EM325">
        <v>23.79809642857143</v>
      </c>
      <c r="EN325">
        <v>2.557175357142857</v>
      </c>
      <c r="EO325">
        <v>2.416644642857143</v>
      </c>
      <c r="EP325">
        <v>21.39505</v>
      </c>
      <c r="EQ325">
        <v>20.47572499999999</v>
      </c>
      <c r="ER325">
        <v>2000.008571428571</v>
      </c>
      <c r="ES325">
        <v>0.9800017857142856</v>
      </c>
      <c r="ET325">
        <v>0.01999831785714286</v>
      </c>
      <c r="EU325">
        <v>0</v>
      </c>
      <c r="EV325">
        <v>258.1663214285715</v>
      </c>
      <c r="EW325">
        <v>5.00078</v>
      </c>
      <c r="EX325">
        <v>7721.938571428573</v>
      </c>
      <c r="EY325">
        <v>16379.72857142857</v>
      </c>
      <c r="EZ325">
        <v>51.18057142857143</v>
      </c>
      <c r="FA325">
        <v>53.19178571428571</v>
      </c>
      <c r="FB325">
        <v>51.45282142857143</v>
      </c>
      <c r="FC325">
        <v>52.42846428571428</v>
      </c>
      <c r="FD325">
        <v>51.54446428571428</v>
      </c>
      <c r="FE325">
        <v>1955.108571428571</v>
      </c>
      <c r="FF325">
        <v>39.9</v>
      </c>
      <c r="FG325">
        <v>0</v>
      </c>
      <c r="FH325">
        <v>1688149975.8</v>
      </c>
      <c r="FI325">
        <v>0</v>
      </c>
      <c r="FJ325">
        <v>258.1792</v>
      </c>
      <c r="FK325">
        <v>1.267769221672116</v>
      </c>
      <c r="FL325">
        <v>13.33230778362043</v>
      </c>
      <c r="FM325">
        <v>7722.0668</v>
      </c>
      <c r="FN325">
        <v>15</v>
      </c>
      <c r="FO325">
        <v>1688146449</v>
      </c>
      <c r="FP325" t="s">
        <v>1019</v>
      </c>
      <c r="FQ325">
        <v>1688146449</v>
      </c>
      <c r="FR325">
        <v>1688146442</v>
      </c>
      <c r="FS325">
        <v>9</v>
      </c>
      <c r="FT325">
        <v>-0.022</v>
      </c>
      <c r="FU325">
        <v>-0.07000000000000001</v>
      </c>
      <c r="FV325">
        <v>-22.36</v>
      </c>
      <c r="FW325">
        <v>-3.884</v>
      </c>
      <c r="FX325">
        <v>420</v>
      </c>
      <c r="FY325">
        <v>23</v>
      </c>
      <c r="FZ325">
        <v>0.42</v>
      </c>
      <c r="GA325">
        <v>0.11</v>
      </c>
      <c r="GB325">
        <v>22.90667804878049</v>
      </c>
      <c r="GC325">
        <v>3.868285714285738</v>
      </c>
      <c r="GD325">
        <v>0.3971686423847605</v>
      </c>
      <c r="GE325">
        <v>0</v>
      </c>
      <c r="GF325">
        <v>1.398642682926829</v>
      </c>
      <c r="GG325">
        <v>-0.1247983275261347</v>
      </c>
      <c r="GH325">
        <v>0.03468133996232542</v>
      </c>
      <c r="GI325">
        <v>1</v>
      </c>
      <c r="GJ325">
        <v>1</v>
      </c>
      <c r="GK325">
        <v>2</v>
      </c>
      <c r="GL325" t="s">
        <v>432</v>
      </c>
      <c r="GM325">
        <v>3.10093</v>
      </c>
      <c r="GN325">
        <v>2.75823</v>
      </c>
      <c r="GO325">
        <v>0.0470883</v>
      </c>
      <c r="GP325">
        <v>0.0374047</v>
      </c>
      <c r="GQ325">
        <v>0.132907</v>
      </c>
      <c r="GR325">
        <v>0.115728</v>
      </c>
      <c r="GS325">
        <v>23539.4</v>
      </c>
      <c r="GT325">
        <v>22665.6</v>
      </c>
      <c r="GU325">
        <v>25303.4</v>
      </c>
      <c r="GV325">
        <v>23950.6</v>
      </c>
      <c r="GW325">
        <v>35304.5</v>
      </c>
      <c r="GX325">
        <v>30861.7</v>
      </c>
      <c r="GY325">
        <v>44256.1</v>
      </c>
      <c r="GZ325">
        <v>37729.9</v>
      </c>
      <c r="HA325">
        <v>1.6805</v>
      </c>
      <c r="HB325">
        <v>1.58315</v>
      </c>
      <c r="HC325">
        <v>-0.0217035</v>
      </c>
      <c r="HD325">
        <v>0</v>
      </c>
      <c r="HE325">
        <v>34.959</v>
      </c>
      <c r="HF325">
        <v>999.9</v>
      </c>
      <c r="HG325">
        <v>35</v>
      </c>
      <c r="HH325">
        <v>48.5</v>
      </c>
      <c r="HI325">
        <v>39.7044</v>
      </c>
      <c r="HJ325">
        <v>62.9074</v>
      </c>
      <c r="HK325">
        <v>21.8149</v>
      </c>
      <c r="HL325">
        <v>1</v>
      </c>
      <c r="HM325">
        <v>2.21321</v>
      </c>
      <c r="HN325">
        <v>9.28105</v>
      </c>
      <c r="HO325">
        <v>20.0461</v>
      </c>
      <c r="HP325">
        <v>5.20231</v>
      </c>
      <c r="HQ325">
        <v>11.998</v>
      </c>
      <c r="HR325">
        <v>4.95735</v>
      </c>
      <c r="HS325">
        <v>3.27455</v>
      </c>
      <c r="HT325">
        <v>9999</v>
      </c>
      <c r="HU325">
        <v>9999</v>
      </c>
      <c r="HV325">
        <v>9999</v>
      </c>
      <c r="HW325">
        <v>114.5</v>
      </c>
      <c r="HX325">
        <v>1.86386</v>
      </c>
      <c r="HY325">
        <v>1.86023</v>
      </c>
      <c r="HZ325">
        <v>1.85867</v>
      </c>
      <c r="IA325">
        <v>1.85989</v>
      </c>
      <c r="IB325">
        <v>1.85983</v>
      </c>
      <c r="IC325">
        <v>1.85852</v>
      </c>
      <c r="ID325">
        <v>1.85767</v>
      </c>
      <c r="IE325">
        <v>1.85242</v>
      </c>
      <c r="IF325">
        <v>0</v>
      </c>
      <c r="IG325">
        <v>0</v>
      </c>
      <c r="IH325">
        <v>0</v>
      </c>
      <c r="II325">
        <v>0</v>
      </c>
      <c r="IJ325" t="s">
        <v>433</v>
      </c>
      <c r="IK325" t="s">
        <v>434</v>
      </c>
      <c r="IL325" t="s">
        <v>435</v>
      </c>
      <c r="IM325" t="s">
        <v>435</v>
      </c>
      <c r="IN325" t="s">
        <v>435</v>
      </c>
      <c r="IO325" t="s">
        <v>435</v>
      </c>
      <c r="IP325">
        <v>0</v>
      </c>
      <c r="IQ325">
        <v>100</v>
      </c>
      <c r="IR325">
        <v>100</v>
      </c>
      <c r="IS325">
        <v>-17.959</v>
      </c>
      <c r="IT325">
        <v>-3.9917</v>
      </c>
      <c r="IU325">
        <v>-14.33519908643434</v>
      </c>
      <c r="IV325">
        <v>-0.02083019699242301</v>
      </c>
      <c r="IW325">
        <v>6.53372239223948E-06</v>
      </c>
      <c r="IX325">
        <v>-1.0545266758139E-09</v>
      </c>
      <c r="IY325">
        <v>-1.743726263577337</v>
      </c>
      <c r="IZ325">
        <v>-0.1107929009182527</v>
      </c>
      <c r="JA325">
        <v>0.00147621998962423</v>
      </c>
      <c r="JB325">
        <v>-1.085810860981848E-05</v>
      </c>
      <c r="JC325">
        <v>3</v>
      </c>
      <c r="JD325">
        <v>1949</v>
      </c>
      <c r="JE325">
        <v>2</v>
      </c>
      <c r="JF325">
        <v>64</v>
      </c>
      <c r="JG325">
        <v>58.9</v>
      </c>
      <c r="JH325">
        <v>59</v>
      </c>
      <c r="JI325">
        <v>0.494385</v>
      </c>
      <c r="JJ325">
        <v>2.73926</v>
      </c>
      <c r="JK325">
        <v>1.49658</v>
      </c>
      <c r="JL325">
        <v>2.32178</v>
      </c>
      <c r="JM325">
        <v>1.54785</v>
      </c>
      <c r="JN325">
        <v>2.50732</v>
      </c>
      <c r="JO325">
        <v>51.6654</v>
      </c>
      <c r="JP325">
        <v>12.8799</v>
      </c>
      <c r="JQ325">
        <v>18</v>
      </c>
      <c r="JR325">
        <v>505.208</v>
      </c>
      <c r="JS325">
        <v>448.587</v>
      </c>
      <c r="JT325">
        <v>27.9802</v>
      </c>
      <c r="JU325">
        <v>51.1312</v>
      </c>
      <c r="JV325">
        <v>30.0015</v>
      </c>
      <c r="JW325">
        <v>51.0122</v>
      </c>
      <c r="JX325">
        <v>50.8805</v>
      </c>
      <c r="JY325">
        <v>9.978820000000001</v>
      </c>
      <c r="JZ325">
        <v>29.1437</v>
      </c>
      <c r="KA325">
        <v>0</v>
      </c>
      <c r="KB325">
        <v>21.923</v>
      </c>
      <c r="KC325">
        <v>118.686</v>
      </c>
      <c r="KD325">
        <v>23.8967</v>
      </c>
      <c r="KE325">
        <v>96.706</v>
      </c>
      <c r="KF325">
        <v>91.14230000000001</v>
      </c>
    </row>
    <row r="326" spans="1:292">
      <c r="A326">
        <v>308</v>
      </c>
      <c r="B326">
        <v>1688149986.1</v>
      </c>
      <c r="C326">
        <v>15570.09999990463</v>
      </c>
      <c r="D326" t="s">
        <v>1056</v>
      </c>
      <c r="E326" t="s">
        <v>1057</v>
      </c>
      <c r="F326">
        <v>5</v>
      </c>
      <c r="G326" t="s">
        <v>1018</v>
      </c>
      <c r="H326">
        <v>1688149978.6</v>
      </c>
      <c r="I326">
        <f>(J326)/1000</f>
        <v>0</v>
      </c>
      <c r="J326">
        <f>IF(DO326, AM326, AG326)</f>
        <v>0</v>
      </c>
      <c r="K326">
        <f>IF(DO326, AH326, AF326)</f>
        <v>0</v>
      </c>
      <c r="L326">
        <f>DQ326 - IF(AT326&gt;1, K326*DK326*100.0/(AV326*EE326), 0)</f>
        <v>0</v>
      </c>
      <c r="M326">
        <f>((S326-I326/2)*L326-K326)/(S326+I326/2)</f>
        <v>0</v>
      </c>
      <c r="N326">
        <f>M326*(DX326+DY326)/1000.0</f>
        <v>0</v>
      </c>
      <c r="O326">
        <f>(DQ326 - IF(AT326&gt;1, K326*DK326*100.0/(AV326*EE326), 0))*(DX326+DY326)/1000.0</f>
        <v>0</v>
      </c>
      <c r="P326">
        <f>2.0/((1/R326-1/Q326)+SIGN(R326)*SQRT((1/R326-1/Q326)*(1/R326-1/Q326) + 4*DL326/((DL326+1)*(DL326+1))*(2*1/R326*1/Q326-1/Q326*1/Q326)))</f>
        <v>0</v>
      </c>
      <c r="Q326">
        <f>IF(LEFT(DM326,1)&lt;&gt;"0",IF(LEFT(DM326,1)="1",3.0,DN326),$D$5+$E$5*(EE326*DX326/($K$5*1000))+$F$5*(EE326*DX326/($K$5*1000))*MAX(MIN(DK326,$J$5),$I$5)*MAX(MIN(DK326,$J$5),$I$5)+$G$5*MAX(MIN(DK326,$J$5),$I$5)*(EE326*DX326/($K$5*1000))+$H$5*(EE326*DX326/($K$5*1000))*(EE326*DX326/($K$5*1000)))</f>
        <v>0</v>
      </c>
      <c r="R326">
        <f>I326*(1000-(1000*0.61365*exp(17.502*V326/(240.97+V326))/(DX326+DY326)+DS326)/2)/(1000*0.61365*exp(17.502*V326/(240.97+V326))/(DX326+DY326)-DS326)</f>
        <v>0</v>
      </c>
      <c r="S326">
        <f>1/((DL326+1)/(P326/1.6)+1/(Q326/1.37)) + DL326/((DL326+1)/(P326/1.6) + DL326/(Q326/1.37))</f>
        <v>0</v>
      </c>
      <c r="T326">
        <f>(DG326*DJ326)</f>
        <v>0</v>
      </c>
      <c r="U326">
        <f>(DZ326+(T326+2*0.95*5.67E-8*(((DZ326+$B$9)+273)^4-(DZ326+273)^4)-44100*I326)/(1.84*29.3*Q326+8*0.95*5.67E-8*(DZ326+273)^3))</f>
        <v>0</v>
      </c>
      <c r="V326">
        <f>($C$9*EA326+$D$9*EB326+$E$9*U326)</f>
        <v>0</v>
      </c>
      <c r="W326">
        <f>0.61365*exp(17.502*V326/(240.97+V326))</f>
        <v>0</v>
      </c>
      <c r="X326">
        <f>(Y326/Z326*100)</f>
        <v>0</v>
      </c>
      <c r="Y326">
        <f>DS326*(DX326+DY326)/1000</f>
        <v>0</v>
      </c>
      <c r="Z326">
        <f>0.61365*exp(17.502*DZ326/(240.97+DZ326))</f>
        <v>0</v>
      </c>
      <c r="AA326">
        <f>(W326-DS326*(DX326+DY326)/1000)</f>
        <v>0</v>
      </c>
      <c r="AB326">
        <f>(-I326*44100)</f>
        <v>0</v>
      </c>
      <c r="AC326">
        <f>2*29.3*Q326*0.92*(DZ326-V326)</f>
        <v>0</v>
      </c>
      <c r="AD326">
        <f>2*0.95*5.67E-8*(((DZ326+$B$9)+273)^4-(V326+273)^4)</f>
        <v>0</v>
      </c>
      <c r="AE326">
        <f>T326+AD326+AB326+AC326</f>
        <v>0</v>
      </c>
      <c r="AF326">
        <f>DW326*AT326*(DR326-DQ326*(1000-AT326*DT326)/(1000-AT326*DS326))/(100*DK326)</f>
        <v>0</v>
      </c>
      <c r="AG326">
        <f>1000*DW326*AT326*(DS326-DT326)/(100*DK326*(1000-AT326*DS326))</f>
        <v>0</v>
      </c>
      <c r="AH326">
        <f>(AI326 - AJ326 - DX326*1E3/(8.314*(DZ326+273.15)) * AL326/DW326 * AK326) * DW326/(100*DK326) * (1000 - DT326)/1000</f>
        <v>0</v>
      </c>
      <c r="AI326">
        <v>140.3624079936464</v>
      </c>
      <c r="AJ326">
        <v>155.7216121212121</v>
      </c>
      <c r="AK326">
        <v>-3.313487314859864</v>
      </c>
      <c r="AL326">
        <v>66.52313839477526</v>
      </c>
      <c r="AM326">
        <f>(AO326 - AN326 + DX326*1E3/(8.314*(DZ326+273.15)) * AQ326/DW326 * AP326) * DW326/(100*DK326) * 1000/(1000 - AO326)</f>
        <v>0</v>
      </c>
      <c r="AN326">
        <v>23.83405036039113</v>
      </c>
      <c r="AO326">
        <v>25.24623515151514</v>
      </c>
      <c r="AP326">
        <v>0.0009461891573767867</v>
      </c>
      <c r="AQ326">
        <v>105.5360491091365</v>
      </c>
      <c r="AR326">
        <v>0</v>
      </c>
      <c r="AS326">
        <v>0</v>
      </c>
      <c r="AT326">
        <f>IF(AR326*$H$15&gt;=AV326,1.0,(AV326/(AV326-AR326*$H$15)))</f>
        <v>0</v>
      </c>
      <c r="AU326">
        <f>(AT326-1)*100</f>
        <v>0</v>
      </c>
      <c r="AV326">
        <f>MAX(0,($B$15+$C$15*EE326)/(1+$D$15*EE326)*DX326/(DZ326+273)*$E$15)</f>
        <v>0</v>
      </c>
      <c r="AW326" t="s">
        <v>429</v>
      </c>
      <c r="AX326" t="s">
        <v>429</v>
      </c>
      <c r="AY326">
        <v>0</v>
      </c>
      <c r="AZ326">
        <v>0</v>
      </c>
      <c r="BA326">
        <f>1-AY326/AZ326</f>
        <v>0</v>
      </c>
      <c r="BB326">
        <v>0</v>
      </c>
      <c r="BC326" t="s">
        <v>429</v>
      </c>
      <c r="BD326" t="s">
        <v>429</v>
      </c>
      <c r="BE326">
        <v>0</v>
      </c>
      <c r="BF326">
        <v>0</v>
      </c>
      <c r="BG326">
        <f>1-BE326/BF326</f>
        <v>0</v>
      </c>
      <c r="BH326">
        <v>0.5</v>
      </c>
      <c r="BI326">
        <f>DH326</f>
        <v>0</v>
      </c>
      <c r="BJ326">
        <f>K326</f>
        <v>0</v>
      </c>
      <c r="BK326">
        <f>BG326*BH326*BI326</f>
        <v>0</v>
      </c>
      <c r="BL326">
        <f>(BJ326-BB326)/BI326</f>
        <v>0</v>
      </c>
      <c r="BM326">
        <f>(AZ326-BF326)/BF326</f>
        <v>0</v>
      </c>
      <c r="BN326">
        <f>AY326/(BA326+AY326/BF326)</f>
        <v>0</v>
      </c>
      <c r="BO326" t="s">
        <v>429</v>
      </c>
      <c r="BP326">
        <v>0</v>
      </c>
      <c r="BQ326">
        <f>IF(BP326&lt;&gt;0, BP326, BN326)</f>
        <v>0</v>
      </c>
      <c r="BR326">
        <f>1-BQ326/BF326</f>
        <v>0</v>
      </c>
      <c r="BS326">
        <f>(BF326-BE326)/(BF326-BQ326)</f>
        <v>0</v>
      </c>
      <c r="BT326">
        <f>(AZ326-BF326)/(AZ326-BQ326)</f>
        <v>0</v>
      </c>
      <c r="BU326">
        <f>(BF326-BE326)/(BF326-AY326)</f>
        <v>0</v>
      </c>
      <c r="BV326">
        <f>(AZ326-BF326)/(AZ326-AY326)</f>
        <v>0</v>
      </c>
      <c r="BW326">
        <f>(BS326*BQ326/BE326)</f>
        <v>0</v>
      </c>
      <c r="BX326">
        <f>(1-BW326)</f>
        <v>0</v>
      </c>
      <c r="DG326">
        <f>$B$13*EF326+$C$13*EG326+$F$13*ER326*(1-EU326)</f>
        <v>0</v>
      </c>
      <c r="DH326">
        <f>DG326*DI326</f>
        <v>0</v>
      </c>
      <c r="DI326">
        <f>($B$13*$D$11+$C$13*$D$11+$F$13*((FE326+EW326)/MAX(FE326+EW326+FF326, 0.1)*$I$11+FF326/MAX(FE326+EW326+FF326, 0.1)*$J$11))/($B$13+$C$13+$F$13)</f>
        <v>0</v>
      </c>
      <c r="DJ326">
        <f>($B$13*$K$11+$C$13*$K$11+$F$13*((FE326+EW326)/MAX(FE326+EW326+FF326, 0.1)*$P$11+FF326/MAX(FE326+EW326+FF326, 0.1)*$Q$11))/($B$13+$C$13+$F$13)</f>
        <v>0</v>
      </c>
      <c r="DK326">
        <v>2.44</v>
      </c>
      <c r="DL326">
        <v>0.5</v>
      </c>
      <c r="DM326" t="s">
        <v>430</v>
      </c>
      <c r="DN326">
        <v>2</v>
      </c>
      <c r="DO326" t="b">
        <v>1</v>
      </c>
      <c r="DP326">
        <v>1688149978.6</v>
      </c>
      <c r="DQ326">
        <v>174.5641111111111</v>
      </c>
      <c r="DR326">
        <v>151.1678148148148</v>
      </c>
      <c r="DS326">
        <v>25.21692962962963</v>
      </c>
      <c r="DT326">
        <v>23.81425185185185</v>
      </c>
      <c r="DU326">
        <v>192.6765555555556</v>
      </c>
      <c r="DV326">
        <v>29.20787777777778</v>
      </c>
      <c r="DW326">
        <v>500.0001481481481</v>
      </c>
      <c r="DX326">
        <v>101.5468888888889</v>
      </c>
      <c r="DY326">
        <v>0.09999383703703704</v>
      </c>
      <c r="DZ326">
        <v>33.43187777777778</v>
      </c>
      <c r="EA326">
        <v>34.59071111111111</v>
      </c>
      <c r="EB326">
        <v>999.9000000000001</v>
      </c>
      <c r="EC326">
        <v>0</v>
      </c>
      <c r="ED326">
        <v>0</v>
      </c>
      <c r="EE326">
        <v>10005.52925925926</v>
      </c>
      <c r="EF326">
        <v>0</v>
      </c>
      <c r="EG326">
        <v>1857.525555555556</v>
      </c>
      <c r="EH326">
        <v>23.39614444444445</v>
      </c>
      <c r="EI326">
        <v>179.0795555555556</v>
      </c>
      <c r="EJ326">
        <v>154.8555185185185</v>
      </c>
      <c r="EK326">
        <v>1.402684444444445</v>
      </c>
      <c r="EL326">
        <v>151.1678148148148</v>
      </c>
      <c r="EM326">
        <v>23.81425185185185</v>
      </c>
      <c r="EN326">
        <v>2.560703703703703</v>
      </c>
      <c r="EO326">
        <v>2.418264814814815</v>
      </c>
      <c r="EP326">
        <v>21.41755925925926</v>
      </c>
      <c r="EQ326">
        <v>20.4865962962963</v>
      </c>
      <c r="ER326">
        <v>2000.002592592592</v>
      </c>
      <c r="ES326">
        <v>0.9800018888888888</v>
      </c>
      <c r="ET326">
        <v>0.01999821111111111</v>
      </c>
      <c r="EU326">
        <v>0</v>
      </c>
      <c r="EV326">
        <v>258.2745925925926</v>
      </c>
      <c r="EW326">
        <v>5.00078</v>
      </c>
      <c r="EX326">
        <v>7724.154444444445</v>
      </c>
      <c r="EY326">
        <v>16379.67037037037</v>
      </c>
      <c r="EZ326">
        <v>51.20118518518517</v>
      </c>
      <c r="FA326">
        <v>53.21737037037038</v>
      </c>
      <c r="FB326">
        <v>51.48125925925925</v>
      </c>
      <c r="FC326">
        <v>52.45114814814814</v>
      </c>
      <c r="FD326">
        <v>51.53918518518518</v>
      </c>
      <c r="FE326">
        <v>1955.102592592592</v>
      </c>
      <c r="FF326">
        <v>39.9</v>
      </c>
      <c r="FG326">
        <v>0</v>
      </c>
      <c r="FH326">
        <v>1688149980.6</v>
      </c>
      <c r="FI326">
        <v>0</v>
      </c>
      <c r="FJ326">
        <v>258.28732</v>
      </c>
      <c r="FK326">
        <v>1.416230765637315</v>
      </c>
      <c r="FL326">
        <v>32.9976924600894</v>
      </c>
      <c r="FM326">
        <v>7724.2984</v>
      </c>
      <c r="FN326">
        <v>15</v>
      </c>
      <c r="FO326">
        <v>1688146449</v>
      </c>
      <c r="FP326" t="s">
        <v>1019</v>
      </c>
      <c r="FQ326">
        <v>1688146449</v>
      </c>
      <c r="FR326">
        <v>1688146442</v>
      </c>
      <c r="FS326">
        <v>9</v>
      </c>
      <c r="FT326">
        <v>-0.022</v>
      </c>
      <c r="FU326">
        <v>-0.07000000000000001</v>
      </c>
      <c r="FV326">
        <v>-22.36</v>
      </c>
      <c r="FW326">
        <v>-3.884</v>
      </c>
      <c r="FX326">
        <v>420</v>
      </c>
      <c r="FY326">
        <v>23</v>
      </c>
      <c r="FZ326">
        <v>0.42</v>
      </c>
      <c r="GA326">
        <v>0.11</v>
      </c>
      <c r="GB326">
        <v>23.2523125</v>
      </c>
      <c r="GC326">
        <v>2.542517448405204</v>
      </c>
      <c r="GD326">
        <v>0.2501910631772245</v>
      </c>
      <c r="GE326">
        <v>0</v>
      </c>
      <c r="GF326">
        <v>1.3910965</v>
      </c>
      <c r="GG326">
        <v>0.2145917448405243</v>
      </c>
      <c r="GH326">
        <v>0.02732637869806389</v>
      </c>
      <c r="GI326">
        <v>1</v>
      </c>
      <c r="GJ326">
        <v>1</v>
      </c>
      <c r="GK326">
        <v>2</v>
      </c>
      <c r="GL326" t="s">
        <v>432</v>
      </c>
      <c r="GM326">
        <v>3.10087</v>
      </c>
      <c r="GN326">
        <v>2.75826</v>
      </c>
      <c r="GO326">
        <v>0.0432981</v>
      </c>
      <c r="GP326">
        <v>0.0333595</v>
      </c>
      <c r="GQ326">
        <v>0.132964</v>
      </c>
      <c r="GR326">
        <v>0.115888</v>
      </c>
      <c r="GS326">
        <v>23632</v>
      </c>
      <c r="GT326">
        <v>22759.6</v>
      </c>
      <c r="GU326">
        <v>25302.8</v>
      </c>
      <c r="GV326">
        <v>23950</v>
      </c>
      <c r="GW326">
        <v>35300.8</v>
      </c>
      <c r="GX326">
        <v>30855</v>
      </c>
      <c r="GY326">
        <v>44254.6</v>
      </c>
      <c r="GZ326">
        <v>37728.8</v>
      </c>
      <c r="HA326">
        <v>1.67985</v>
      </c>
      <c r="HB326">
        <v>1.58307</v>
      </c>
      <c r="HC326">
        <v>-0.0218973</v>
      </c>
      <c r="HD326">
        <v>0</v>
      </c>
      <c r="HE326">
        <v>34.9838</v>
      </c>
      <c r="HF326">
        <v>999.9</v>
      </c>
      <c r="HG326">
        <v>35</v>
      </c>
      <c r="HH326">
        <v>48.5</v>
      </c>
      <c r="HI326">
        <v>39.7027</v>
      </c>
      <c r="HJ326">
        <v>63.0074</v>
      </c>
      <c r="HK326">
        <v>22.0152</v>
      </c>
      <c r="HL326">
        <v>1</v>
      </c>
      <c r="HM326">
        <v>2.21484</v>
      </c>
      <c r="HN326">
        <v>9.28105</v>
      </c>
      <c r="HO326">
        <v>20.046</v>
      </c>
      <c r="HP326">
        <v>5.20052</v>
      </c>
      <c r="HQ326">
        <v>11.998</v>
      </c>
      <c r="HR326">
        <v>4.95705</v>
      </c>
      <c r="HS326">
        <v>3.27415</v>
      </c>
      <c r="HT326">
        <v>9999</v>
      </c>
      <c r="HU326">
        <v>9999</v>
      </c>
      <c r="HV326">
        <v>9999</v>
      </c>
      <c r="HW326">
        <v>114.5</v>
      </c>
      <c r="HX326">
        <v>1.86386</v>
      </c>
      <c r="HY326">
        <v>1.86025</v>
      </c>
      <c r="HZ326">
        <v>1.85867</v>
      </c>
      <c r="IA326">
        <v>1.85989</v>
      </c>
      <c r="IB326">
        <v>1.85984</v>
      </c>
      <c r="IC326">
        <v>1.85852</v>
      </c>
      <c r="ID326">
        <v>1.85766</v>
      </c>
      <c r="IE326">
        <v>1.85242</v>
      </c>
      <c r="IF326">
        <v>0</v>
      </c>
      <c r="IG326">
        <v>0</v>
      </c>
      <c r="IH326">
        <v>0</v>
      </c>
      <c r="II326">
        <v>0</v>
      </c>
      <c r="IJ326" t="s">
        <v>433</v>
      </c>
      <c r="IK326" t="s">
        <v>434</v>
      </c>
      <c r="IL326" t="s">
        <v>435</v>
      </c>
      <c r="IM326" t="s">
        <v>435</v>
      </c>
      <c r="IN326" t="s">
        <v>435</v>
      </c>
      <c r="IO326" t="s">
        <v>435</v>
      </c>
      <c r="IP326">
        <v>0</v>
      </c>
      <c r="IQ326">
        <v>100</v>
      </c>
      <c r="IR326">
        <v>100</v>
      </c>
      <c r="IS326">
        <v>-17.652</v>
      </c>
      <c r="IT326">
        <v>-3.9928</v>
      </c>
      <c r="IU326">
        <v>-14.33519908643434</v>
      </c>
      <c r="IV326">
        <v>-0.02083019699242301</v>
      </c>
      <c r="IW326">
        <v>6.53372239223948E-06</v>
      </c>
      <c r="IX326">
        <v>-1.0545266758139E-09</v>
      </c>
      <c r="IY326">
        <v>-1.743726263577337</v>
      </c>
      <c r="IZ326">
        <v>-0.1107929009182527</v>
      </c>
      <c r="JA326">
        <v>0.00147621998962423</v>
      </c>
      <c r="JB326">
        <v>-1.085810860981848E-05</v>
      </c>
      <c r="JC326">
        <v>3</v>
      </c>
      <c r="JD326">
        <v>1949</v>
      </c>
      <c r="JE326">
        <v>2</v>
      </c>
      <c r="JF326">
        <v>64</v>
      </c>
      <c r="JG326">
        <v>59</v>
      </c>
      <c r="JH326">
        <v>59.1</v>
      </c>
      <c r="JI326">
        <v>0.45166</v>
      </c>
      <c r="JJ326">
        <v>2.74658</v>
      </c>
      <c r="JK326">
        <v>1.49658</v>
      </c>
      <c r="JL326">
        <v>2.32056</v>
      </c>
      <c r="JM326">
        <v>1.54785</v>
      </c>
      <c r="JN326">
        <v>2.50244</v>
      </c>
      <c r="JO326">
        <v>51.6654</v>
      </c>
      <c r="JP326">
        <v>12.8799</v>
      </c>
      <c r="JQ326">
        <v>18</v>
      </c>
      <c r="JR326">
        <v>504.806</v>
      </c>
      <c r="JS326">
        <v>448.567</v>
      </c>
      <c r="JT326">
        <v>28.0079</v>
      </c>
      <c r="JU326">
        <v>51.1437</v>
      </c>
      <c r="JV326">
        <v>30.0016</v>
      </c>
      <c r="JW326">
        <v>51.0199</v>
      </c>
      <c r="JX326">
        <v>50.8866</v>
      </c>
      <c r="JY326">
        <v>9.124639999999999</v>
      </c>
      <c r="JZ326">
        <v>28.8734</v>
      </c>
      <c r="KA326">
        <v>0</v>
      </c>
      <c r="KB326">
        <v>21.9323</v>
      </c>
      <c r="KC326">
        <v>98.64790000000001</v>
      </c>
      <c r="KD326">
        <v>24.0479</v>
      </c>
      <c r="KE326">
        <v>96.7032</v>
      </c>
      <c r="KF326">
        <v>91.1397</v>
      </c>
    </row>
    <row r="327" spans="1:292">
      <c r="A327">
        <v>309</v>
      </c>
      <c r="B327">
        <v>1688149991.1</v>
      </c>
      <c r="C327">
        <v>15575.09999990463</v>
      </c>
      <c r="D327" t="s">
        <v>1058</v>
      </c>
      <c r="E327" t="s">
        <v>1059</v>
      </c>
      <c r="F327">
        <v>5</v>
      </c>
      <c r="G327" t="s">
        <v>1018</v>
      </c>
      <c r="H327">
        <v>1688149983.314285</v>
      </c>
      <c r="I327">
        <f>(J327)/1000</f>
        <v>0</v>
      </c>
      <c r="J327">
        <f>IF(DO327, AM327, AG327)</f>
        <v>0</v>
      </c>
      <c r="K327">
        <f>IF(DO327, AH327, AF327)</f>
        <v>0</v>
      </c>
      <c r="L327">
        <f>DQ327 - IF(AT327&gt;1, K327*DK327*100.0/(AV327*EE327), 0)</f>
        <v>0</v>
      </c>
      <c r="M327">
        <f>((S327-I327/2)*L327-K327)/(S327+I327/2)</f>
        <v>0</v>
      </c>
      <c r="N327">
        <f>M327*(DX327+DY327)/1000.0</f>
        <v>0</v>
      </c>
      <c r="O327">
        <f>(DQ327 - IF(AT327&gt;1, K327*DK327*100.0/(AV327*EE327), 0))*(DX327+DY327)/1000.0</f>
        <v>0</v>
      </c>
      <c r="P327">
        <f>2.0/((1/R327-1/Q327)+SIGN(R327)*SQRT((1/R327-1/Q327)*(1/R327-1/Q327) + 4*DL327/((DL327+1)*(DL327+1))*(2*1/R327*1/Q327-1/Q327*1/Q327)))</f>
        <v>0</v>
      </c>
      <c r="Q327">
        <f>IF(LEFT(DM327,1)&lt;&gt;"0",IF(LEFT(DM327,1)="1",3.0,DN327),$D$5+$E$5*(EE327*DX327/($K$5*1000))+$F$5*(EE327*DX327/($K$5*1000))*MAX(MIN(DK327,$J$5),$I$5)*MAX(MIN(DK327,$J$5),$I$5)+$G$5*MAX(MIN(DK327,$J$5),$I$5)*(EE327*DX327/($K$5*1000))+$H$5*(EE327*DX327/($K$5*1000))*(EE327*DX327/($K$5*1000)))</f>
        <v>0</v>
      </c>
      <c r="R327">
        <f>I327*(1000-(1000*0.61365*exp(17.502*V327/(240.97+V327))/(DX327+DY327)+DS327)/2)/(1000*0.61365*exp(17.502*V327/(240.97+V327))/(DX327+DY327)-DS327)</f>
        <v>0</v>
      </c>
      <c r="S327">
        <f>1/((DL327+1)/(P327/1.6)+1/(Q327/1.37)) + DL327/((DL327+1)/(P327/1.6) + DL327/(Q327/1.37))</f>
        <v>0</v>
      </c>
      <c r="T327">
        <f>(DG327*DJ327)</f>
        <v>0</v>
      </c>
      <c r="U327">
        <f>(DZ327+(T327+2*0.95*5.67E-8*(((DZ327+$B$9)+273)^4-(DZ327+273)^4)-44100*I327)/(1.84*29.3*Q327+8*0.95*5.67E-8*(DZ327+273)^3))</f>
        <v>0</v>
      </c>
      <c r="V327">
        <f>($C$9*EA327+$D$9*EB327+$E$9*U327)</f>
        <v>0</v>
      </c>
      <c r="W327">
        <f>0.61365*exp(17.502*V327/(240.97+V327))</f>
        <v>0</v>
      </c>
      <c r="X327">
        <f>(Y327/Z327*100)</f>
        <v>0</v>
      </c>
      <c r="Y327">
        <f>DS327*(DX327+DY327)/1000</f>
        <v>0</v>
      </c>
      <c r="Z327">
        <f>0.61365*exp(17.502*DZ327/(240.97+DZ327))</f>
        <v>0</v>
      </c>
      <c r="AA327">
        <f>(W327-DS327*(DX327+DY327)/1000)</f>
        <v>0</v>
      </c>
      <c r="AB327">
        <f>(-I327*44100)</f>
        <v>0</v>
      </c>
      <c r="AC327">
        <f>2*29.3*Q327*0.92*(DZ327-V327)</f>
        <v>0</v>
      </c>
      <c r="AD327">
        <f>2*0.95*5.67E-8*(((DZ327+$B$9)+273)^4-(V327+273)^4)</f>
        <v>0</v>
      </c>
      <c r="AE327">
        <f>T327+AD327+AB327+AC327</f>
        <v>0</v>
      </c>
      <c r="AF327">
        <f>DW327*AT327*(DR327-DQ327*(1000-AT327*DT327)/(1000-AT327*DS327))/(100*DK327)</f>
        <v>0</v>
      </c>
      <c r="AG327">
        <f>1000*DW327*AT327*(DS327-DT327)/(100*DK327*(1000-AT327*DS327))</f>
        <v>0</v>
      </c>
      <c r="AH327">
        <f>(AI327 - AJ327 - DX327*1E3/(8.314*(DZ327+273.15)) * AL327/DW327 * AK327) * DW327/(100*DK327) * (1000 - DT327)/1000</f>
        <v>0</v>
      </c>
      <c r="AI327">
        <v>123.2882860027799</v>
      </c>
      <c r="AJ327">
        <v>139.0502909090908</v>
      </c>
      <c r="AK327">
        <v>-3.333913509151296</v>
      </c>
      <c r="AL327">
        <v>66.52313839477526</v>
      </c>
      <c r="AM327">
        <f>(AO327 - AN327 + DX327*1E3/(8.314*(DZ327+273.15)) * AQ327/DW327 * AP327) * DW327/(100*DK327) * 1000/(1000 - AO327)</f>
        <v>0</v>
      </c>
      <c r="AN327">
        <v>23.92439204607791</v>
      </c>
      <c r="AO327">
        <v>25.28412424242425</v>
      </c>
      <c r="AP327">
        <v>0.009296992802018582</v>
      </c>
      <c r="AQ327">
        <v>105.5360491091365</v>
      </c>
      <c r="AR327">
        <v>0</v>
      </c>
      <c r="AS327">
        <v>0</v>
      </c>
      <c r="AT327">
        <f>IF(AR327*$H$15&gt;=AV327,1.0,(AV327/(AV327-AR327*$H$15)))</f>
        <v>0</v>
      </c>
      <c r="AU327">
        <f>(AT327-1)*100</f>
        <v>0</v>
      </c>
      <c r="AV327">
        <f>MAX(0,($B$15+$C$15*EE327)/(1+$D$15*EE327)*DX327/(DZ327+273)*$E$15)</f>
        <v>0</v>
      </c>
      <c r="AW327" t="s">
        <v>429</v>
      </c>
      <c r="AX327" t="s">
        <v>429</v>
      </c>
      <c r="AY327">
        <v>0</v>
      </c>
      <c r="AZ327">
        <v>0</v>
      </c>
      <c r="BA327">
        <f>1-AY327/AZ327</f>
        <v>0</v>
      </c>
      <c r="BB327">
        <v>0</v>
      </c>
      <c r="BC327" t="s">
        <v>429</v>
      </c>
      <c r="BD327" t="s">
        <v>429</v>
      </c>
      <c r="BE327">
        <v>0</v>
      </c>
      <c r="BF327">
        <v>0</v>
      </c>
      <c r="BG327">
        <f>1-BE327/BF327</f>
        <v>0</v>
      </c>
      <c r="BH327">
        <v>0.5</v>
      </c>
      <c r="BI327">
        <f>DH327</f>
        <v>0</v>
      </c>
      <c r="BJ327">
        <f>K327</f>
        <v>0</v>
      </c>
      <c r="BK327">
        <f>BG327*BH327*BI327</f>
        <v>0</v>
      </c>
      <c r="BL327">
        <f>(BJ327-BB327)/BI327</f>
        <v>0</v>
      </c>
      <c r="BM327">
        <f>(AZ327-BF327)/BF327</f>
        <v>0</v>
      </c>
      <c r="BN327">
        <f>AY327/(BA327+AY327/BF327)</f>
        <v>0</v>
      </c>
      <c r="BO327" t="s">
        <v>429</v>
      </c>
      <c r="BP327">
        <v>0</v>
      </c>
      <c r="BQ327">
        <f>IF(BP327&lt;&gt;0, BP327, BN327)</f>
        <v>0</v>
      </c>
      <c r="BR327">
        <f>1-BQ327/BF327</f>
        <v>0</v>
      </c>
      <c r="BS327">
        <f>(BF327-BE327)/(BF327-BQ327)</f>
        <v>0</v>
      </c>
      <c r="BT327">
        <f>(AZ327-BF327)/(AZ327-BQ327)</f>
        <v>0</v>
      </c>
      <c r="BU327">
        <f>(BF327-BE327)/(BF327-AY327)</f>
        <v>0</v>
      </c>
      <c r="BV327">
        <f>(AZ327-BF327)/(AZ327-AY327)</f>
        <v>0</v>
      </c>
      <c r="BW327">
        <f>(BS327*BQ327/BE327)</f>
        <v>0</v>
      </c>
      <c r="BX327">
        <f>(1-BW327)</f>
        <v>0</v>
      </c>
      <c r="DG327">
        <f>$B$13*EF327+$C$13*EG327+$F$13*ER327*(1-EU327)</f>
        <v>0</v>
      </c>
      <c r="DH327">
        <f>DG327*DI327</f>
        <v>0</v>
      </c>
      <c r="DI327">
        <f>($B$13*$D$11+$C$13*$D$11+$F$13*((FE327+EW327)/MAX(FE327+EW327+FF327, 0.1)*$I$11+FF327/MAX(FE327+EW327+FF327, 0.1)*$J$11))/($B$13+$C$13+$F$13)</f>
        <v>0</v>
      </c>
      <c r="DJ327">
        <f>($B$13*$K$11+$C$13*$K$11+$F$13*((FE327+EW327)/MAX(FE327+EW327+FF327, 0.1)*$P$11+FF327/MAX(FE327+EW327+FF327, 0.1)*$Q$11))/($B$13+$C$13+$F$13)</f>
        <v>0</v>
      </c>
      <c r="DK327">
        <v>2.44</v>
      </c>
      <c r="DL327">
        <v>0.5</v>
      </c>
      <c r="DM327" t="s">
        <v>430</v>
      </c>
      <c r="DN327">
        <v>2</v>
      </c>
      <c r="DO327" t="b">
        <v>1</v>
      </c>
      <c r="DP327">
        <v>1688149983.314285</v>
      </c>
      <c r="DQ327">
        <v>159.20175</v>
      </c>
      <c r="DR327">
        <v>135.5259285714286</v>
      </c>
      <c r="DS327">
        <v>25.24100714285715</v>
      </c>
      <c r="DT327">
        <v>23.84501785714285</v>
      </c>
      <c r="DU327">
        <v>177.0242142857143</v>
      </c>
      <c r="DV327">
        <v>29.23328571428572</v>
      </c>
      <c r="DW327">
        <v>500.0198214285714</v>
      </c>
      <c r="DX327">
        <v>101.5458928571429</v>
      </c>
      <c r="DY327">
        <v>0.1000548642857143</v>
      </c>
      <c r="DZ327">
        <v>33.45463214285714</v>
      </c>
      <c r="EA327">
        <v>34.61608928571428</v>
      </c>
      <c r="EB327">
        <v>999.9000000000002</v>
      </c>
      <c r="EC327">
        <v>0</v>
      </c>
      <c r="ED327">
        <v>0</v>
      </c>
      <c r="EE327">
        <v>10006.45035714286</v>
      </c>
      <c r="EF327">
        <v>0</v>
      </c>
      <c r="EG327">
        <v>1857.760714285714</v>
      </c>
      <c r="EH327">
        <v>23.6757</v>
      </c>
      <c r="EI327">
        <v>163.3238214285714</v>
      </c>
      <c r="EJ327">
        <v>138.8358571428571</v>
      </c>
      <c r="EK327">
        <v>1.395986071428572</v>
      </c>
      <c r="EL327">
        <v>135.5259285714286</v>
      </c>
      <c r="EM327">
        <v>23.84501785714285</v>
      </c>
      <c r="EN327">
        <v>2.563123571428572</v>
      </c>
      <c r="EO327">
        <v>2.421365714285714</v>
      </c>
      <c r="EP327">
        <v>21.43297857142857</v>
      </c>
      <c r="EQ327">
        <v>20.50735</v>
      </c>
      <c r="ER327">
        <v>1999.998928571429</v>
      </c>
      <c r="ES327">
        <v>0.9800019999999999</v>
      </c>
      <c r="ET327">
        <v>0.0199981</v>
      </c>
      <c r="EU327">
        <v>0</v>
      </c>
      <c r="EV327">
        <v>258.4768214285714</v>
      </c>
      <c r="EW327">
        <v>5.00078</v>
      </c>
      <c r="EX327">
        <v>7727.502857142857</v>
      </c>
      <c r="EY327">
        <v>16379.64285714286</v>
      </c>
      <c r="EZ327">
        <v>51.22742857142857</v>
      </c>
      <c r="FA327">
        <v>53.24746428571427</v>
      </c>
      <c r="FB327">
        <v>51.50432142857143</v>
      </c>
      <c r="FC327">
        <v>52.46403571428571</v>
      </c>
      <c r="FD327">
        <v>51.51771428571428</v>
      </c>
      <c r="FE327">
        <v>1955.098928571428</v>
      </c>
      <c r="FF327">
        <v>39.9</v>
      </c>
      <c r="FG327">
        <v>0</v>
      </c>
      <c r="FH327">
        <v>1688149985.4</v>
      </c>
      <c r="FI327">
        <v>0</v>
      </c>
      <c r="FJ327">
        <v>258.49944</v>
      </c>
      <c r="FK327">
        <v>3.210461539799249</v>
      </c>
      <c r="FL327">
        <v>54.62769233771333</v>
      </c>
      <c r="FM327">
        <v>7727.6856</v>
      </c>
      <c r="FN327">
        <v>15</v>
      </c>
      <c r="FO327">
        <v>1688146449</v>
      </c>
      <c r="FP327" t="s">
        <v>1019</v>
      </c>
      <c r="FQ327">
        <v>1688146449</v>
      </c>
      <c r="FR327">
        <v>1688146442</v>
      </c>
      <c r="FS327">
        <v>9</v>
      </c>
      <c r="FT327">
        <v>-0.022</v>
      </c>
      <c r="FU327">
        <v>-0.07000000000000001</v>
      </c>
      <c r="FV327">
        <v>-22.36</v>
      </c>
      <c r="FW327">
        <v>-3.884</v>
      </c>
      <c r="FX327">
        <v>420</v>
      </c>
      <c r="FY327">
        <v>23</v>
      </c>
      <c r="FZ327">
        <v>0.42</v>
      </c>
      <c r="GA327">
        <v>0.11</v>
      </c>
      <c r="GB327">
        <v>23.54055609756098</v>
      </c>
      <c r="GC327">
        <v>3.404533797909449</v>
      </c>
      <c r="GD327">
        <v>0.3465785083683345</v>
      </c>
      <c r="GE327">
        <v>0</v>
      </c>
      <c r="GF327">
        <v>1.39147487804878</v>
      </c>
      <c r="GG327">
        <v>-0.03543198606271757</v>
      </c>
      <c r="GH327">
        <v>0.02589685809382038</v>
      </c>
      <c r="GI327">
        <v>1</v>
      </c>
      <c r="GJ327">
        <v>1</v>
      </c>
      <c r="GK327">
        <v>2</v>
      </c>
      <c r="GL327" t="s">
        <v>432</v>
      </c>
      <c r="GM327">
        <v>3.10101</v>
      </c>
      <c r="GN327">
        <v>2.75829</v>
      </c>
      <c r="GO327">
        <v>0.0393985</v>
      </c>
      <c r="GP327">
        <v>0.0292254</v>
      </c>
      <c r="GQ327">
        <v>0.133093</v>
      </c>
      <c r="GR327">
        <v>0.1162</v>
      </c>
      <c r="GS327">
        <v>23727.2</v>
      </c>
      <c r="GT327">
        <v>22855.9</v>
      </c>
      <c r="GU327">
        <v>25302.2</v>
      </c>
      <c r="GV327">
        <v>23949.5</v>
      </c>
      <c r="GW327">
        <v>35294.4</v>
      </c>
      <c r="GX327">
        <v>30843.3</v>
      </c>
      <c r="GY327">
        <v>44253.4</v>
      </c>
      <c r="GZ327">
        <v>37728</v>
      </c>
      <c r="HA327">
        <v>1.67988</v>
      </c>
      <c r="HB327">
        <v>1.58298</v>
      </c>
      <c r="HC327">
        <v>-0.0214949</v>
      </c>
      <c r="HD327">
        <v>0</v>
      </c>
      <c r="HE327">
        <v>35.0095</v>
      </c>
      <c r="HF327">
        <v>999.9</v>
      </c>
      <c r="HG327">
        <v>35</v>
      </c>
      <c r="HH327">
        <v>48.5</v>
      </c>
      <c r="HI327">
        <v>39.7051</v>
      </c>
      <c r="HJ327">
        <v>62.9274</v>
      </c>
      <c r="HK327">
        <v>22.1274</v>
      </c>
      <c r="HL327">
        <v>1</v>
      </c>
      <c r="HM327">
        <v>2.21638</v>
      </c>
      <c r="HN327">
        <v>9.28105</v>
      </c>
      <c r="HO327">
        <v>20.0463</v>
      </c>
      <c r="HP327">
        <v>5.20217</v>
      </c>
      <c r="HQ327">
        <v>11.998</v>
      </c>
      <c r="HR327">
        <v>4.95725</v>
      </c>
      <c r="HS327">
        <v>3.27453</v>
      </c>
      <c r="HT327">
        <v>9999</v>
      </c>
      <c r="HU327">
        <v>9999</v>
      </c>
      <c r="HV327">
        <v>9999</v>
      </c>
      <c r="HW327">
        <v>114.5</v>
      </c>
      <c r="HX327">
        <v>1.86386</v>
      </c>
      <c r="HY327">
        <v>1.86026</v>
      </c>
      <c r="HZ327">
        <v>1.85867</v>
      </c>
      <c r="IA327">
        <v>1.85989</v>
      </c>
      <c r="IB327">
        <v>1.85985</v>
      </c>
      <c r="IC327">
        <v>1.85852</v>
      </c>
      <c r="ID327">
        <v>1.85768</v>
      </c>
      <c r="IE327">
        <v>1.85242</v>
      </c>
      <c r="IF327">
        <v>0</v>
      </c>
      <c r="IG327">
        <v>0</v>
      </c>
      <c r="IH327">
        <v>0</v>
      </c>
      <c r="II327">
        <v>0</v>
      </c>
      <c r="IJ327" t="s">
        <v>433</v>
      </c>
      <c r="IK327" t="s">
        <v>434</v>
      </c>
      <c r="IL327" t="s">
        <v>435</v>
      </c>
      <c r="IM327" t="s">
        <v>435</v>
      </c>
      <c r="IN327" t="s">
        <v>435</v>
      </c>
      <c r="IO327" t="s">
        <v>435</v>
      </c>
      <c r="IP327">
        <v>0</v>
      </c>
      <c r="IQ327">
        <v>100</v>
      </c>
      <c r="IR327">
        <v>100</v>
      </c>
      <c r="IS327">
        <v>-17.34</v>
      </c>
      <c r="IT327">
        <v>-3.9949</v>
      </c>
      <c r="IU327">
        <v>-14.33519908643434</v>
      </c>
      <c r="IV327">
        <v>-0.02083019699242301</v>
      </c>
      <c r="IW327">
        <v>6.53372239223948E-06</v>
      </c>
      <c r="IX327">
        <v>-1.0545266758139E-09</v>
      </c>
      <c r="IY327">
        <v>-1.743726263577337</v>
      </c>
      <c r="IZ327">
        <v>-0.1107929009182527</v>
      </c>
      <c r="JA327">
        <v>0.00147621998962423</v>
      </c>
      <c r="JB327">
        <v>-1.085810860981848E-05</v>
      </c>
      <c r="JC327">
        <v>3</v>
      </c>
      <c r="JD327">
        <v>1949</v>
      </c>
      <c r="JE327">
        <v>2</v>
      </c>
      <c r="JF327">
        <v>64</v>
      </c>
      <c r="JG327">
        <v>59</v>
      </c>
      <c r="JH327">
        <v>59.2</v>
      </c>
      <c r="JI327">
        <v>0.411377</v>
      </c>
      <c r="JJ327">
        <v>2.76001</v>
      </c>
      <c r="JK327">
        <v>1.49658</v>
      </c>
      <c r="JL327">
        <v>2.32056</v>
      </c>
      <c r="JM327">
        <v>1.54785</v>
      </c>
      <c r="JN327">
        <v>2.48047</v>
      </c>
      <c r="JO327">
        <v>51.6654</v>
      </c>
      <c r="JP327">
        <v>12.8712</v>
      </c>
      <c r="JQ327">
        <v>18</v>
      </c>
      <c r="JR327">
        <v>504.867</v>
      </c>
      <c r="JS327">
        <v>448.53</v>
      </c>
      <c r="JT327">
        <v>28.0367</v>
      </c>
      <c r="JU327">
        <v>51.1594</v>
      </c>
      <c r="JV327">
        <v>30.0016</v>
      </c>
      <c r="JW327">
        <v>51.0277</v>
      </c>
      <c r="JX327">
        <v>50.8928</v>
      </c>
      <c r="JY327">
        <v>8.325480000000001</v>
      </c>
      <c r="JZ327">
        <v>28.5899</v>
      </c>
      <c r="KA327">
        <v>0</v>
      </c>
      <c r="KB327">
        <v>21.9511</v>
      </c>
      <c r="KC327">
        <v>85.2901</v>
      </c>
      <c r="KD327">
        <v>24.0719</v>
      </c>
      <c r="KE327">
        <v>96.70059999999999</v>
      </c>
      <c r="KF327">
        <v>91.1378</v>
      </c>
    </row>
    <row r="328" spans="1:292">
      <c r="A328">
        <v>310</v>
      </c>
      <c r="B328">
        <v>1688149996.1</v>
      </c>
      <c r="C328">
        <v>15580.09999990463</v>
      </c>
      <c r="D328" t="s">
        <v>1060</v>
      </c>
      <c r="E328" t="s">
        <v>1061</v>
      </c>
      <c r="F328">
        <v>5</v>
      </c>
      <c r="G328" t="s">
        <v>1018</v>
      </c>
      <c r="H328">
        <v>1688149988.6</v>
      </c>
      <c r="I328">
        <f>(J328)/1000</f>
        <v>0</v>
      </c>
      <c r="J328">
        <f>IF(DO328, AM328, AG328)</f>
        <v>0</v>
      </c>
      <c r="K328">
        <f>IF(DO328, AH328, AF328)</f>
        <v>0</v>
      </c>
      <c r="L328">
        <f>DQ328 - IF(AT328&gt;1, K328*DK328*100.0/(AV328*EE328), 0)</f>
        <v>0</v>
      </c>
      <c r="M328">
        <f>((S328-I328/2)*L328-K328)/(S328+I328/2)</f>
        <v>0</v>
      </c>
      <c r="N328">
        <f>M328*(DX328+DY328)/1000.0</f>
        <v>0</v>
      </c>
      <c r="O328">
        <f>(DQ328 - IF(AT328&gt;1, K328*DK328*100.0/(AV328*EE328), 0))*(DX328+DY328)/1000.0</f>
        <v>0</v>
      </c>
      <c r="P328">
        <f>2.0/((1/R328-1/Q328)+SIGN(R328)*SQRT((1/R328-1/Q328)*(1/R328-1/Q328) + 4*DL328/((DL328+1)*(DL328+1))*(2*1/R328*1/Q328-1/Q328*1/Q328)))</f>
        <v>0</v>
      </c>
      <c r="Q328">
        <f>IF(LEFT(DM328,1)&lt;&gt;"0",IF(LEFT(DM328,1)="1",3.0,DN328),$D$5+$E$5*(EE328*DX328/($K$5*1000))+$F$5*(EE328*DX328/($K$5*1000))*MAX(MIN(DK328,$J$5),$I$5)*MAX(MIN(DK328,$J$5),$I$5)+$G$5*MAX(MIN(DK328,$J$5),$I$5)*(EE328*DX328/($K$5*1000))+$H$5*(EE328*DX328/($K$5*1000))*(EE328*DX328/($K$5*1000)))</f>
        <v>0</v>
      </c>
      <c r="R328">
        <f>I328*(1000-(1000*0.61365*exp(17.502*V328/(240.97+V328))/(DX328+DY328)+DS328)/2)/(1000*0.61365*exp(17.502*V328/(240.97+V328))/(DX328+DY328)-DS328)</f>
        <v>0</v>
      </c>
      <c r="S328">
        <f>1/((DL328+1)/(P328/1.6)+1/(Q328/1.37)) + DL328/((DL328+1)/(P328/1.6) + DL328/(Q328/1.37))</f>
        <v>0</v>
      </c>
      <c r="T328">
        <f>(DG328*DJ328)</f>
        <v>0</v>
      </c>
      <c r="U328">
        <f>(DZ328+(T328+2*0.95*5.67E-8*(((DZ328+$B$9)+273)^4-(DZ328+273)^4)-44100*I328)/(1.84*29.3*Q328+8*0.95*5.67E-8*(DZ328+273)^3))</f>
        <v>0</v>
      </c>
      <c r="V328">
        <f>($C$9*EA328+$D$9*EB328+$E$9*U328)</f>
        <v>0</v>
      </c>
      <c r="W328">
        <f>0.61365*exp(17.502*V328/(240.97+V328))</f>
        <v>0</v>
      </c>
      <c r="X328">
        <f>(Y328/Z328*100)</f>
        <v>0</v>
      </c>
      <c r="Y328">
        <f>DS328*(DX328+DY328)/1000</f>
        <v>0</v>
      </c>
      <c r="Z328">
        <f>0.61365*exp(17.502*DZ328/(240.97+DZ328))</f>
        <v>0</v>
      </c>
      <c r="AA328">
        <f>(W328-DS328*(DX328+DY328)/1000)</f>
        <v>0</v>
      </c>
      <c r="AB328">
        <f>(-I328*44100)</f>
        <v>0</v>
      </c>
      <c r="AC328">
        <f>2*29.3*Q328*0.92*(DZ328-V328)</f>
        <v>0</v>
      </c>
      <c r="AD328">
        <f>2*0.95*5.67E-8*(((DZ328+$B$9)+273)^4-(V328+273)^4)</f>
        <v>0</v>
      </c>
      <c r="AE328">
        <f>T328+AD328+AB328+AC328</f>
        <v>0</v>
      </c>
      <c r="AF328">
        <f>DW328*AT328*(DR328-DQ328*(1000-AT328*DT328)/(1000-AT328*DS328))/(100*DK328)</f>
        <v>0</v>
      </c>
      <c r="AG328">
        <f>1000*DW328*AT328*(DS328-DT328)/(100*DK328*(1000-AT328*DS328))</f>
        <v>0</v>
      </c>
      <c r="AH328">
        <f>(AI328 - AJ328 - DX328*1E3/(8.314*(DZ328+273.15)) * AL328/DW328 * AK328) * DW328/(100*DK328) * (1000 - DT328)/1000</f>
        <v>0</v>
      </c>
      <c r="AI328">
        <v>106.3192428471875</v>
      </c>
      <c r="AJ328">
        <v>122.357606060606</v>
      </c>
      <c r="AK328">
        <v>-3.337912291771653</v>
      </c>
      <c r="AL328">
        <v>66.52313839477526</v>
      </c>
      <c r="AM328">
        <f>(AO328 - AN328 + DX328*1E3/(8.314*(DZ328+273.15)) * AQ328/DW328 * AP328) * DW328/(100*DK328) * 1000/(1000 - AO328)</f>
        <v>0</v>
      </c>
      <c r="AN328">
        <v>23.98915697001634</v>
      </c>
      <c r="AO328">
        <v>25.33199212121212</v>
      </c>
      <c r="AP328">
        <v>0.009293551392582654</v>
      </c>
      <c r="AQ328">
        <v>105.5360491091365</v>
      </c>
      <c r="AR328">
        <v>0</v>
      </c>
      <c r="AS328">
        <v>0</v>
      </c>
      <c r="AT328">
        <f>IF(AR328*$H$15&gt;=AV328,1.0,(AV328/(AV328-AR328*$H$15)))</f>
        <v>0</v>
      </c>
      <c r="AU328">
        <f>(AT328-1)*100</f>
        <v>0</v>
      </c>
      <c r="AV328">
        <f>MAX(0,($B$15+$C$15*EE328)/(1+$D$15*EE328)*DX328/(DZ328+273)*$E$15)</f>
        <v>0</v>
      </c>
      <c r="AW328" t="s">
        <v>429</v>
      </c>
      <c r="AX328" t="s">
        <v>429</v>
      </c>
      <c r="AY328">
        <v>0</v>
      </c>
      <c r="AZ328">
        <v>0</v>
      </c>
      <c r="BA328">
        <f>1-AY328/AZ328</f>
        <v>0</v>
      </c>
      <c r="BB328">
        <v>0</v>
      </c>
      <c r="BC328" t="s">
        <v>429</v>
      </c>
      <c r="BD328" t="s">
        <v>429</v>
      </c>
      <c r="BE328">
        <v>0</v>
      </c>
      <c r="BF328">
        <v>0</v>
      </c>
      <c r="BG328">
        <f>1-BE328/BF328</f>
        <v>0</v>
      </c>
      <c r="BH328">
        <v>0.5</v>
      </c>
      <c r="BI328">
        <f>DH328</f>
        <v>0</v>
      </c>
      <c r="BJ328">
        <f>K328</f>
        <v>0</v>
      </c>
      <c r="BK328">
        <f>BG328*BH328*BI328</f>
        <v>0</v>
      </c>
      <c r="BL328">
        <f>(BJ328-BB328)/BI328</f>
        <v>0</v>
      </c>
      <c r="BM328">
        <f>(AZ328-BF328)/BF328</f>
        <v>0</v>
      </c>
      <c r="BN328">
        <f>AY328/(BA328+AY328/BF328)</f>
        <v>0</v>
      </c>
      <c r="BO328" t="s">
        <v>429</v>
      </c>
      <c r="BP328">
        <v>0</v>
      </c>
      <c r="BQ328">
        <f>IF(BP328&lt;&gt;0, BP328, BN328)</f>
        <v>0</v>
      </c>
      <c r="BR328">
        <f>1-BQ328/BF328</f>
        <v>0</v>
      </c>
      <c r="BS328">
        <f>(BF328-BE328)/(BF328-BQ328)</f>
        <v>0</v>
      </c>
      <c r="BT328">
        <f>(AZ328-BF328)/(AZ328-BQ328)</f>
        <v>0</v>
      </c>
      <c r="BU328">
        <f>(BF328-BE328)/(BF328-AY328)</f>
        <v>0</v>
      </c>
      <c r="BV328">
        <f>(AZ328-BF328)/(AZ328-AY328)</f>
        <v>0</v>
      </c>
      <c r="BW328">
        <f>(BS328*BQ328/BE328)</f>
        <v>0</v>
      </c>
      <c r="BX328">
        <f>(1-BW328)</f>
        <v>0</v>
      </c>
      <c r="DG328">
        <f>$B$13*EF328+$C$13*EG328+$F$13*ER328*(1-EU328)</f>
        <v>0</v>
      </c>
      <c r="DH328">
        <f>DG328*DI328</f>
        <v>0</v>
      </c>
      <c r="DI328">
        <f>($B$13*$D$11+$C$13*$D$11+$F$13*((FE328+EW328)/MAX(FE328+EW328+FF328, 0.1)*$I$11+FF328/MAX(FE328+EW328+FF328, 0.1)*$J$11))/($B$13+$C$13+$F$13)</f>
        <v>0</v>
      </c>
      <c r="DJ328">
        <f>($B$13*$K$11+$C$13*$K$11+$F$13*((FE328+EW328)/MAX(FE328+EW328+FF328, 0.1)*$P$11+FF328/MAX(FE328+EW328+FF328, 0.1)*$Q$11))/($B$13+$C$13+$F$13)</f>
        <v>0</v>
      </c>
      <c r="DK328">
        <v>2.44</v>
      </c>
      <c r="DL328">
        <v>0.5</v>
      </c>
      <c r="DM328" t="s">
        <v>430</v>
      </c>
      <c r="DN328">
        <v>2</v>
      </c>
      <c r="DO328" t="b">
        <v>1</v>
      </c>
      <c r="DP328">
        <v>1688149988.6</v>
      </c>
      <c r="DQ328">
        <v>142.0208518518519</v>
      </c>
      <c r="DR328">
        <v>117.9871703703704</v>
      </c>
      <c r="DS328">
        <v>25.27281481481482</v>
      </c>
      <c r="DT328">
        <v>23.90317037037037</v>
      </c>
      <c r="DU328">
        <v>159.5155555555556</v>
      </c>
      <c r="DV328">
        <v>29.26684444444444</v>
      </c>
      <c r="DW328">
        <v>500.0082222222222</v>
      </c>
      <c r="DX328">
        <v>101.5451851851852</v>
      </c>
      <c r="DY328">
        <v>0.09996403703703702</v>
      </c>
      <c r="DZ328">
        <v>33.4803037037037</v>
      </c>
      <c r="EA328">
        <v>34.64273333333333</v>
      </c>
      <c r="EB328">
        <v>999.9000000000001</v>
      </c>
      <c r="EC328">
        <v>0</v>
      </c>
      <c r="ED328">
        <v>0</v>
      </c>
      <c r="EE328">
        <v>10012.01481481482</v>
      </c>
      <c r="EF328">
        <v>0</v>
      </c>
      <c r="EG328">
        <v>1857.248148148149</v>
      </c>
      <c r="EH328">
        <v>24.03359259259259</v>
      </c>
      <c r="EI328">
        <v>145.7026296296296</v>
      </c>
      <c r="EJ328">
        <v>120.8754592592593</v>
      </c>
      <c r="EK328">
        <v>1.369645555555556</v>
      </c>
      <c r="EL328">
        <v>117.9871703703704</v>
      </c>
      <c r="EM328">
        <v>23.90317037037037</v>
      </c>
      <c r="EN328">
        <v>2.566332222222223</v>
      </c>
      <c r="EO328">
        <v>2.42725037037037</v>
      </c>
      <c r="EP328">
        <v>21.45340000000001</v>
      </c>
      <c r="EQ328">
        <v>20.54668148148148</v>
      </c>
      <c r="ER328">
        <v>1999.98037037037</v>
      </c>
      <c r="ES328">
        <v>0.9800019999999999</v>
      </c>
      <c r="ET328">
        <v>0.0199981</v>
      </c>
      <c r="EU328">
        <v>0</v>
      </c>
      <c r="EV328">
        <v>258.7000740740741</v>
      </c>
      <c r="EW328">
        <v>5.00078</v>
      </c>
      <c r="EX328">
        <v>7732.154074074073</v>
      </c>
      <c r="EY328">
        <v>16379.49259259259</v>
      </c>
      <c r="EZ328">
        <v>51.23359259259259</v>
      </c>
      <c r="FA328">
        <v>53.27051851851851</v>
      </c>
      <c r="FB328">
        <v>51.52981481481481</v>
      </c>
      <c r="FC328">
        <v>52.47892592592592</v>
      </c>
      <c r="FD328">
        <v>51.53448148148149</v>
      </c>
      <c r="FE328">
        <v>1955.08037037037</v>
      </c>
      <c r="FF328">
        <v>39.9</v>
      </c>
      <c r="FG328">
        <v>0</v>
      </c>
      <c r="FH328">
        <v>1688149990.8</v>
      </c>
      <c r="FI328">
        <v>0</v>
      </c>
      <c r="FJ328">
        <v>258.7290769230769</v>
      </c>
      <c r="FK328">
        <v>3.264273514864503</v>
      </c>
      <c r="FL328">
        <v>64.70461549161575</v>
      </c>
      <c r="FM328">
        <v>7732.488846153847</v>
      </c>
      <c r="FN328">
        <v>15</v>
      </c>
      <c r="FO328">
        <v>1688146449</v>
      </c>
      <c r="FP328" t="s">
        <v>1019</v>
      </c>
      <c r="FQ328">
        <v>1688146449</v>
      </c>
      <c r="FR328">
        <v>1688146442</v>
      </c>
      <c r="FS328">
        <v>9</v>
      </c>
      <c r="FT328">
        <v>-0.022</v>
      </c>
      <c r="FU328">
        <v>-0.07000000000000001</v>
      </c>
      <c r="FV328">
        <v>-22.36</v>
      </c>
      <c r="FW328">
        <v>-3.884</v>
      </c>
      <c r="FX328">
        <v>420</v>
      </c>
      <c r="FY328">
        <v>23</v>
      </c>
      <c r="FZ328">
        <v>0.42</v>
      </c>
      <c r="GA328">
        <v>0.11</v>
      </c>
      <c r="GB328">
        <v>23.83338048780488</v>
      </c>
      <c r="GC328">
        <v>4.154548432055837</v>
      </c>
      <c r="GD328">
        <v>0.4139144699086543</v>
      </c>
      <c r="GE328">
        <v>0</v>
      </c>
      <c r="GF328">
        <v>1.382407804878049</v>
      </c>
      <c r="GG328">
        <v>-0.3213702439024396</v>
      </c>
      <c r="GH328">
        <v>0.03595085673609864</v>
      </c>
      <c r="GI328">
        <v>1</v>
      </c>
      <c r="GJ328">
        <v>1</v>
      </c>
      <c r="GK328">
        <v>2</v>
      </c>
      <c r="GL328" t="s">
        <v>432</v>
      </c>
      <c r="GM328">
        <v>3.10108</v>
      </c>
      <c r="GN328">
        <v>2.75819</v>
      </c>
      <c r="GO328">
        <v>0.0354079</v>
      </c>
      <c r="GP328">
        <v>0.024989</v>
      </c>
      <c r="GQ328">
        <v>0.133253</v>
      </c>
      <c r="GR328">
        <v>0.11656</v>
      </c>
      <c r="GS328">
        <v>23824</v>
      </c>
      <c r="GT328">
        <v>22954.1</v>
      </c>
      <c r="GU328">
        <v>25301</v>
      </c>
      <c r="GV328">
        <v>23948.7</v>
      </c>
      <c r="GW328">
        <v>35286.4</v>
      </c>
      <c r="GX328">
        <v>30829.8</v>
      </c>
      <c r="GY328">
        <v>44251.6</v>
      </c>
      <c r="GZ328">
        <v>37727.1</v>
      </c>
      <c r="HA328">
        <v>1.67962</v>
      </c>
      <c r="HB328">
        <v>1.58288</v>
      </c>
      <c r="HC328">
        <v>-0.0221655</v>
      </c>
      <c r="HD328">
        <v>0</v>
      </c>
      <c r="HE328">
        <v>35.0364</v>
      </c>
      <c r="HF328">
        <v>999.9</v>
      </c>
      <c r="HG328">
        <v>35</v>
      </c>
      <c r="HH328">
        <v>48.5</v>
      </c>
      <c r="HI328">
        <v>39.7071</v>
      </c>
      <c r="HJ328">
        <v>62.7874</v>
      </c>
      <c r="HK328">
        <v>22.0553</v>
      </c>
      <c r="HL328">
        <v>1</v>
      </c>
      <c r="HM328">
        <v>2.21804</v>
      </c>
      <c r="HN328">
        <v>9.28105</v>
      </c>
      <c r="HO328">
        <v>20.0462</v>
      </c>
      <c r="HP328">
        <v>5.20246</v>
      </c>
      <c r="HQ328">
        <v>11.998</v>
      </c>
      <c r="HR328">
        <v>4.9573</v>
      </c>
      <c r="HS328">
        <v>3.2745</v>
      </c>
      <c r="HT328">
        <v>9999</v>
      </c>
      <c r="HU328">
        <v>9999</v>
      </c>
      <c r="HV328">
        <v>9999</v>
      </c>
      <c r="HW328">
        <v>114.5</v>
      </c>
      <c r="HX328">
        <v>1.86386</v>
      </c>
      <c r="HY328">
        <v>1.86026</v>
      </c>
      <c r="HZ328">
        <v>1.85867</v>
      </c>
      <c r="IA328">
        <v>1.85989</v>
      </c>
      <c r="IB328">
        <v>1.85985</v>
      </c>
      <c r="IC328">
        <v>1.85852</v>
      </c>
      <c r="ID328">
        <v>1.85768</v>
      </c>
      <c r="IE328">
        <v>1.85242</v>
      </c>
      <c r="IF328">
        <v>0</v>
      </c>
      <c r="IG328">
        <v>0</v>
      </c>
      <c r="IH328">
        <v>0</v>
      </c>
      <c r="II328">
        <v>0</v>
      </c>
      <c r="IJ328" t="s">
        <v>433</v>
      </c>
      <c r="IK328" t="s">
        <v>434</v>
      </c>
      <c r="IL328" t="s">
        <v>435</v>
      </c>
      <c r="IM328" t="s">
        <v>435</v>
      </c>
      <c r="IN328" t="s">
        <v>435</v>
      </c>
      <c r="IO328" t="s">
        <v>435</v>
      </c>
      <c r="IP328">
        <v>0</v>
      </c>
      <c r="IQ328">
        <v>100</v>
      </c>
      <c r="IR328">
        <v>100</v>
      </c>
      <c r="IS328">
        <v>-17.025</v>
      </c>
      <c r="IT328">
        <v>-3.9977</v>
      </c>
      <c r="IU328">
        <v>-14.33519908643434</v>
      </c>
      <c r="IV328">
        <v>-0.02083019699242301</v>
      </c>
      <c r="IW328">
        <v>6.53372239223948E-06</v>
      </c>
      <c r="IX328">
        <v>-1.0545266758139E-09</v>
      </c>
      <c r="IY328">
        <v>-1.743726263577337</v>
      </c>
      <c r="IZ328">
        <v>-0.1107929009182527</v>
      </c>
      <c r="JA328">
        <v>0.00147621998962423</v>
      </c>
      <c r="JB328">
        <v>-1.085810860981848E-05</v>
      </c>
      <c r="JC328">
        <v>3</v>
      </c>
      <c r="JD328">
        <v>1949</v>
      </c>
      <c r="JE328">
        <v>2</v>
      </c>
      <c r="JF328">
        <v>64</v>
      </c>
      <c r="JG328">
        <v>59.1</v>
      </c>
      <c r="JH328">
        <v>59.2</v>
      </c>
      <c r="JI328">
        <v>0.368652</v>
      </c>
      <c r="JJ328">
        <v>2.76855</v>
      </c>
      <c r="JK328">
        <v>1.49658</v>
      </c>
      <c r="JL328">
        <v>2.32056</v>
      </c>
      <c r="JM328">
        <v>1.54785</v>
      </c>
      <c r="JN328">
        <v>2.41943</v>
      </c>
      <c r="JO328">
        <v>51.6654</v>
      </c>
      <c r="JP328">
        <v>12.8624</v>
      </c>
      <c r="JQ328">
        <v>18</v>
      </c>
      <c r="JR328">
        <v>504.74</v>
      </c>
      <c r="JS328">
        <v>448.498</v>
      </c>
      <c r="JT328">
        <v>28.0637</v>
      </c>
      <c r="JU328">
        <v>51.1719</v>
      </c>
      <c r="JV328">
        <v>30.0016</v>
      </c>
      <c r="JW328">
        <v>51.0354</v>
      </c>
      <c r="JX328">
        <v>50.8998</v>
      </c>
      <c r="JY328">
        <v>7.46608</v>
      </c>
      <c r="JZ328">
        <v>28.5899</v>
      </c>
      <c r="KA328">
        <v>0</v>
      </c>
      <c r="KB328">
        <v>21.982</v>
      </c>
      <c r="KC328">
        <v>65.2529</v>
      </c>
      <c r="KD328">
        <v>24.0731</v>
      </c>
      <c r="KE328">
        <v>96.6965</v>
      </c>
      <c r="KF328">
        <v>91.1352</v>
      </c>
    </row>
    <row r="329" spans="1:292">
      <c r="A329">
        <v>311</v>
      </c>
      <c r="B329">
        <v>1688150001.1</v>
      </c>
      <c r="C329">
        <v>15585.09999990463</v>
      </c>
      <c r="D329" t="s">
        <v>1062</v>
      </c>
      <c r="E329" t="s">
        <v>1063</v>
      </c>
      <c r="F329">
        <v>5</v>
      </c>
      <c r="G329" t="s">
        <v>1018</v>
      </c>
      <c r="H329">
        <v>1688149993.314285</v>
      </c>
      <c r="I329">
        <f>(J329)/1000</f>
        <v>0</v>
      </c>
      <c r="J329">
        <f>IF(DO329, AM329, AG329)</f>
        <v>0</v>
      </c>
      <c r="K329">
        <f>IF(DO329, AH329, AF329)</f>
        <v>0</v>
      </c>
      <c r="L329">
        <f>DQ329 - IF(AT329&gt;1, K329*DK329*100.0/(AV329*EE329), 0)</f>
        <v>0</v>
      </c>
      <c r="M329">
        <f>((S329-I329/2)*L329-K329)/(S329+I329/2)</f>
        <v>0</v>
      </c>
      <c r="N329">
        <f>M329*(DX329+DY329)/1000.0</f>
        <v>0</v>
      </c>
      <c r="O329">
        <f>(DQ329 - IF(AT329&gt;1, K329*DK329*100.0/(AV329*EE329), 0))*(DX329+DY329)/1000.0</f>
        <v>0</v>
      </c>
      <c r="P329">
        <f>2.0/((1/R329-1/Q329)+SIGN(R329)*SQRT((1/R329-1/Q329)*(1/R329-1/Q329) + 4*DL329/((DL329+1)*(DL329+1))*(2*1/R329*1/Q329-1/Q329*1/Q329)))</f>
        <v>0</v>
      </c>
      <c r="Q329">
        <f>IF(LEFT(DM329,1)&lt;&gt;"0",IF(LEFT(DM329,1)="1",3.0,DN329),$D$5+$E$5*(EE329*DX329/($K$5*1000))+$F$5*(EE329*DX329/($K$5*1000))*MAX(MIN(DK329,$J$5),$I$5)*MAX(MIN(DK329,$J$5),$I$5)+$G$5*MAX(MIN(DK329,$J$5),$I$5)*(EE329*DX329/($K$5*1000))+$H$5*(EE329*DX329/($K$5*1000))*(EE329*DX329/($K$5*1000)))</f>
        <v>0</v>
      </c>
      <c r="R329">
        <f>I329*(1000-(1000*0.61365*exp(17.502*V329/(240.97+V329))/(DX329+DY329)+DS329)/2)/(1000*0.61365*exp(17.502*V329/(240.97+V329))/(DX329+DY329)-DS329)</f>
        <v>0</v>
      </c>
      <c r="S329">
        <f>1/((DL329+1)/(P329/1.6)+1/(Q329/1.37)) + DL329/((DL329+1)/(P329/1.6) + DL329/(Q329/1.37))</f>
        <v>0</v>
      </c>
      <c r="T329">
        <f>(DG329*DJ329)</f>
        <v>0</v>
      </c>
      <c r="U329">
        <f>(DZ329+(T329+2*0.95*5.67E-8*(((DZ329+$B$9)+273)^4-(DZ329+273)^4)-44100*I329)/(1.84*29.3*Q329+8*0.95*5.67E-8*(DZ329+273)^3))</f>
        <v>0</v>
      </c>
      <c r="V329">
        <f>($C$9*EA329+$D$9*EB329+$E$9*U329)</f>
        <v>0</v>
      </c>
      <c r="W329">
        <f>0.61365*exp(17.502*V329/(240.97+V329))</f>
        <v>0</v>
      </c>
      <c r="X329">
        <f>(Y329/Z329*100)</f>
        <v>0</v>
      </c>
      <c r="Y329">
        <f>DS329*(DX329+DY329)/1000</f>
        <v>0</v>
      </c>
      <c r="Z329">
        <f>0.61365*exp(17.502*DZ329/(240.97+DZ329))</f>
        <v>0</v>
      </c>
      <c r="AA329">
        <f>(W329-DS329*(DX329+DY329)/1000)</f>
        <v>0</v>
      </c>
      <c r="AB329">
        <f>(-I329*44100)</f>
        <v>0</v>
      </c>
      <c r="AC329">
        <f>2*29.3*Q329*0.92*(DZ329-V329)</f>
        <v>0</v>
      </c>
      <c r="AD329">
        <f>2*0.95*5.67E-8*(((DZ329+$B$9)+273)^4-(V329+273)^4)</f>
        <v>0</v>
      </c>
      <c r="AE329">
        <f>T329+AD329+AB329+AC329</f>
        <v>0</v>
      </c>
      <c r="AF329">
        <f>DW329*AT329*(DR329-DQ329*(1000-AT329*DT329)/(1000-AT329*DS329))/(100*DK329)</f>
        <v>0</v>
      </c>
      <c r="AG329">
        <f>1000*DW329*AT329*(DS329-DT329)/(100*DK329*(1000-AT329*DS329))</f>
        <v>0</v>
      </c>
      <c r="AH329">
        <f>(AI329 - AJ329 - DX329*1E3/(8.314*(DZ329+273.15)) * AL329/DW329 * AK329) * DW329/(100*DK329) * (1000 - DT329)/1000</f>
        <v>0</v>
      </c>
      <c r="AI329">
        <v>89.22289019313688</v>
      </c>
      <c r="AJ329">
        <v>105.7188121212121</v>
      </c>
      <c r="AK329">
        <v>-3.325879835863614</v>
      </c>
      <c r="AL329">
        <v>66.52313839477526</v>
      </c>
      <c r="AM329">
        <f>(AO329 - AN329 + DX329*1E3/(8.314*(DZ329+273.15)) * AQ329/DW329 * AP329) * DW329/(100*DK329) * 1000/(1000 - AO329)</f>
        <v>0</v>
      </c>
      <c r="AN329">
        <v>24.0986446493906</v>
      </c>
      <c r="AO329">
        <v>25.40964242424242</v>
      </c>
      <c r="AP329">
        <v>0.01619571741029946</v>
      </c>
      <c r="AQ329">
        <v>105.5360491091365</v>
      </c>
      <c r="AR329">
        <v>0</v>
      </c>
      <c r="AS329">
        <v>0</v>
      </c>
      <c r="AT329">
        <f>IF(AR329*$H$15&gt;=AV329,1.0,(AV329/(AV329-AR329*$H$15)))</f>
        <v>0</v>
      </c>
      <c r="AU329">
        <f>(AT329-1)*100</f>
        <v>0</v>
      </c>
      <c r="AV329">
        <f>MAX(0,($B$15+$C$15*EE329)/(1+$D$15*EE329)*DX329/(DZ329+273)*$E$15)</f>
        <v>0</v>
      </c>
      <c r="AW329" t="s">
        <v>429</v>
      </c>
      <c r="AX329" t="s">
        <v>429</v>
      </c>
      <c r="AY329">
        <v>0</v>
      </c>
      <c r="AZ329">
        <v>0</v>
      </c>
      <c r="BA329">
        <f>1-AY329/AZ329</f>
        <v>0</v>
      </c>
      <c r="BB329">
        <v>0</v>
      </c>
      <c r="BC329" t="s">
        <v>429</v>
      </c>
      <c r="BD329" t="s">
        <v>429</v>
      </c>
      <c r="BE329">
        <v>0</v>
      </c>
      <c r="BF329">
        <v>0</v>
      </c>
      <c r="BG329">
        <f>1-BE329/BF329</f>
        <v>0</v>
      </c>
      <c r="BH329">
        <v>0.5</v>
      </c>
      <c r="BI329">
        <f>DH329</f>
        <v>0</v>
      </c>
      <c r="BJ329">
        <f>K329</f>
        <v>0</v>
      </c>
      <c r="BK329">
        <f>BG329*BH329*BI329</f>
        <v>0</v>
      </c>
      <c r="BL329">
        <f>(BJ329-BB329)/BI329</f>
        <v>0</v>
      </c>
      <c r="BM329">
        <f>(AZ329-BF329)/BF329</f>
        <v>0</v>
      </c>
      <c r="BN329">
        <f>AY329/(BA329+AY329/BF329)</f>
        <v>0</v>
      </c>
      <c r="BO329" t="s">
        <v>429</v>
      </c>
      <c r="BP329">
        <v>0</v>
      </c>
      <c r="BQ329">
        <f>IF(BP329&lt;&gt;0, BP329, BN329)</f>
        <v>0</v>
      </c>
      <c r="BR329">
        <f>1-BQ329/BF329</f>
        <v>0</v>
      </c>
      <c r="BS329">
        <f>(BF329-BE329)/(BF329-BQ329)</f>
        <v>0</v>
      </c>
      <c r="BT329">
        <f>(AZ329-BF329)/(AZ329-BQ329)</f>
        <v>0</v>
      </c>
      <c r="BU329">
        <f>(BF329-BE329)/(BF329-AY329)</f>
        <v>0</v>
      </c>
      <c r="BV329">
        <f>(AZ329-BF329)/(AZ329-AY329)</f>
        <v>0</v>
      </c>
      <c r="BW329">
        <f>(BS329*BQ329/BE329)</f>
        <v>0</v>
      </c>
      <c r="BX329">
        <f>(1-BW329)</f>
        <v>0</v>
      </c>
      <c r="DG329">
        <f>$B$13*EF329+$C$13*EG329+$F$13*ER329*(1-EU329)</f>
        <v>0</v>
      </c>
      <c r="DH329">
        <f>DG329*DI329</f>
        <v>0</v>
      </c>
      <c r="DI329">
        <f>($B$13*$D$11+$C$13*$D$11+$F$13*((FE329+EW329)/MAX(FE329+EW329+FF329, 0.1)*$I$11+FF329/MAX(FE329+EW329+FF329, 0.1)*$J$11))/($B$13+$C$13+$F$13)</f>
        <v>0</v>
      </c>
      <c r="DJ329">
        <f>($B$13*$K$11+$C$13*$K$11+$F$13*((FE329+EW329)/MAX(FE329+EW329+FF329, 0.1)*$P$11+FF329/MAX(FE329+EW329+FF329, 0.1)*$Q$11))/($B$13+$C$13+$F$13)</f>
        <v>0</v>
      </c>
      <c r="DK329">
        <v>2.44</v>
      </c>
      <c r="DL329">
        <v>0.5</v>
      </c>
      <c r="DM329" t="s">
        <v>430</v>
      </c>
      <c r="DN329">
        <v>2</v>
      </c>
      <c r="DO329" t="b">
        <v>1</v>
      </c>
      <c r="DP329">
        <v>1688149993.314285</v>
      </c>
      <c r="DQ329">
        <v>126.7056428571429</v>
      </c>
      <c r="DR329">
        <v>102.2852892857143</v>
      </c>
      <c r="DS329">
        <v>25.31638214285713</v>
      </c>
      <c r="DT329">
        <v>23.98638571428572</v>
      </c>
      <c r="DU329">
        <v>143.9049642857143</v>
      </c>
      <c r="DV329">
        <v>29.31281071428572</v>
      </c>
      <c r="DW329">
        <v>500.0269642857143</v>
      </c>
      <c r="DX329">
        <v>101.54425</v>
      </c>
      <c r="DY329">
        <v>0.1000324678571429</v>
      </c>
      <c r="DZ329">
        <v>33.50384285714286</v>
      </c>
      <c r="EA329">
        <v>34.66994642857143</v>
      </c>
      <c r="EB329">
        <v>999.9000000000002</v>
      </c>
      <c r="EC329">
        <v>0</v>
      </c>
      <c r="ED329">
        <v>0</v>
      </c>
      <c r="EE329">
        <v>10005.71357142857</v>
      </c>
      <c r="EF329">
        <v>0</v>
      </c>
      <c r="EG329">
        <v>1856.613928571428</v>
      </c>
      <c r="EH329">
        <v>24.42032142857143</v>
      </c>
      <c r="EI329">
        <v>129.9959285714286</v>
      </c>
      <c r="EJ329">
        <v>104.7977714285714</v>
      </c>
      <c r="EK329">
        <v>1.329996428571429</v>
      </c>
      <c r="EL329">
        <v>102.2852892857143</v>
      </c>
      <c r="EM329">
        <v>23.98638571428572</v>
      </c>
      <c r="EN329">
        <v>2.570733214285714</v>
      </c>
      <c r="EO329">
        <v>2.435679285714286</v>
      </c>
      <c r="EP329">
        <v>21.48136428571429</v>
      </c>
      <c r="EQ329">
        <v>20.60288214285714</v>
      </c>
      <c r="ER329">
        <v>1999.9775</v>
      </c>
      <c r="ES329">
        <v>0.9800021071428571</v>
      </c>
      <c r="ET329">
        <v>0.01999799285714286</v>
      </c>
      <c r="EU329">
        <v>0</v>
      </c>
      <c r="EV329">
        <v>258.9405714285714</v>
      </c>
      <c r="EW329">
        <v>5.00078</v>
      </c>
      <c r="EX329">
        <v>7736.639285714286</v>
      </c>
      <c r="EY329">
        <v>16379.46428571429</v>
      </c>
      <c r="EZ329">
        <v>51.25871428571429</v>
      </c>
      <c r="FA329">
        <v>53.30103571428571</v>
      </c>
      <c r="FB329">
        <v>51.53982142857141</v>
      </c>
      <c r="FC329">
        <v>52.50650000000001</v>
      </c>
      <c r="FD329">
        <v>51.58899999999999</v>
      </c>
      <c r="FE329">
        <v>1955.0775</v>
      </c>
      <c r="FF329">
        <v>39.9</v>
      </c>
      <c r="FG329">
        <v>0</v>
      </c>
      <c r="FH329">
        <v>1688149995.6</v>
      </c>
      <c r="FI329">
        <v>0</v>
      </c>
      <c r="FJ329">
        <v>258.9815384615385</v>
      </c>
      <c r="FK329">
        <v>2.815589743763547</v>
      </c>
      <c r="FL329">
        <v>52.61641018495521</v>
      </c>
      <c r="FM329">
        <v>7737.070384615384</v>
      </c>
      <c r="FN329">
        <v>15</v>
      </c>
      <c r="FO329">
        <v>1688146449</v>
      </c>
      <c r="FP329" t="s">
        <v>1019</v>
      </c>
      <c r="FQ329">
        <v>1688146449</v>
      </c>
      <c r="FR329">
        <v>1688146442</v>
      </c>
      <c r="FS329">
        <v>9</v>
      </c>
      <c r="FT329">
        <v>-0.022</v>
      </c>
      <c r="FU329">
        <v>-0.07000000000000001</v>
      </c>
      <c r="FV329">
        <v>-22.36</v>
      </c>
      <c r="FW329">
        <v>-3.884</v>
      </c>
      <c r="FX329">
        <v>420</v>
      </c>
      <c r="FY329">
        <v>23</v>
      </c>
      <c r="FZ329">
        <v>0.42</v>
      </c>
      <c r="GA329">
        <v>0.11</v>
      </c>
      <c r="GB329">
        <v>24.11736097560976</v>
      </c>
      <c r="GC329">
        <v>4.720547038327491</v>
      </c>
      <c r="GD329">
        <v>0.4670492217639035</v>
      </c>
      <c r="GE329">
        <v>0</v>
      </c>
      <c r="GF329">
        <v>1.357360487804878</v>
      </c>
      <c r="GG329">
        <v>-0.4971806968641086</v>
      </c>
      <c r="GH329">
        <v>0.05077766947030178</v>
      </c>
      <c r="GI329">
        <v>1</v>
      </c>
      <c r="GJ329">
        <v>1</v>
      </c>
      <c r="GK329">
        <v>2</v>
      </c>
      <c r="GL329" t="s">
        <v>432</v>
      </c>
      <c r="GM329">
        <v>3.10102</v>
      </c>
      <c r="GN329">
        <v>2.75799</v>
      </c>
      <c r="GO329">
        <v>0.0313367</v>
      </c>
      <c r="GP329">
        <v>0.0206579</v>
      </c>
      <c r="GQ329">
        <v>0.133505</v>
      </c>
      <c r="GR329">
        <v>0.116705</v>
      </c>
      <c r="GS329">
        <v>23923.3</v>
      </c>
      <c r="GT329">
        <v>23054.5</v>
      </c>
      <c r="GU329">
        <v>25300.3</v>
      </c>
      <c r="GV329">
        <v>23947.8</v>
      </c>
      <c r="GW329">
        <v>35275.3</v>
      </c>
      <c r="GX329">
        <v>30823.5</v>
      </c>
      <c r="GY329">
        <v>44250.5</v>
      </c>
      <c r="GZ329">
        <v>37725.9</v>
      </c>
      <c r="HA329">
        <v>1.67913</v>
      </c>
      <c r="HB329">
        <v>1.58285</v>
      </c>
      <c r="HC329">
        <v>-0.0217408</v>
      </c>
      <c r="HD329">
        <v>0</v>
      </c>
      <c r="HE329">
        <v>35.0616</v>
      </c>
      <c r="HF329">
        <v>999.9</v>
      </c>
      <c r="HG329">
        <v>34.9</v>
      </c>
      <c r="HH329">
        <v>48.5</v>
      </c>
      <c r="HI329">
        <v>39.5932</v>
      </c>
      <c r="HJ329">
        <v>62.8274</v>
      </c>
      <c r="HK329">
        <v>21.9471</v>
      </c>
      <c r="HL329">
        <v>1</v>
      </c>
      <c r="HM329">
        <v>2.21962</v>
      </c>
      <c r="HN329">
        <v>9.28105</v>
      </c>
      <c r="HO329">
        <v>20.0461</v>
      </c>
      <c r="HP329">
        <v>5.20112</v>
      </c>
      <c r="HQ329">
        <v>11.998</v>
      </c>
      <c r="HR329">
        <v>4.95715</v>
      </c>
      <c r="HS329">
        <v>3.2742</v>
      </c>
      <c r="HT329">
        <v>9999</v>
      </c>
      <c r="HU329">
        <v>9999</v>
      </c>
      <c r="HV329">
        <v>9999</v>
      </c>
      <c r="HW329">
        <v>114.5</v>
      </c>
      <c r="HX329">
        <v>1.86386</v>
      </c>
      <c r="HY329">
        <v>1.86029</v>
      </c>
      <c r="HZ329">
        <v>1.85867</v>
      </c>
      <c r="IA329">
        <v>1.85989</v>
      </c>
      <c r="IB329">
        <v>1.85986</v>
      </c>
      <c r="IC329">
        <v>1.85853</v>
      </c>
      <c r="ID329">
        <v>1.8577</v>
      </c>
      <c r="IE329">
        <v>1.85242</v>
      </c>
      <c r="IF329">
        <v>0</v>
      </c>
      <c r="IG329">
        <v>0</v>
      </c>
      <c r="IH329">
        <v>0</v>
      </c>
      <c r="II329">
        <v>0</v>
      </c>
      <c r="IJ329" t="s">
        <v>433</v>
      </c>
      <c r="IK329" t="s">
        <v>434</v>
      </c>
      <c r="IL329" t="s">
        <v>435</v>
      </c>
      <c r="IM329" t="s">
        <v>435</v>
      </c>
      <c r="IN329" t="s">
        <v>435</v>
      </c>
      <c r="IO329" t="s">
        <v>435</v>
      </c>
      <c r="IP329">
        <v>0</v>
      </c>
      <c r="IQ329">
        <v>100</v>
      </c>
      <c r="IR329">
        <v>100</v>
      </c>
      <c r="IS329">
        <v>-16.706</v>
      </c>
      <c r="IT329">
        <v>-4.002</v>
      </c>
      <c r="IU329">
        <v>-14.33519908643434</v>
      </c>
      <c r="IV329">
        <v>-0.02083019699242301</v>
      </c>
      <c r="IW329">
        <v>6.53372239223948E-06</v>
      </c>
      <c r="IX329">
        <v>-1.0545266758139E-09</v>
      </c>
      <c r="IY329">
        <v>-1.743726263577337</v>
      </c>
      <c r="IZ329">
        <v>-0.1107929009182527</v>
      </c>
      <c r="JA329">
        <v>0.00147621998962423</v>
      </c>
      <c r="JB329">
        <v>-1.085810860981848E-05</v>
      </c>
      <c r="JC329">
        <v>3</v>
      </c>
      <c r="JD329">
        <v>1949</v>
      </c>
      <c r="JE329">
        <v>2</v>
      </c>
      <c r="JF329">
        <v>64</v>
      </c>
      <c r="JG329">
        <v>59.2</v>
      </c>
      <c r="JH329">
        <v>59.3</v>
      </c>
      <c r="JI329">
        <v>0.328369</v>
      </c>
      <c r="JJ329">
        <v>2.77588</v>
      </c>
      <c r="JK329">
        <v>1.49658</v>
      </c>
      <c r="JL329">
        <v>2.32056</v>
      </c>
      <c r="JM329">
        <v>1.54785</v>
      </c>
      <c r="JN329">
        <v>2.38037</v>
      </c>
      <c r="JO329">
        <v>51.6989</v>
      </c>
      <c r="JP329">
        <v>12.8537</v>
      </c>
      <c r="JQ329">
        <v>18</v>
      </c>
      <c r="JR329">
        <v>504.441</v>
      </c>
      <c r="JS329">
        <v>448.513</v>
      </c>
      <c r="JT329">
        <v>28.0915</v>
      </c>
      <c r="JU329">
        <v>51.1875</v>
      </c>
      <c r="JV329">
        <v>30.0016</v>
      </c>
      <c r="JW329">
        <v>51.0432</v>
      </c>
      <c r="JX329">
        <v>50.9059</v>
      </c>
      <c r="JY329">
        <v>6.6659</v>
      </c>
      <c r="JZ329">
        <v>28.5899</v>
      </c>
      <c r="KA329">
        <v>0</v>
      </c>
      <c r="KB329">
        <v>22.026</v>
      </c>
      <c r="KC329">
        <v>51.8951</v>
      </c>
      <c r="KD329">
        <v>24.0414</v>
      </c>
      <c r="KE329">
        <v>96.694</v>
      </c>
      <c r="KF329">
        <v>91.1322</v>
      </c>
    </row>
    <row r="330" spans="1:292">
      <c r="A330">
        <v>312</v>
      </c>
      <c r="B330">
        <v>1688150006.1</v>
      </c>
      <c r="C330">
        <v>15590.09999990463</v>
      </c>
      <c r="D330" t="s">
        <v>1064</v>
      </c>
      <c r="E330" t="s">
        <v>1065</v>
      </c>
      <c r="F330">
        <v>5</v>
      </c>
      <c r="G330" t="s">
        <v>1018</v>
      </c>
      <c r="H330">
        <v>1688149998.6</v>
      </c>
      <c r="I330">
        <f>(J330)/1000</f>
        <v>0</v>
      </c>
      <c r="J330">
        <f>IF(DO330, AM330, AG330)</f>
        <v>0</v>
      </c>
      <c r="K330">
        <f>IF(DO330, AH330, AF330)</f>
        <v>0</v>
      </c>
      <c r="L330">
        <f>DQ330 - IF(AT330&gt;1, K330*DK330*100.0/(AV330*EE330), 0)</f>
        <v>0</v>
      </c>
      <c r="M330">
        <f>((S330-I330/2)*L330-K330)/(S330+I330/2)</f>
        <v>0</v>
      </c>
      <c r="N330">
        <f>M330*(DX330+DY330)/1000.0</f>
        <v>0</v>
      </c>
      <c r="O330">
        <f>(DQ330 - IF(AT330&gt;1, K330*DK330*100.0/(AV330*EE330), 0))*(DX330+DY330)/1000.0</f>
        <v>0</v>
      </c>
      <c r="P330">
        <f>2.0/((1/R330-1/Q330)+SIGN(R330)*SQRT((1/R330-1/Q330)*(1/R330-1/Q330) + 4*DL330/((DL330+1)*(DL330+1))*(2*1/R330*1/Q330-1/Q330*1/Q330)))</f>
        <v>0</v>
      </c>
      <c r="Q330">
        <f>IF(LEFT(DM330,1)&lt;&gt;"0",IF(LEFT(DM330,1)="1",3.0,DN330),$D$5+$E$5*(EE330*DX330/($K$5*1000))+$F$5*(EE330*DX330/($K$5*1000))*MAX(MIN(DK330,$J$5),$I$5)*MAX(MIN(DK330,$J$5),$I$5)+$G$5*MAX(MIN(DK330,$J$5),$I$5)*(EE330*DX330/($K$5*1000))+$H$5*(EE330*DX330/($K$5*1000))*(EE330*DX330/($K$5*1000)))</f>
        <v>0</v>
      </c>
      <c r="R330">
        <f>I330*(1000-(1000*0.61365*exp(17.502*V330/(240.97+V330))/(DX330+DY330)+DS330)/2)/(1000*0.61365*exp(17.502*V330/(240.97+V330))/(DX330+DY330)-DS330)</f>
        <v>0</v>
      </c>
      <c r="S330">
        <f>1/((DL330+1)/(P330/1.6)+1/(Q330/1.37)) + DL330/((DL330+1)/(P330/1.6) + DL330/(Q330/1.37))</f>
        <v>0</v>
      </c>
      <c r="T330">
        <f>(DG330*DJ330)</f>
        <v>0</v>
      </c>
      <c r="U330">
        <f>(DZ330+(T330+2*0.95*5.67E-8*(((DZ330+$B$9)+273)^4-(DZ330+273)^4)-44100*I330)/(1.84*29.3*Q330+8*0.95*5.67E-8*(DZ330+273)^3))</f>
        <v>0</v>
      </c>
      <c r="V330">
        <f>($C$9*EA330+$D$9*EB330+$E$9*U330)</f>
        <v>0</v>
      </c>
      <c r="W330">
        <f>0.61365*exp(17.502*V330/(240.97+V330))</f>
        <v>0</v>
      </c>
      <c r="X330">
        <f>(Y330/Z330*100)</f>
        <v>0</v>
      </c>
      <c r="Y330">
        <f>DS330*(DX330+DY330)/1000</f>
        <v>0</v>
      </c>
      <c r="Z330">
        <f>0.61365*exp(17.502*DZ330/(240.97+DZ330))</f>
        <v>0</v>
      </c>
      <c r="AA330">
        <f>(W330-DS330*(DX330+DY330)/1000)</f>
        <v>0</v>
      </c>
      <c r="AB330">
        <f>(-I330*44100)</f>
        <v>0</v>
      </c>
      <c r="AC330">
        <f>2*29.3*Q330*0.92*(DZ330-V330)</f>
        <v>0</v>
      </c>
      <c r="AD330">
        <f>2*0.95*5.67E-8*(((DZ330+$B$9)+273)^4-(V330+273)^4)</f>
        <v>0</v>
      </c>
      <c r="AE330">
        <f>T330+AD330+AB330+AC330</f>
        <v>0</v>
      </c>
      <c r="AF330">
        <f>DW330*AT330*(DR330-DQ330*(1000-AT330*DT330)/(1000-AT330*DS330))/(100*DK330)</f>
        <v>0</v>
      </c>
      <c r="AG330">
        <f>1000*DW330*AT330*(DS330-DT330)/(100*DK330*(1000-AT330*DS330))</f>
        <v>0</v>
      </c>
      <c r="AH330">
        <f>(AI330 - AJ330 - DX330*1E3/(8.314*(DZ330+273.15)) * AL330/DW330 * AK330) * DW330/(100*DK330) * (1000 - DT330)/1000</f>
        <v>0</v>
      </c>
      <c r="AI330">
        <v>72.11160387189634</v>
      </c>
      <c r="AJ330">
        <v>89.04229515151515</v>
      </c>
      <c r="AK330">
        <v>-3.333411664944149</v>
      </c>
      <c r="AL330">
        <v>66.52313839477526</v>
      </c>
      <c r="AM330">
        <f>(AO330 - AN330 + DX330*1E3/(8.314*(DZ330+273.15)) * AQ330/DW330 * AP330) * DW330/(100*DK330) * 1000/(1000 - AO330)</f>
        <v>0</v>
      </c>
      <c r="AN330">
        <v>24.09749632632632</v>
      </c>
      <c r="AO330">
        <v>25.46306242424242</v>
      </c>
      <c r="AP330">
        <v>0.009398997814756258</v>
      </c>
      <c r="AQ330">
        <v>105.5360491091365</v>
      </c>
      <c r="AR330">
        <v>0</v>
      </c>
      <c r="AS330">
        <v>0</v>
      </c>
      <c r="AT330">
        <f>IF(AR330*$H$15&gt;=AV330,1.0,(AV330/(AV330-AR330*$H$15)))</f>
        <v>0</v>
      </c>
      <c r="AU330">
        <f>(AT330-1)*100</f>
        <v>0</v>
      </c>
      <c r="AV330">
        <f>MAX(0,($B$15+$C$15*EE330)/(1+$D$15*EE330)*DX330/(DZ330+273)*$E$15)</f>
        <v>0</v>
      </c>
      <c r="AW330" t="s">
        <v>429</v>
      </c>
      <c r="AX330" t="s">
        <v>429</v>
      </c>
      <c r="AY330">
        <v>0</v>
      </c>
      <c r="AZ330">
        <v>0</v>
      </c>
      <c r="BA330">
        <f>1-AY330/AZ330</f>
        <v>0</v>
      </c>
      <c r="BB330">
        <v>0</v>
      </c>
      <c r="BC330" t="s">
        <v>429</v>
      </c>
      <c r="BD330" t="s">
        <v>429</v>
      </c>
      <c r="BE330">
        <v>0</v>
      </c>
      <c r="BF330">
        <v>0</v>
      </c>
      <c r="BG330">
        <f>1-BE330/BF330</f>
        <v>0</v>
      </c>
      <c r="BH330">
        <v>0.5</v>
      </c>
      <c r="BI330">
        <f>DH330</f>
        <v>0</v>
      </c>
      <c r="BJ330">
        <f>K330</f>
        <v>0</v>
      </c>
      <c r="BK330">
        <f>BG330*BH330*BI330</f>
        <v>0</v>
      </c>
      <c r="BL330">
        <f>(BJ330-BB330)/BI330</f>
        <v>0</v>
      </c>
      <c r="BM330">
        <f>(AZ330-BF330)/BF330</f>
        <v>0</v>
      </c>
      <c r="BN330">
        <f>AY330/(BA330+AY330/BF330)</f>
        <v>0</v>
      </c>
      <c r="BO330" t="s">
        <v>429</v>
      </c>
      <c r="BP330">
        <v>0</v>
      </c>
      <c r="BQ330">
        <f>IF(BP330&lt;&gt;0, BP330, BN330)</f>
        <v>0</v>
      </c>
      <c r="BR330">
        <f>1-BQ330/BF330</f>
        <v>0</v>
      </c>
      <c r="BS330">
        <f>(BF330-BE330)/(BF330-BQ330)</f>
        <v>0</v>
      </c>
      <c r="BT330">
        <f>(AZ330-BF330)/(AZ330-BQ330)</f>
        <v>0</v>
      </c>
      <c r="BU330">
        <f>(BF330-BE330)/(BF330-AY330)</f>
        <v>0</v>
      </c>
      <c r="BV330">
        <f>(AZ330-BF330)/(AZ330-AY330)</f>
        <v>0</v>
      </c>
      <c r="BW330">
        <f>(BS330*BQ330/BE330)</f>
        <v>0</v>
      </c>
      <c r="BX330">
        <f>(1-BW330)</f>
        <v>0</v>
      </c>
      <c r="DG330">
        <f>$B$13*EF330+$C$13*EG330+$F$13*ER330*(1-EU330)</f>
        <v>0</v>
      </c>
      <c r="DH330">
        <f>DG330*DI330</f>
        <v>0</v>
      </c>
      <c r="DI330">
        <f>($B$13*$D$11+$C$13*$D$11+$F$13*((FE330+EW330)/MAX(FE330+EW330+FF330, 0.1)*$I$11+FF330/MAX(FE330+EW330+FF330, 0.1)*$J$11))/($B$13+$C$13+$F$13)</f>
        <v>0</v>
      </c>
      <c r="DJ330">
        <f>($B$13*$K$11+$C$13*$K$11+$F$13*((FE330+EW330)/MAX(FE330+EW330+FF330, 0.1)*$P$11+FF330/MAX(FE330+EW330+FF330, 0.1)*$Q$11))/($B$13+$C$13+$F$13)</f>
        <v>0</v>
      </c>
      <c r="DK330">
        <v>2.44</v>
      </c>
      <c r="DL330">
        <v>0.5</v>
      </c>
      <c r="DM330" t="s">
        <v>430</v>
      </c>
      <c r="DN330">
        <v>2</v>
      </c>
      <c r="DO330" t="b">
        <v>1</v>
      </c>
      <c r="DP330">
        <v>1688149998.6</v>
      </c>
      <c r="DQ330">
        <v>109.5180814814815</v>
      </c>
      <c r="DR330">
        <v>84.67008888888888</v>
      </c>
      <c r="DS330">
        <v>25.37817037037037</v>
      </c>
      <c r="DT330">
        <v>24.05536296296296</v>
      </c>
      <c r="DU330">
        <v>126.3824074074074</v>
      </c>
      <c r="DV330">
        <v>29.37799259259259</v>
      </c>
      <c r="DW330">
        <v>500.0038888888889</v>
      </c>
      <c r="DX330">
        <v>101.5433333333333</v>
      </c>
      <c r="DY330">
        <v>0.09993658148148149</v>
      </c>
      <c r="DZ330">
        <v>33.53082222222222</v>
      </c>
      <c r="EA330">
        <v>34.69724074074074</v>
      </c>
      <c r="EB330">
        <v>999.9000000000001</v>
      </c>
      <c r="EC330">
        <v>0</v>
      </c>
      <c r="ED330">
        <v>0</v>
      </c>
      <c r="EE330">
        <v>9999.302222222223</v>
      </c>
      <c r="EF330">
        <v>0</v>
      </c>
      <c r="EG330">
        <v>1856.318518518519</v>
      </c>
      <c r="EH330">
        <v>24.84800740740741</v>
      </c>
      <c r="EI330">
        <v>112.3689814814815</v>
      </c>
      <c r="EJ330">
        <v>86.75627407407407</v>
      </c>
      <c r="EK330">
        <v>1.322803703703704</v>
      </c>
      <c r="EL330">
        <v>84.67008888888888</v>
      </c>
      <c r="EM330">
        <v>24.05536296296296</v>
      </c>
      <c r="EN330">
        <v>2.576981851851852</v>
      </c>
      <c r="EO330">
        <v>2.442658518518519</v>
      </c>
      <c r="EP330">
        <v>21.52100740740741</v>
      </c>
      <c r="EQ330">
        <v>20.64934444444444</v>
      </c>
      <c r="ER330">
        <v>1999.985925925926</v>
      </c>
      <c r="ES330">
        <v>0.9800023333333333</v>
      </c>
      <c r="ET330">
        <v>0.01999776666666667</v>
      </c>
      <c r="EU330">
        <v>0</v>
      </c>
      <c r="EV330">
        <v>259.2476666666666</v>
      </c>
      <c r="EW330">
        <v>5.00078</v>
      </c>
      <c r="EX330">
        <v>7743.467037037038</v>
      </c>
      <c r="EY330">
        <v>16379.53333333333</v>
      </c>
      <c r="EZ330">
        <v>51.27762962962962</v>
      </c>
      <c r="FA330">
        <v>53.32377777777778</v>
      </c>
      <c r="FB330">
        <v>51.55981481481481</v>
      </c>
      <c r="FC330">
        <v>52.55066666666666</v>
      </c>
      <c r="FD330">
        <v>51.65018518518518</v>
      </c>
      <c r="FE330">
        <v>1955.085925925926</v>
      </c>
      <c r="FF330">
        <v>39.89740740740741</v>
      </c>
      <c r="FG330">
        <v>0</v>
      </c>
      <c r="FH330">
        <v>1688150000.4</v>
      </c>
      <c r="FI330">
        <v>0</v>
      </c>
      <c r="FJ330">
        <v>259.2759615384616</v>
      </c>
      <c r="FK330">
        <v>3.69117948992972</v>
      </c>
      <c r="FL330">
        <v>87.16786321330537</v>
      </c>
      <c r="FM330">
        <v>7743.346923076922</v>
      </c>
      <c r="FN330">
        <v>15</v>
      </c>
      <c r="FO330">
        <v>1688146449</v>
      </c>
      <c r="FP330" t="s">
        <v>1019</v>
      </c>
      <c r="FQ330">
        <v>1688146449</v>
      </c>
      <c r="FR330">
        <v>1688146442</v>
      </c>
      <c r="FS330">
        <v>9</v>
      </c>
      <c r="FT330">
        <v>-0.022</v>
      </c>
      <c r="FU330">
        <v>-0.07000000000000001</v>
      </c>
      <c r="FV330">
        <v>-22.36</v>
      </c>
      <c r="FW330">
        <v>-3.884</v>
      </c>
      <c r="FX330">
        <v>420</v>
      </c>
      <c r="FY330">
        <v>23</v>
      </c>
      <c r="FZ330">
        <v>0.42</v>
      </c>
      <c r="GA330">
        <v>0.11</v>
      </c>
      <c r="GB330">
        <v>24.5929775</v>
      </c>
      <c r="GC330">
        <v>4.91200187617254</v>
      </c>
      <c r="GD330">
        <v>0.4743851781450916</v>
      </c>
      <c r="GE330">
        <v>0</v>
      </c>
      <c r="GF330">
        <v>1.33341375</v>
      </c>
      <c r="GG330">
        <v>-0.1761369230769256</v>
      </c>
      <c r="GH330">
        <v>0.034707647981929</v>
      </c>
      <c r="GI330">
        <v>1</v>
      </c>
      <c r="GJ330">
        <v>1</v>
      </c>
      <c r="GK330">
        <v>2</v>
      </c>
      <c r="GL330" t="s">
        <v>432</v>
      </c>
      <c r="GM330">
        <v>3.10083</v>
      </c>
      <c r="GN330">
        <v>2.75778</v>
      </c>
      <c r="GO330">
        <v>0.0271739</v>
      </c>
      <c r="GP330">
        <v>0.0162504</v>
      </c>
      <c r="GQ330">
        <v>0.133669</v>
      </c>
      <c r="GR330">
        <v>0.116703</v>
      </c>
      <c r="GS330">
        <v>24024.9</v>
      </c>
      <c r="GT330">
        <v>23156.8</v>
      </c>
      <c r="GU330">
        <v>25299.8</v>
      </c>
      <c r="GV330">
        <v>23947.2</v>
      </c>
      <c r="GW330">
        <v>35267.5</v>
      </c>
      <c r="GX330">
        <v>30822.7</v>
      </c>
      <c r="GY330">
        <v>44249.3</v>
      </c>
      <c r="GZ330">
        <v>37725.3</v>
      </c>
      <c r="HA330">
        <v>1.67885</v>
      </c>
      <c r="HB330">
        <v>1.5828</v>
      </c>
      <c r="HC330">
        <v>-0.0217333</v>
      </c>
      <c r="HD330">
        <v>0</v>
      </c>
      <c r="HE330">
        <v>35.0857</v>
      </c>
      <c r="HF330">
        <v>999.9</v>
      </c>
      <c r="HG330">
        <v>34.9</v>
      </c>
      <c r="HH330">
        <v>48.5</v>
      </c>
      <c r="HI330">
        <v>39.5948</v>
      </c>
      <c r="HJ330">
        <v>62.8074</v>
      </c>
      <c r="HK330">
        <v>21.9271</v>
      </c>
      <c r="HL330">
        <v>1</v>
      </c>
      <c r="HM330">
        <v>2.22118</v>
      </c>
      <c r="HN330">
        <v>9.28105</v>
      </c>
      <c r="HO330">
        <v>20.0456</v>
      </c>
      <c r="HP330">
        <v>5.19812</v>
      </c>
      <c r="HQ330">
        <v>11.998</v>
      </c>
      <c r="HR330">
        <v>4.95615</v>
      </c>
      <c r="HS330">
        <v>3.2738</v>
      </c>
      <c r="HT330">
        <v>9999</v>
      </c>
      <c r="HU330">
        <v>9999</v>
      </c>
      <c r="HV330">
        <v>9999</v>
      </c>
      <c r="HW330">
        <v>114.5</v>
      </c>
      <c r="HX330">
        <v>1.86386</v>
      </c>
      <c r="HY330">
        <v>1.86026</v>
      </c>
      <c r="HZ330">
        <v>1.85867</v>
      </c>
      <c r="IA330">
        <v>1.85989</v>
      </c>
      <c r="IB330">
        <v>1.85983</v>
      </c>
      <c r="IC330">
        <v>1.85853</v>
      </c>
      <c r="ID330">
        <v>1.85768</v>
      </c>
      <c r="IE330">
        <v>1.85242</v>
      </c>
      <c r="IF330">
        <v>0</v>
      </c>
      <c r="IG330">
        <v>0</v>
      </c>
      <c r="IH330">
        <v>0</v>
      </c>
      <c r="II330">
        <v>0</v>
      </c>
      <c r="IJ330" t="s">
        <v>433</v>
      </c>
      <c r="IK330" t="s">
        <v>434</v>
      </c>
      <c r="IL330" t="s">
        <v>435</v>
      </c>
      <c r="IM330" t="s">
        <v>435</v>
      </c>
      <c r="IN330" t="s">
        <v>435</v>
      </c>
      <c r="IO330" t="s">
        <v>435</v>
      </c>
      <c r="IP330">
        <v>0</v>
      </c>
      <c r="IQ330">
        <v>100</v>
      </c>
      <c r="IR330">
        <v>100</v>
      </c>
      <c r="IS330">
        <v>-16.384</v>
      </c>
      <c r="IT330">
        <v>-4.0048</v>
      </c>
      <c r="IU330">
        <v>-14.33519908643434</v>
      </c>
      <c r="IV330">
        <v>-0.02083019699242301</v>
      </c>
      <c r="IW330">
        <v>6.53372239223948E-06</v>
      </c>
      <c r="IX330">
        <v>-1.0545266758139E-09</v>
      </c>
      <c r="IY330">
        <v>-1.743726263577337</v>
      </c>
      <c r="IZ330">
        <v>-0.1107929009182527</v>
      </c>
      <c r="JA330">
        <v>0.00147621998962423</v>
      </c>
      <c r="JB330">
        <v>-1.085810860981848E-05</v>
      </c>
      <c r="JC330">
        <v>3</v>
      </c>
      <c r="JD330">
        <v>1949</v>
      </c>
      <c r="JE330">
        <v>2</v>
      </c>
      <c r="JF330">
        <v>64</v>
      </c>
      <c r="JG330">
        <v>59.3</v>
      </c>
      <c r="JH330">
        <v>59.4</v>
      </c>
      <c r="JI330">
        <v>0.285645</v>
      </c>
      <c r="JJ330">
        <v>2.78076</v>
      </c>
      <c r="JK330">
        <v>1.49658</v>
      </c>
      <c r="JL330">
        <v>2.32056</v>
      </c>
      <c r="JM330">
        <v>1.54785</v>
      </c>
      <c r="JN330">
        <v>2.40356</v>
      </c>
      <c r="JO330">
        <v>51.6654</v>
      </c>
      <c r="JP330">
        <v>12.8537</v>
      </c>
      <c r="JQ330">
        <v>18</v>
      </c>
      <c r="JR330">
        <v>504.305</v>
      </c>
      <c r="JS330">
        <v>448.51</v>
      </c>
      <c r="JT330">
        <v>28.1184</v>
      </c>
      <c r="JU330">
        <v>51.2032</v>
      </c>
      <c r="JV330">
        <v>30.0016</v>
      </c>
      <c r="JW330">
        <v>51.0525</v>
      </c>
      <c r="JX330">
        <v>50.9121</v>
      </c>
      <c r="JY330">
        <v>5.80767</v>
      </c>
      <c r="JZ330">
        <v>28.5899</v>
      </c>
      <c r="KA330">
        <v>0</v>
      </c>
      <c r="KB330">
        <v>22.0665</v>
      </c>
      <c r="KC330">
        <v>31.8358</v>
      </c>
      <c r="KD330">
        <v>24.1407</v>
      </c>
      <c r="KE330">
        <v>96.6915</v>
      </c>
      <c r="KF330">
        <v>91.13030000000001</v>
      </c>
    </row>
    <row r="331" spans="1:292">
      <c r="A331">
        <v>313</v>
      </c>
      <c r="B331">
        <v>1688150103.1</v>
      </c>
      <c r="C331">
        <v>15687.09999990463</v>
      </c>
      <c r="D331" t="s">
        <v>1066</v>
      </c>
      <c r="E331" t="s">
        <v>1067</v>
      </c>
      <c r="F331">
        <v>5</v>
      </c>
      <c r="G331" t="s">
        <v>1018</v>
      </c>
      <c r="H331">
        <v>1688150095.099999</v>
      </c>
      <c r="I331">
        <f>(J331)/1000</f>
        <v>0</v>
      </c>
      <c r="J331">
        <f>IF(DO331, AM331, AG331)</f>
        <v>0</v>
      </c>
      <c r="K331">
        <f>IF(DO331, AH331, AF331)</f>
        <v>0</v>
      </c>
      <c r="L331">
        <f>DQ331 - IF(AT331&gt;1, K331*DK331*100.0/(AV331*EE331), 0)</f>
        <v>0</v>
      </c>
      <c r="M331">
        <f>((S331-I331/2)*L331-K331)/(S331+I331/2)</f>
        <v>0</v>
      </c>
      <c r="N331">
        <f>M331*(DX331+DY331)/1000.0</f>
        <v>0</v>
      </c>
      <c r="O331">
        <f>(DQ331 - IF(AT331&gt;1, K331*DK331*100.0/(AV331*EE331), 0))*(DX331+DY331)/1000.0</f>
        <v>0</v>
      </c>
      <c r="P331">
        <f>2.0/((1/R331-1/Q331)+SIGN(R331)*SQRT((1/R331-1/Q331)*(1/R331-1/Q331) + 4*DL331/((DL331+1)*(DL331+1))*(2*1/R331*1/Q331-1/Q331*1/Q331)))</f>
        <v>0</v>
      </c>
      <c r="Q331">
        <f>IF(LEFT(DM331,1)&lt;&gt;"0",IF(LEFT(DM331,1)="1",3.0,DN331),$D$5+$E$5*(EE331*DX331/($K$5*1000))+$F$5*(EE331*DX331/($K$5*1000))*MAX(MIN(DK331,$J$5),$I$5)*MAX(MIN(DK331,$J$5),$I$5)+$G$5*MAX(MIN(DK331,$J$5),$I$5)*(EE331*DX331/($K$5*1000))+$H$5*(EE331*DX331/($K$5*1000))*(EE331*DX331/($K$5*1000)))</f>
        <v>0</v>
      </c>
      <c r="R331">
        <f>I331*(1000-(1000*0.61365*exp(17.502*V331/(240.97+V331))/(DX331+DY331)+DS331)/2)/(1000*0.61365*exp(17.502*V331/(240.97+V331))/(DX331+DY331)-DS331)</f>
        <v>0</v>
      </c>
      <c r="S331">
        <f>1/((DL331+1)/(P331/1.6)+1/(Q331/1.37)) + DL331/((DL331+1)/(P331/1.6) + DL331/(Q331/1.37))</f>
        <v>0</v>
      </c>
      <c r="T331">
        <f>(DG331*DJ331)</f>
        <v>0</v>
      </c>
      <c r="U331">
        <f>(DZ331+(T331+2*0.95*5.67E-8*(((DZ331+$B$9)+273)^4-(DZ331+273)^4)-44100*I331)/(1.84*29.3*Q331+8*0.95*5.67E-8*(DZ331+273)^3))</f>
        <v>0</v>
      </c>
      <c r="V331">
        <f>($C$9*EA331+$D$9*EB331+$E$9*U331)</f>
        <v>0</v>
      </c>
      <c r="W331">
        <f>0.61365*exp(17.502*V331/(240.97+V331))</f>
        <v>0</v>
      </c>
      <c r="X331">
        <f>(Y331/Z331*100)</f>
        <v>0</v>
      </c>
      <c r="Y331">
        <f>DS331*(DX331+DY331)/1000</f>
        <v>0</v>
      </c>
      <c r="Z331">
        <f>0.61365*exp(17.502*DZ331/(240.97+DZ331))</f>
        <v>0</v>
      </c>
      <c r="AA331">
        <f>(W331-DS331*(DX331+DY331)/1000)</f>
        <v>0</v>
      </c>
      <c r="AB331">
        <f>(-I331*44100)</f>
        <v>0</v>
      </c>
      <c r="AC331">
        <f>2*29.3*Q331*0.92*(DZ331-V331)</f>
        <v>0</v>
      </c>
      <c r="AD331">
        <f>2*0.95*5.67E-8*(((DZ331+$B$9)+273)^4-(V331+273)^4)</f>
        <v>0</v>
      </c>
      <c r="AE331">
        <f>T331+AD331+AB331+AC331</f>
        <v>0</v>
      </c>
      <c r="AF331">
        <f>DW331*AT331*(DR331-DQ331*(1000-AT331*DT331)/(1000-AT331*DS331))/(100*DK331)</f>
        <v>0</v>
      </c>
      <c r="AG331">
        <f>1000*DW331*AT331*(DS331-DT331)/(100*DK331*(1000-AT331*DS331))</f>
        <v>0</v>
      </c>
      <c r="AH331">
        <f>(AI331 - AJ331 - DX331*1E3/(8.314*(DZ331+273.15)) * AL331/DW331 * AK331) * DW331/(100*DK331) * (1000 - DT331)/1000</f>
        <v>0</v>
      </c>
      <c r="AI331">
        <v>430.4708229817181</v>
      </c>
      <c r="AJ331">
        <v>424.221806060606</v>
      </c>
      <c r="AK331">
        <v>0.02197881433588437</v>
      </c>
      <c r="AL331">
        <v>66.52313839477526</v>
      </c>
      <c r="AM331">
        <f>(AO331 - AN331 + DX331*1E3/(8.314*(DZ331+273.15)) * AQ331/DW331 * AP331) * DW331/(100*DK331) * 1000/(1000 - AO331)</f>
        <v>0</v>
      </c>
      <c r="AN331">
        <v>24.66547601478872</v>
      </c>
      <c r="AO331">
        <v>26.14964787878789</v>
      </c>
      <c r="AP331">
        <v>0.007800079237682486</v>
      </c>
      <c r="AQ331">
        <v>105.5360491091365</v>
      </c>
      <c r="AR331">
        <v>0</v>
      </c>
      <c r="AS331">
        <v>0</v>
      </c>
      <c r="AT331">
        <f>IF(AR331*$H$15&gt;=AV331,1.0,(AV331/(AV331-AR331*$H$15)))</f>
        <v>0</v>
      </c>
      <c r="AU331">
        <f>(AT331-1)*100</f>
        <v>0</v>
      </c>
      <c r="AV331">
        <f>MAX(0,($B$15+$C$15*EE331)/(1+$D$15*EE331)*DX331/(DZ331+273)*$E$15)</f>
        <v>0</v>
      </c>
      <c r="AW331" t="s">
        <v>429</v>
      </c>
      <c r="AX331" t="s">
        <v>429</v>
      </c>
      <c r="AY331">
        <v>0</v>
      </c>
      <c r="AZ331">
        <v>0</v>
      </c>
      <c r="BA331">
        <f>1-AY331/AZ331</f>
        <v>0</v>
      </c>
      <c r="BB331">
        <v>0</v>
      </c>
      <c r="BC331" t="s">
        <v>429</v>
      </c>
      <c r="BD331" t="s">
        <v>429</v>
      </c>
      <c r="BE331">
        <v>0</v>
      </c>
      <c r="BF331">
        <v>0</v>
      </c>
      <c r="BG331">
        <f>1-BE331/BF331</f>
        <v>0</v>
      </c>
      <c r="BH331">
        <v>0.5</v>
      </c>
      <c r="BI331">
        <f>DH331</f>
        <v>0</v>
      </c>
      <c r="BJ331">
        <f>K331</f>
        <v>0</v>
      </c>
      <c r="BK331">
        <f>BG331*BH331*BI331</f>
        <v>0</v>
      </c>
      <c r="BL331">
        <f>(BJ331-BB331)/BI331</f>
        <v>0</v>
      </c>
      <c r="BM331">
        <f>(AZ331-BF331)/BF331</f>
        <v>0</v>
      </c>
      <c r="BN331">
        <f>AY331/(BA331+AY331/BF331)</f>
        <v>0</v>
      </c>
      <c r="BO331" t="s">
        <v>429</v>
      </c>
      <c r="BP331">
        <v>0</v>
      </c>
      <c r="BQ331">
        <f>IF(BP331&lt;&gt;0, BP331, BN331)</f>
        <v>0</v>
      </c>
      <c r="BR331">
        <f>1-BQ331/BF331</f>
        <v>0</v>
      </c>
      <c r="BS331">
        <f>(BF331-BE331)/(BF331-BQ331)</f>
        <v>0</v>
      </c>
      <c r="BT331">
        <f>(AZ331-BF331)/(AZ331-BQ331)</f>
        <v>0</v>
      </c>
      <c r="BU331">
        <f>(BF331-BE331)/(BF331-AY331)</f>
        <v>0</v>
      </c>
      <c r="BV331">
        <f>(AZ331-BF331)/(AZ331-AY331)</f>
        <v>0</v>
      </c>
      <c r="BW331">
        <f>(BS331*BQ331/BE331)</f>
        <v>0</v>
      </c>
      <c r="BX331">
        <f>(1-BW331)</f>
        <v>0</v>
      </c>
      <c r="DG331">
        <f>$B$13*EF331+$C$13*EG331+$F$13*ER331*(1-EU331)</f>
        <v>0</v>
      </c>
      <c r="DH331">
        <f>DG331*DI331</f>
        <v>0</v>
      </c>
      <c r="DI331">
        <f>($B$13*$D$11+$C$13*$D$11+$F$13*((FE331+EW331)/MAX(FE331+EW331+FF331, 0.1)*$I$11+FF331/MAX(FE331+EW331+FF331, 0.1)*$J$11))/($B$13+$C$13+$F$13)</f>
        <v>0</v>
      </c>
      <c r="DJ331">
        <f>($B$13*$K$11+$C$13*$K$11+$F$13*((FE331+EW331)/MAX(FE331+EW331+FF331, 0.1)*$P$11+FF331/MAX(FE331+EW331+FF331, 0.1)*$Q$11))/($B$13+$C$13+$F$13)</f>
        <v>0</v>
      </c>
      <c r="DK331">
        <v>2.44</v>
      </c>
      <c r="DL331">
        <v>0.5</v>
      </c>
      <c r="DM331" t="s">
        <v>430</v>
      </c>
      <c r="DN331">
        <v>2</v>
      </c>
      <c r="DO331" t="b">
        <v>1</v>
      </c>
      <c r="DP331">
        <v>1688150095.099999</v>
      </c>
      <c r="DQ331">
        <v>413.0963548387097</v>
      </c>
      <c r="DR331">
        <v>419.8541612903227</v>
      </c>
      <c r="DS331">
        <v>26.07990967741936</v>
      </c>
      <c r="DT331">
        <v>24.62461612903225</v>
      </c>
      <c r="DU331">
        <v>435.3486451612903</v>
      </c>
      <c r="DV331">
        <v>30.11806774193548</v>
      </c>
      <c r="DW331">
        <v>500.0086774193549</v>
      </c>
      <c r="DX331">
        <v>101.5366451612903</v>
      </c>
      <c r="DY331">
        <v>0.1000395064516129</v>
      </c>
      <c r="DZ331">
        <v>34.00595483870968</v>
      </c>
      <c r="EA331">
        <v>35.13493225806451</v>
      </c>
      <c r="EB331">
        <v>999.9000000000003</v>
      </c>
      <c r="EC331">
        <v>0</v>
      </c>
      <c r="ED331">
        <v>0</v>
      </c>
      <c r="EE331">
        <v>9999.390322580644</v>
      </c>
      <c r="EF331">
        <v>0</v>
      </c>
      <c r="EG331">
        <v>1848.535483870967</v>
      </c>
      <c r="EH331">
        <v>-6.757755483870967</v>
      </c>
      <c r="EI331">
        <v>424.1583870967742</v>
      </c>
      <c r="EJ331">
        <v>430.4539354838709</v>
      </c>
      <c r="EK331">
        <v>1.455289677419355</v>
      </c>
      <c r="EL331">
        <v>419.8541612903227</v>
      </c>
      <c r="EM331">
        <v>24.62461612903225</v>
      </c>
      <c r="EN331">
        <v>2.64806870967742</v>
      </c>
      <c r="EO331">
        <v>2.500303548387097</v>
      </c>
      <c r="EP331">
        <v>21.96634193548387</v>
      </c>
      <c r="EQ331">
        <v>21.02843870967742</v>
      </c>
      <c r="ER331">
        <v>1999.991935483871</v>
      </c>
      <c r="ES331">
        <v>0.9800051935483869</v>
      </c>
      <c r="ET331">
        <v>0.0199949064516129</v>
      </c>
      <c r="EU331">
        <v>0</v>
      </c>
      <c r="EV331">
        <v>252.5066129032258</v>
      </c>
      <c r="EW331">
        <v>5.000779999999999</v>
      </c>
      <c r="EX331">
        <v>7648.968064516129</v>
      </c>
      <c r="EY331">
        <v>16379.5935483871</v>
      </c>
      <c r="EZ331">
        <v>51.68109677419353</v>
      </c>
      <c r="FA331">
        <v>53.90093548387095</v>
      </c>
      <c r="FB331">
        <v>52.08248387096774</v>
      </c>
      <c r="FC331">
        <v>53.06022580645161</v>
      </c>
      <c r="FD331">
        <v>52.02993548387095</v>
      </c>
      <c r="FE331">
        <v>1955.101935483871</v>
      </c>
      <c r="FF331">
        <v>39.89000000000002</v>
      </c>
      <c r="FG331">
        <v>0</v>
      </c>
      <c r="FH331">
        <v>1688150097.6</v>
      </c>
      <c r="FI331">
        <v>0</v>
      </c>
      <c r="FJ331">
        <v>252.5164230769231</v>
      </c>
      <c r="FK331">
        <v>1.305811978982719</v>
      </c>
      <c r="FL331">
        <v>64.72239315599829</v>
      </c>
      <c r="FM331">
        <v>7649.528846153846</v>
      </c>
      <c r="FN331">
        <v>15</v>
      </c>
      <c r="FO331">
        <v>1688146449</v>
      </c>
      <c r="FP331" t="s">
        <v>1019</v>
      </c>
      <c r="FQ331">
        <v>1688146449</v>
      </c>
      <c r="FR331">
        <v>1688146442</v>
      </c>
      <c r="FS331">
        <v>9</v>
      </c>
      <c r="FT331">
        <v>-0.022</v>
      </c>
      <c r="FU331">
        <v>-0.07000000000000001</v>
      </c>
      <c r="FV331">
        <v>-22.36</v>
      </c>
      <c r="FW331">
        <v>-3.884</v>
      </c>
      <c r="FX331">
        <v>420</v>
      </c>
      <c r="FY331">
        <v>23</v>
      </c>
      <c r="FZ331">
        <v>0.42</v>
      </c>
      <c r="GA331">
        <v>0.11</v>
      </c>
      <c r="GB331">
        <v>-6.77092219512195</v>
      </c>
      <c r="GC331">
        <v>0.2479749825783681</v>
      </c>
      <c r="GD331">
        <v>0.04290507045549736</v>
      </c>
      <c r="GE331">
        <v>0</v>
      </c>
      <c r="GF331">
        <v>1.469876585365854</v>
      </c>
      <c r="GG331">
        <v>-0.2222552613240434</v>
      </c>
      <c r="GH331">
        <v>0.03975122410201435</v>
      </c>
      <c r="GI331">
        <v>1</v>
      </c>
      <c r="GJ331">
        <v>1</v>
      </c>
      <c r="GK331">
        <v>2</v>
      </c>
      <c r="GL331" t="s">
        <v>432</v>
      </c>
      <c r="GM331">
        <v>3.10096</v>
      </c>
      <c r="GN331">
        <v>2.75795</v>
      </c>
      <c r="GO331">
        <v>0.09590079999999999</v>
      </c>
      <c r="GP331">
        <v>0.0933117</v>
      </c>
      <c r="GQ331">
        <v>0.135842</v>
      </c>
      <c r="GR331">
        <v>0.118563</v>
      </c>
      <c r="GS331">
        <v>22316</v>
      </c>
      <c r="GT331">
        <v>21335.8</v>
      </c>
      <c r="GU331">
        <v>25280.8</v>
      </c>
      <c r="GV331">
        <v>23932</v>
      </c>
      <c r="GW331">
        <v>35167</v>
      </c>
      <c r="GX331">
        <v>30749.9</v>
      </c>
      <c r="GY331">
        <v>44216.8</v>
      </c>
      <c r="GZ331">
        <v>37703.6</v>
      </c>
      <c r="HA331">
        <v>1.67525</v>
      </c>
      <c r="HB331">
        <v>1.58033</v>
      </c>
      <c r="HC331">
        <v>-0.02262</v>
      </c>
      <c r="HD331">
        <v>0</v>
      </c>
      <c r="HE331">
        <v>35.5554</v>
      </c>
      <c r="HF331">
        <v>999.9</v>
      </c>
      <c r="HG331">
        <v>34.8</v>
      </c>
      <c r="HH331">
        <v>48.6</v>
      </c>
      <c r="HI331">
        <v>39.6838</v>
      </c>
      <c r="HJ331">
        <v>62.8274</v>
      </c>
      <c r="HK331">
        <v>21.9071</v>
      </c>
      <c r="HL331">
        <v>1</v>
      </c>
      <c r="HM331">
        <v>2.25826</v>
      </c>
      <c r="HN331">
        <v>9.28105</v>
      </c>
      <c r="HO331">
        <v>20.0463</v>
      </c>
      <c r="HP331">
        <v>5.20561</v>
      </c>
      <c r="HQ331">
        <v>11.998</v>
      </c>
      <c r="HR331">
        <v>4.9584</v>
      </c>
      <c r="HS331">
        <v>3.27505</v>
      </c>
      <c r="HT331">
        <v>9999</v>
      </c>
      <c r="HU331">
        <v>9999</v>
      </c>
      <c r="HV331">
        <v>9999</v>
      </c>
      <c r="HW331">
        <v>114.6</v>
      </c>
      <c r="HX331">
        <v>1.86386</v>
      </c>
      <c r="HY331">
        <v>1.86022</v>
      </c>
      <c r="HZ331">
        <v>1.85867</v>
      </c>
      <c r="IA331">
        <v>1.85989</v>
      </c>
      <c r="IB331">
        <v>1.85984</v>
      </c>
      <c r="IC331">
        <v>1.85852</v>
      </c>
      <c r="ID331">
        <v>1.85769</v>
      </c>
      <c r="IE331">
        <v>1.85242</v>
      </c>
      <c r="IF331">
        <v>0</v>
      </c>
      <c r="IG331">
        <v>0</v>
      </c>
      <c r="IH331">
        <v>0</v>
      </c>
      <c r="II331">
        <v>0</v>
      </c>
      <c r="IJ331" t="s">
        <v>433</v>
      </c>
      <c r="IK331" t="s">
        <v>434</v>
      </c>
      <c r="IL331" t="s">
        <v>435</v>
      </c>
      <c r="IM331" t="s">
        <v>435</v>
      </c>
      <c r="IN331" t="s">
        <v>435</v>
      </c>
      <c r="IO331" t="s">
        <v>435</v>
      </c>
      <c r="IP331">
        <v>0</v>
      </c>
      <c r="IQ331">
        <v>100</v>
      </c>
      <c r="IR331">
        <v>100</v>
      </c>
      <c r="IS331">
        <v>-22.253</v>
      </c>
      <c r="IT331">
        <v>-4.042</v>
      </c>
      <c r="IU331">
        <v>-14.33519908643434</v>
      </c>
      <c r="IV331">
        <v>-0.02083019699242301</v>
      </c>
      <c r="IW331">
        <v>6.53372239223948E-06</v>
      </c>
      <c r="IX331">
        <v>-1.0545266758139E-09</v>
      </c>
      <c r="IY331">
        <v>-1.743726263577337</v>
      </c>
      <c r="IZ331">
        <v>-0.1107929009182527</v>
      </c>
      <c r="JA331">
        <v>0.00147621998962423</v>
      </c>
      <c r="JB331">
        <v>-1.085810860981848E-05</v>
      </c>
      <c r="JC331">
        <v>3</v>
      </c>
      <c r="JD331">
        <v>1949</v>
      </c>
      <c r="JE331">
        <v>2</v>
      </c>
      <c r="JF331">
        <v>64</v>
      </c>
      <c r="JG331">
        <v>60.9</v>
      </c>
      <c r="JH331">
        <v>61</v>
      </c>
      <c r="JI331">
        <v>1.18042</v>
      </c>
      <c r="JJ331">
        <v>2.74292</v>
      </c>
      <c r="JK331">
        <v>1.49658</v>
      </c>
      <c r="JL331">
        <v>2.32056</v>
      </c>
      <c r="JM331">
        <v>1.54785</v>
      </c>
      <c r="JN331">
        <v>2.4939</v>
      </c>
      <c r="JO331">
        <v>51.8334</v>
      </c>
      <c r="JP331">
        <v>12.8186</v>
      </c>
      <c r="JQ331">
        <v>18</v>
      </c>
      <c r="JR331">
        <v>503.066</v>
      </c>
      <c r="JS331">
        <v>447.786</v>
      </c>
      <c r="JT331">
        <v>28.6271</v>
      </c>
      <c r="JU331">
        <v>51.5364</v>
      </c>
      <c r="JV331">
        <v>30.0023</v>
      </c>
      <c r="JW331">
        <v>51.2711</v>
      </c>
      <c r="JX331">
        <v>51.0997</v>
      </c>
      <c r="JY331">
        <v>23.729</v>
      </c>
      <c r="JZ331">
        <v>27.4439</v>
      </c>
      <c r="KA331">
        <v>0</v>
      </c>
      <c r="KB331">
        <v>22.4927</v>
      </c>
      <c r="KC331">
        <v>426.55</v>
      </c>
      <c r="KD331">
        <v>24.68</v>
      </c>
      <c r="KE331">
        <v>96.62</v>
      </c>
      <c r="KF331">
        <v>91.0758</v>
      </c>
    </row>
    <row r="332" spans="1:292">
      <c r="A332">
        <v>314</v>
      </c>
      <c r="B332">
        <v>1688150108.1</v>
      </c>
      <c r="C332">
        <v>15692.09999990463</v>
      </c>
      <c r="D332" t="s">
        <v>1068</v>
      </c>
      <c r="E332" t="s">
        <v>1069</v>
      </c>
      <c r="F332">
        <v>5</v>
      </c>
      <c r="G332" t="s">
        <v>1018</v>
      </c>
      <c r="H332">
        <v>1688150100.255172</v>
      </c>
      <c r="I332">
        <f>(J332)/1000</f>
        <v>0</v>
      </c>
      <c r="J332">
        <f>IF(DO332, AM332, AG332)</f>
        <v>0</v>
      </c>
      <c r="K332">
        <f>IF(DO332, AH332, AF332)</f>
        <v>0</v>
      </c>
      <c r="L332">
        <f>DQ332 - IF(AT332&gt;1, K332*DK332*100.0/(AV332*EE332), 0)</f>
        <v>0</v>
      </c>
      <c r="M332">
        <f>((S332-I332/2)*L332-K332)/(S332+I332/2)</f>
        <v>0</v>
      </c>
      <c r="N332">
        <f>M332*(DX332+DY332)/1000.0</f>
        <v>0</v>
      </c>
      <c r="O332">
        <f>(DQ332 - IF(AT332&gt;1, K332*DK332*100.0/(AV332*EE332), 0))*(DX332+DY332)/1000.0</f>
        <v>0</v>
      </c>
      <c r="P332">
        <f>2.0/((1/R332-1/Q332)+SIGN(R332)*SQRT((1/R332-1/Q332)*(1/R332-1/Q332) + 4*DL332/((DL332+1)*(DL332+1))*(2*1/R332*1/Q332-1/Q332*1/Q332)))</f>
        <v>0</v>
      </c>
      <c r="Q332">
        <f>IF(LEFT(DM332,1)&lt;&gt;"0",IF(LEFT(DM332,1)="1",3.0,DN332),$D$5+$E$5*(EE332*DX332/($K$5*1000))+$F$5*(EE332*DX332/($K$5*1000))*MAX(MIN(DK332,$J$5),$I$5)*MAX(MIN(DK332,$J$5),$I$5)+$G$5*MAX(MIN(DK332,$J$5),$I$5)*(EE332*DX332/($K$5*1000))+$H$5*(EE332*DX332/($K$5*1000))*(EE332*DX332/($K$5*1000)))</f>
        <v>0</v>
      </c>
      <c r="R332">
        <f>I332*(1000-(1000*0.61365*exp(17.502*V332/(240.97+V332))/(DX332+DY332)+DS332)/2)/(1000*0.61365*exp(17.502*V332/(240.97+V332))/(DX332+DY332)-DS332)</f>
        <v>0</v>
      </c>
      <c r="S332">
        <f>1/((DL332+1)/(P332/1.6)+1/(Q332/1.37)) + DL332/((DL332+1)/(P332/1.6) + DL332/(Q332/1.37))</f>
        <v>0</v>
      </c>
      <c r="T332">
        <f>(DG332*DJ332)</f>
        <v>0</v>
      </c>
      <c r="U332">
        <f>(DZ332+(T332+2*0.95*5.67E-8*(((DZ332+$B$9)+273)^4-(DZ332+273)^4)-44100*I332)/(1.84*29.3*Q332+8*0.95*5.67E-8*(DZ332+273)^3))</f>
        <v>0</v>
      </c>
      <c r="V332">
        <f>($C$9*EA332+$D$9*EB332+$E$9*U332)</f>
        <v>0</v>
      </c>
      <c r="W332">
        <f>0.61365*exp(17.502*V332/(240.97+V332))</f>
        <v>0</v>
      </c>
      <c r="X332">
        <f>(Y332/Z332*100)</f>
        <v>0</v>
      </c>
      <c r="Y332">
        <f>DS332*(DX332+DY332)/1000</f>
        <v>0</v>
      </c>
      <c r="Z332">
        <f>0.61365*exp(17.502*DZ332/(240.97+DZ332))</f>
        <v>0</v>
      </c>
      <c r="AA332">
        <f>(W332-DS332*(DX332+DY332)/1000)</f>
        <v>0</v>
      </c>
      <c r="AB332">
        <f>(-I332*44100)</f>
        <v>0</v>
      </c>
      <c r="AC332">
        <f>2*29.3*Q332*0.92*(DZ332-V332)</f>
        <v>0</v>
      </c>
      <c r="AD332">
        <f>2*0.95*5.67E-8*(((DZ332+$B$9)+273)^4-(V332+273)^4)</f>
        <v>0</v>
      </c>
      <c r="AE332">
        <f>T332+AD332+AB332+AC332</f>
        <v>0</v>
      </c>
      <c r="AF332">
        <f>DW332*AT332*(DR332-DQ332*(1000-AT332*DT332)/(1000-AT332*DS332))/(100*DK332)</f>
        <v>0</v>
      </c>
      <c r="AG332">
        <f>1000*DW332*AT332*(DS332-DT332)/(100*DK332*(1000-AT332*DS332))</f>
        <v>0</v>
      </c>
      <c r="AH332">
        <f>(AI332 - AJ332 - DX332*1E3/(8.314*(DZ332+273.15)) * AL332/DW332 * AK332) * DW332/(100*DK332) * (1000 - DT332)/1000</f>
        <v>0</v>
      </c>
      <c r="AI332">
        <v>430.456517579755</v>
      </c>
      <c r="AJ332">
        <v>424.3134303030303</v>
      </c>
      <c r="AK332">
        <v>0.005414124996164817</v>
      </c>
      <c r="AL332">
        <v>66.52313839477526</v>
      </c>
      <c r="AM332">
        <f>(AO332 - AN332 + DX332*1E3/(8.314*(DZ332+273.15)) * AQ332/DW332 * AP332) * DW332/(100*DK332) * 1000/(1000 - AO332)</f>
        <v>0</v>
      </c>
      <c r="AN332">
        <v>24.66665672486081</v>
      </c>
      <c r="AO332">
        <v>26.17043212121212</v>
      </c>
      <c r="AP332">
        <v>0.001403628664888336</v>
      </c>
      <c r="AQ332">
        <v>105.5360491091365</v>
      </c>
      <c r="AR332">
        <v>0</v>
      </c>
      <c r="AS332">
        <v>0</v>
      </c>
      <c r="AT332">
        <f>IF(AR332*$H$15&gt;=AV332,1.0,(AV332/(AV332-AR332*$H$15)))</f>
        <v>0</v>
      </c>
      <c r="AU332">
        <f>(AT332-1)*100</f>
        <v>0</v>
      </c>
      <c r="AV332">
        <f>MAX(0,($B$15+$C$15*EE332)/(1+$D$15*EE332)*DX332/(DZ332+273)*$E$15)</f>
        <v>0</v>
      </c>
      <c r="AW332" t="s">
        <v>429</v>
      </c>
      <c r="AX332" t="s">
        <v>429</v>
      </c>
      <c r="AY332">
        <v>0</v>
      </c>
      <c r="AZ332">
        <v>0</v>
      </c>
      <c r="BA332">
        <f>1-AY332/AZ332</f>
        <v>0</v>
      </c>
      <c r="BB332">
        <v>0</v>
      </c>
      <c r="BC332" t="s">
        <v>429</v>
      </c>
      <c r="BD332" t="s">
        <v>429</v>
      </c>
      <c r="BE332">
        <v>0</v>
      </c>
      <c r="BF332">
        <v>0</v>
      </c>
      <c r="BG332">
        <f>1-BE332/BF332</f>
        <v>0</v>
      </c>
      <c r="BH332">
        <v>0.5</v>
      </c>
      <c r="BI332">
        <f>DH332</f>
        <v>0</v>
      </c>
      <c r="BJ332">
        <f>K332</f>
        <v>0</v>
      </c>
      <c r="BK332">
        <f>BG332*BH332*BI332</f>
        <v>0</v>
      </c>
      <c r="BL332">
        <f>(BJ332-BB332)/BI332</f>
        <v>0</v>
      </c>
      <c r="BM332">
        <f>(AZ332-BF332)/BF332</f>
        <v>0</v>
      </c>
      <c r="BN332">
        <f>AY332/(BA332+AY332/BF332)</f>
        <v>0</v>
      </c>
      <c r="BO332" t="s">
        <v>429</v>
      </c>
      <c r="BP332">
        <v>0</v>
      </c>
      <c r="BQ332">
        <f>IF(BP332&lt;&gt;0, BP332, BN332)</f>
        <v>0</v>
      </c>
      <c r="BR332">
        <f>1-BQ332/BF332</f>
        <v>0</v>
      </c>
      <c r="BS332">
        <f>(BF332-BE332)/(BF332-BQ332)</f>
        <v>0</v>
      </c>
      <c r="BT332">
        <f>(AZ332-BF332)/(AZ332-BQ332)</f>
        <v>0</v>
      </c>
      <c r="BU332">
        <f>(BF332-BE332)/(BF332-AY332)</f>
        <v>0</v>
      </c>
      <c r="BV332">
        <f>(AZ332-BF332)/(AZ332-AY332)</f>
        <v>0</v>
      </c>
      <c r="BW332">
        <f>(BS332*BQ332/BE332)</f>
        <v>0</v>
      </c>
      <c r="BX332">
        <f>(1-BW332)</f>
        <v>0</v>
      </c>
      <c r="DG332">
        <f>$B$13*EF332+$C$13*EG332+$F$13*ER332*(1-EU332)</f>
        <v>0</v>
      </c>
      <c r="DH332">
        <f>DG332*DI332</f>
        <v>0</v>
      </c>
      <c r="DI332">
        <f>($B$13*$D$11+$C$13*$D$11+$F$13*((FE332+EW332)/MAX(FE332+EW332+FF332, 0.1)*$I$11+FF332/MAX(FE332+EW332+FF332, 0.1)*$J$11))/($B$13+$C$13+$F$13)</f>
        <v>0</v>
      </c>
      <c r="DJ332">
        <f>($B$13*$K$11+$C$13*$K$11+$F$13*((FE332+EW332)/MAX(FE332+EW332+FF332, 0.1)*$P$11+FF332/MAX(FE332+EW332+FF332, 0.1)*$Q$11))/($B$13+$C$13+$F$13)</f>
        <v>0</v>
      </c>
      <c r="DK332">
        <v>2.44</v>
      </c>
      <c r="DL332">
        <v>0.5</v>
      </c>
      <c r="DM332" t="s">
        <v>430</v>
      </c>
      <c r="DN332">
        <v>2</v>
      </c>
      <c r="DO332" t="b">
        <v>1</v>
      </c>
      <c r="DP332">
        <v>1688150100.255172</v>
      </c>
      <c r="DQ332">
        <v>413.1183793103448</v>
      </c>
      <c r="DR332">
        <v>419.9872413793104</v>
      </c>
      <c r="DS332">
        <v>26.12447586206897</v>
      </c>
      <c r="DT332">
        <v>24.66277931034483</v>
      </c>
      <c r="DU332">
        <v>435.3711034482759</v>
      </c>
      <c r="DV332">
        <v>30.16505862068966</v>
      </c>
      <c r="DW332">
        <v>499.9706551724137</v>
      </c>
      <c r="DX332">
        <v>101.5363448275862</v>
      </c>
      <c r="DY332">
        <v>0.09994367241379311</v>
      </c>
      <c r="DZ332">
        <v>34.03162758620689</v>
      </c>
      <c r="EA332">
        <v>35.16527931034483</v>
      </c>
      <c r="EB332">
        <v>999.9000000000002</v>
      </c>
      <c r="EC332">
        <v>0</v>
      </c>
      <c r="ED332">
        <v>0</v>
      </c>
      <c r="EE332">
        <v>10003.14310344828</v>
      </c>
      <c r="EF332">
        <v>0</v>
      </c>
      <c r="EG332">
        <v>1848.234137931034</v>
      </c>
      <c r="EH332">
        <v>-6.868767931034482</v>
      </c>
      <c r="EI332">
        <v>424.2004482758621</v>
      </c>
      <c r="EJ332">
        <v>430.6071724137932</v>
      </c>
      <c r="EK332">
        <v>1.461708620689656</v>
      </c>
      <c r="EL332">
        <v>419.9872413793104</v>
      </c>
      <c r="EM332">
        <v>24.66277931034483</v>
      </c>
      <c r="EN332">
        <v>2.652586551724138</v>
      </c>
      <c r="EO332">
        <v>2.504169655172414</v>
      </c>
      <c r="EP332">
        <v>21.99428965517241</v>
      </c>
      <c r="EQ332">
        <v>21.05363103448277</v>
      </c>
      <c r="ER332">
        <v>2000.005862068965</v>
      </c>
      <c r="ES332">
        <v>0.9800056206896551</v>
      </c>
      <c r="ET332">
        <v>0.01999447931034482</v>
      </c>
      <c r="EU332">
        <v>0</v>
      </c>
      <c r="EV332">
        <v>252.613</v>
      </c>
      <c r="EW332">
        <v>5.00078</v>
      </c>
      <c r="EX332">
        <v>7653.428620689653</v>
      </c>
      <c r="EY332">
        <v>16379.70689655173</v>
      </c>
      <c r="EZ332">
        <v>51.70879310344827</v>
      </c>
      <c r="FA332">
        <v>53.92858620689654</v>
      </c>
      <c r="FB332">
        <v>52.10751724137931</v>
      </c>
      <c r="FC332">
        <v>53.10110344827586</v>
      </c>
      <c r="FD332">
        <v>52.05351724137929</v>
      </c>
      <c r="FE332">
        <v>1955.115862068965</v>
      </c>
      <c r="FF332">
        <v>39.89000000000001</v>
      </c>
      <c r="FG332">
        <v>0</v>
      </c>
      <c r="FH332">
        <v>1688150102.4</v>
      </c>
      <c r="FI332">
        <v>0</v>
      </c>
      <c r="FJ332">
        <v>252.6291923076923</v>
      </c>
      <c r="FK332">
        <v>1.4287521487812</v>
      </c>
      <c r="FL332">
        <v>39.95452988638735</v>
      </c>
      <c r="FM332">
        <v>7653.538846153845</v>
      </c>
      <c r="FN332">
        <v>15</v>
      </c>
      <c r="FO332">
        <v>1688146449</v>
      </c>
      <c r="FP332" t="s">
        <v>1019</v>
      </c>
      <c r="FQ332">
        <v>1688146449</v>
      </c>
      <c r="FR332">
        <v>1688146442</v>
      </c>
      <c r="FS332">
        <v>9</v>
      </c>
      <c r="FT332">
        <v>-0.022</v>
      </c>
      <c r="FU332">
        <v>-0.07000000000000001</v>
      </c>
      <c r="FV332">
        <v>-22.36</v>
      </c>
      <c r="FW332">
        <v>-3.884</v>
      </c>
      <c r="FX332">
        <v>420</v>
      </c>
      <c r="FY332">
        <v>23</v>
      </c>
      <c r="FZ332">
        <v>0.42</v>
      </c>
      <c r="GA332">
        <v>0.11</v>
      </c>
      <c r="GB332">
        <v>-6.837023170731707</v>
      </c>
      <c r="GC332">
        <v>-1.264025644599305</v>
      </c>
      <c r="GD332">
        <v>0.2841076639829501</v>
      </c>
      <c r="GE332">
        <v>0</v>
      </c>
      <c r="GF332">
        <v>1.465258048780488</v>
      </c>
      <c r="GG332">
        <v>0.1033229268292716</v>
      </c>
      <c r="GH332">
        <v>0.03501051000523828</v>
      </c>
      <c r="GI332">
        <v>1</v>
      </c>
      <c r="GJ332">
        <v>1</v>
      </c>
      <c r="GK332">
        <v>2</v>
      </c>
      <c r="GL332" t="s">
        <v>432</v>
      </c>
      <c r="GM332">
        <v>3.10105</v>
      </c>
      <c r="GN332">
        <v>2.75768</v>
      </c>
      <c r="GO332">
        <v>0.0959226</v>
      </c>
      <c r="GP332">
        <v>0.0937013</v>
      </c>
      <c r="GQ332">
        <v>0.135903</v>
      </c>
      <c r="GR332">
        <v>0.118564</v>
      </c>
      <c r="GS332">
        <v>22314.3</v>
      </c>
      <c r="GT332">
        <v>21325.7</v>
      </c>
      <c r="GU332">
        <v>25279.5</v>
      </c>
      <c r="GV332">
        <v>23930.9</v>
      </c>
      <c r="GW332">
        <v>35162.8</v>
      </c>
      <c r="GX332">
        <v>30748.9</v>
      </c>
      <c r="GY332">
        <v>44214.5</v>
      </c>
      <c r="GZ332">
        <v>37702.3</v>
      </c>
      <c r="HA332">
        <v>1.67533</v>
      </c>
      <c r="HB332">
        <v>1.57992</v>
      </c>
      <c r="HC332">
        <v>-0.0221655</v>
      </c>
      <c r="HD332">
        <v>0</v>
      </c>
      <c r="HE332">
        <v>35.5783</v>
      </c>
      <c r="HF332">
        <v>999.9</v>
      </c>
      <c r="HG332">
        <v>34.8</v>
      </c>
      <c r="HH332">
        <v>48.6</v>
      </c>
      <c r="HI332">
        <v>39.6794</v>
      </c>
      <c r="HJ332">
        <v>62.8674</v>
      </c>
      <c r="HK332">
        <v>22.0112</v>
      </c>
      <c r="HL332">
        <v>1</v>
      </c>
      <c r="HM332">
        <v>2.26079</v>
      </c>
      <c r="HN332">
        <v>9.28105</v>
      </c>
      <c r="HO332">
        <v>20.0455</v>
      </c>
      <c r="HP332">
        <v>5.20067</v>
      </c>
      <c r="HQ332">
        <v>11.998</v>
      </c>
      <c r="HR332">
        <v>4.957</v>
      </c>
      <c r="HS332">
        <v>3.2743</v>
      </c>
      <c r="HT332">
        <v>9999</v>
      </c>
      <c r="HU332">
        <v>9999</v>
      </c>
      <c r="HV332">
        <v>9999</v>
      </c>
      <c r="HW332">
        <v>114.6</v>
      </c>
      <c r="HX332">
        <v>1.86386</v>
      </c>
      <c r="HY332">
        <v>1.86024</v>
      </c>
      <c r="HZ332">
        <v>1.85867</v>
      </c>
      <c r="IA332">
        <v>1.85989</v>
      </c>
      <c r="IB332">
        <v>1.85983</v>
      </c>
      <c r="IC332">
        <v>1.85852</v>
      </c>
      <c r="ID332">
        <v>1.85773</v>
      </c>
      <c r="IE332">
        <v>1.85241</v>
      </c>
      <c r="IF332">
        <v>0</v>
      </c>
      <c r="IG332">
        <v>0</v>
      </c>
      <c r="IH332">
        <v>0</v>
      </c>
      <c r="II332">
        <v>0</v>
      </c>
      <c r="IJ332" t="s">
        <v>433</v>
      </c>
      <c r="IK332" t="s">
        <v>434</v>
      </c>
      <c r="IL332" t="s">
        <v>435</v>
      </c>
      <c r="IM332" t="s">
        <v>435</v>
      </c>
      <c r="IN332" t="s">
        <v>435</v>
      </c>
      <c r="IO332" t="s">
        <v>435</v>
      </c>
      <c r="IP332">
        <v>0</v>
      </c>
      <c r="IQ332">
        <v>100</v>
      </c>
      <c r="IR332">
        <v>100</v>
      </c>
      <c r="IS332">
        <v>-22.256</v>
      </c>
      <c r="IT332">
        <v>-4.0431</v>
      </c>
      <c r="IU332">
        <v>-14.33519908643434</v>
      </c>
      <c r="IV332">
        <v>-0.02083019699242301</v>
      </c>
      <c r="IW332">
        <v>6.53372239223948E-06</v>
      </c>
      <c r="IX332">
        <v>-1.0545266758139E-09</v>
      </c>
      <c r="IY332">
        <v>-1.743726263577337</v>
      </c>
      <c r="IZ332">
        <v>-0.1107929009182527</v>
      </c>
      <c r="JA332">
        <v>0.00147621998962423</v>
      </c>
      <c r="JB332">
        <v>-1.085810860981848E-05</v>
      </c>
      <c r="JC332">
        <v>3</v>
      </c>
      <c r="JD332">
        <v>1949</v>
      </c>
      <c r="JE332">
        <v>2</v>
      </c>
      <c r="JF332">
        <v>64</v>
      </c>
      <c r="JG332">
        <v>61</v>
      </c>
      <c r="JH332">
        <v>61.1</v>
      </c>
      <c r="JI332">
        <v>1.2085</v>
      </c>
      <c r="JJ332">
        <v>2.74048</v>
      </c>
      <c r="JK332">
        <v>1.49658</v>
      </c>
      <c r="JL332">
        <v>2.32056</v>
      </c>
      <c r="JM332">
        <v>1.54785</v>
      </c>
      <c r="JN332">
        <v>2.43042</v>
      </c>
      <c r="JO332">
        <v>51.8334</v>
      </c>
      <c r="JP332">
        <v>12.8099</v>
      </c>
      <c r="JQ332">
        <v>18</v>
      </c>
      <c r="JR332">
        <v>503.194</v>
      </c>
      <c r="JS332">
        <v>447.576</v>
      </c>
      <c r="JT332">
        <v>28.6524</v>
      </c>
      <c r="JU332">
        <v>51.5565</v>
      </c>
      <c r="JV332">
        <v>30.0024</v>
      </c>
      <c r="JW332">
        <v>51.2846</v>
      </c>
      <c r="JX332">
        <v>51.1124</v>
      </c>
      <c r="JY332">
        <v>24.2824</v>
      </c>
      <c r="JZ332">
        <v>27.4439</v>
      </c>
      <c r="KA332">
        <v>0</v>
      </c>
      <c r="KB332">
        <v>22.5152</v>
      </c>
      <c r="KC332">
        <v>440.059</v>
      </c>
      <c r="KD332">
        <v>24.6742</v>
      </c>
      <c r="KE332">
        <v>96.61499999999999</v>
      </c>
      <c r="KF332">
        <v>91.0723</v>
      </c>
    </row>
    <row r="333" spans="1:292">
      <c r="A333">
        <v>315</v>
      </c>
      <c r="B333">
        <v>1688150113.1</v>
      </c>
      <c r="C333">
        <v>15697.09999990463</v>
      </c>
      <c r="D333" t="s">
        <v>1070</v>
      </c>
      <c r="E333" t="s">
        <v>1071</v>
      </c>
      <c r="F333">
        <v>5</v>
      </c>
      <c r="G333" t="s">
        <v>1018</v>
      </c>
      <c r="H333">
        <v>1688150105.332142</v>
      </c>
      <c r="I333">
        <f>(J333)/1000</f>
        <v>0</v>
      </c>
      <c r="J333">
        <f>IF(DO333, AM333, AG333)</f>
        <v>0</v>
      </c>
      <c r="K333">
        <f>IF(DO333, AH333, AF333)</f>
        <v>0</v>
      </c>
      <c r="L333">
        <f>DQ333 - IF(AT333&gt;1, K333*DK333*100.0/(AV333*EE333), 0)</f>
        <v>0</v>
      </c>
      <c r="M333">
        <f>((S333-I333/2)*L333-K333)/(S333+I333/2)</f>
        <v>0</v>
      </c>
      <c r="N333">
        <f>M333*(DX333+DY333)/1000.0</f>
        <v>0</v>
      </c>
      <c r="O333">
        <f>(DQ333 - IF(AT333&gt;1, K333*DK333*100.0/(AV333*EE333), 0))*(DX333+DY333)/1000.0</f>
        <v>0</v>
      </c>
      <c r="P333">
        <f>2.0/((1/R333-1/Q333)+SIGN(R333)*SQRT((1/R333-1/Q333)*(1/R333-1/Q333) + 4*DL333/((DL333+1)*(DL333+1))*(2*1/R333*1/Q333-1/Q333*1/Q333)))</f>
        <v>0</v>
      </c>
      <c r="Q333">
        <f>IF(LEFT(DM333,1)&lt;&gt;"0",IF(LEFT(DM333,1)="1",3.0,DN333),$D$5+$E$5*(EE333*DX333/($K$5*1000))+$F$5*(EE333*DX333/($K$5*1000))*MAX(MIN(DK333,$J$5),$I$5)*MAX(MIN(DK333,$J$5),$I$5)+$G$5*MAX(MIN(DK333,$J$5),$I$5)*(EE333*DX333/($K$5*1000))+$H$5*(EE333*DX333/($K$5*1000))*(EE333*DX333/($K$5*1000)))</f>
        <v>0</v>
      </c>
      <c r="R333">
        <f>I333*(1000-(1000*0.61365*exp(17.502*V333/(240.97+V333))/(DX333+DY333)+DS333)/2)/(1000*0.61365*exp(17.502*V333/(240.97+V333))/(DX333+DY333)-DS333)</f>
        <v>0</v>
      </c>
      <c r="S333">
        <f>1/((DL333+1)/(P333/1.6)+1/(Q333/1.37)) + DL333/((DL333+1)/(P333/1.6) + DL333/(Q333/1.37))</f>
        <v>0</v>
      </c>
      <c r="T333">
        <f>(DG333*DJ333)</f>
        <v>0</v>
      </c>
      <c r="U333">
        <f>(DZ333+(T333+2*0.95*5.67E-8*(((DZ333+$B$9)+273)^4-(DZ333+273)^4)-44100*I333)/(1.84*29.3*Q333+8*0.95*5.67E-8*(DZ333+273)^3))</f>
        <v>0</v>
      </c>
      <c r="V333">
        <f>($C$9*EA333+$D$9*EB333+$E$9*U333)</f>
        <v>0</v>
      </c>
      <c r="W333">
        <f>0.61365*exp(17.502*V333/(240.97+V333))</f>
        <v>0</v>
      </c>
      <c r="X333">
        <f>(Y333/Z333*100)</f>
        <v>0</v>
      </c>
      <c r="Y333">
        <f>DS333*(DX333+DY333)/1000</f>
        <v>0</v>
      </c>
      <c r="Z333">
        <f>0.61365*exp(17.502*DZ333/(240.97+DZ333))</f>
        <v>0</v>
      </c>
      <c r="AA333">
        <f>(W333-DS333*(DX333+DY333)/1000)</f>
        <v>0</v>
      </c>
      <c r="AB333">
        <f>(-I333*44100)</f>
        <v>0</v>
      </c>
      <c r="AC333">
        <f>2*29.3*Q333*0.92*(DZ333-V333)</f>
        <v>0</v>
      </c>
      <c r="AD333">
        <f>2*0.95*5.67E-8*(((DZ333+$B$9)+273)^4-(V333+273)^4)</f>
        <v>0</v>
      </c>
      <c r="AE333">
        <f>T333+AD333+AB333+AC333</f>
        <v>0</v>
      </c>
      <c r="AF333">
        <f>DW333*AT333*(DR333-DQ333*(1000-AT333*DT333)/(1000-AT333*DS333))/(100*DK333)</f>
        <v>0</v>
      </c>
      <c r="AG333">
        <f>1000*DW333*AT333*(DS333-DT333)/(100*DK333*(1000-AT333*DS333))</f>
        <v>0</v>
      </c>
      <c r="AH333">
        <f>(AI333 - AJ333 - DX333*1E3/(8.314*(DZ333+273.15)) * AL333/DW333 * AK333) * DW333/(100*DK333) * (1000 - DT333)/1000</f>
        <v>0</v>
      </c>
      <c r="AI333">
        <v>436.5582881646437</v>
      </c>
      <c r="AJ333">
        <v>427.0267636363636</v>
      </c>
      <c r="AK333">
        <v>0.6463782662241161</v>
      </c>
      <c r="AL333">
        <v>66.52313839477526</v>
      </c>
      <c r="AM333">
        <f>(AO333 - AN333 + DX333*1E3/(8.314*(DZ333+273.15)) * AQ333/DW333 * AP333) * DW333/(100*DK333) * 1000/(1000 - AO333)</f>
        <v>0</v>
      </c>
      <c r="AN333">
        <v>24.66788057601351</v>
      </c>
      <c r="AO333">
        <v>26.18023272727271</v>
      </c>
      <c r="AP333">
        <v>0.0002522001840856923</v>
      </c>
      <c r="AQ333">
        <v>105.5360491091365</v>
      </c>
      <c r="AR333">
        <v>0</v>
      </c>
      <c r="AS333">
        <v>0</v>
      </c>
      <c r="AT333">
        <f>IF(AR333*$H$15&gt;=AV333,1.0,(AV333/(AV333-AR333*$H$15)))</f>
        <v>0</v>
      </c>
      <c r="AU333">
        <f>(AT333-1)*100</f>
        <v>0</v>
      </c>
      <c r="AV333">
        <f>MAX(0,($B$15+$C$15*EE333)/(1+$D$15*EE333)*DX333/(DZ333+273)*$E$15)</f>
        <v>0</v>
      </c>
      <c r="AW333" t="s">
        <v>429</v>
      </c>
      <c r="AX333" t="s">
        <v>429</v>
      </c>
      <c r="AY333">
        <v>0</v>
      </c>
      <c r="AZ333">
        <v>0</v>
      </c>
      <c r="BA333">
        <f>1-AY333/AZ333</f>
        <v>0</v>
      </c>
      <c r="BB333">
        <v>0</v>
      </c>
      <c r="BC333" t="s">
        <v>429</v>
      </c>
      <c r="BD333" t="s">
        <v>429</v>
      </c>
      <c r="BE333">
        <v>0</v>
      </c>
      <c r="BF333">
        <v>0</v>
      </c>
      <c r="BG333">
        <f>1-BE333/BF333</f>
        <v>0</v>
      </c>
      <c r="BH333">
        <v>0.5</v>
      </c>
      <c r="BI333">
        <f>DH333</f>
        <v>0</v>
      </c>
      <c r="BJ333">
        <f>K333</f>
        <v>0</v>
      </c>
      <c r="BK333">
        <f>BG333*BH333*BI333</f>
        <v>0</v>
      </c>
      <c r="BL333">
        <f>(BJ333-BB333)/BI333</f>
        <v>0</v>
      </c>
      <c r="BM333">
        <f>(AZ333-BF333)/BF333</f>
        <v>0</v>
      </c>
      <c r="BN333">
        <f>AY333/(BA333+AY333/BF333)</f>
        <v>0</v>
      </c>
      <c r="BO333" t="s">
        <v>429</v>
      </c>
      <c r="BP333">
        <v>0</v>
      </c>
      <c r="BQ333">
        <f>IF(BP333&lt;&gt;0, BP333, BN333)</f>
        <v>0</v>
      </c>
      <c r="BR333">
        <f>1-BQ333/BF333</f>
        <v>0</v>
      </c>
      <c r="BS333">
        <f>(BF333-BE333)/(BF333-BQ333)</f>
        <v>0</v>
      </c>
      <c r="BT333">
        <f>(AZ333-BF333)/(AZ333-BQ333)</f>
        <v>0</v>
      </c>
      <c r="BU333">
        <f>(BF333-BE333)/(BF333-AY333)</f>
        <v>0</v>
      </c>
      <c r="BV333">
        <f>(AZ333-BF333)/(AZ333-AY333)</f>
        <v>0</v>
      </c>
      <c r="BW333">
        <f>(BS333*BQ333/BE333)</f>
        <v>0</v>
      </c>
      <c r="BX333">
        <f>(1-BW333)</f>
        <v>0</v>
      </c>
      <c r="DG333">
        <f>$B$13*EF333+$C$13*EG333+$F$13*ER333*(1-EU333)</f>
        <v>0</v>
      </c>
      <c r="DH333">
        <f>DG333*DI333</f>
        <v>0</v>
      </c>
      <c r="DI333">
        <f>($B$13*$D$11+$C$13*$D$11+$F$13*((FE333+EW333)/MAX(FE333+EW333+FF333, 0.1)*$I$11+FF333/MAX(FE333+EW333+FF333, 0.1)*$J$11))/($B$13+$C$13+$F$13)</f>
        <v>0</v>
      </c>
      <c r="DJ333">
        <f>($B$13*$K$11+$C$13*$K$11+$F$13*((FE333+EW333)/MAX(FE333+EW333+FF333, 0.1)*$P$11+FF333/MAX(FE333+EW333+FF333, 0.1)*$Q$11))/($B$13+$C$13+$F$13)</f>
        <v>0</v>
      </c>
      <c r="DK333">
        <v>2.44</v>
      </c>
      <c r="DL333">
        <v>0.5</v>
      </c>
      <c r="DM333" t="s">
        <v>430</v>
      </c>
      <c r="DN333">
        <v>2</v>
      </c>
      <c r="DO333" t="b">
        <v>1</v>
      </c>
      <c r="DP333">
        <v>1688150105.332142</v>
      </c>
      <c r="DQ333">
        <v>413.5230000000001</v>
      </c>
      <c r="DR333">
        <v>422.5176785714286</v>
      </c>
      <c r="DS333">
        <v>26.15655714285714</v>
      </c>
      <c r="DT333">
        <v>24.66592857142857</v>
      </c>
      <c r="DU333">
        <v>435.7820714285713</v>
      </c>
      <c r="DV333">
        <v>30.198875</v>
      </c>
      <c r="DW333">
        <v>499.9475</v>
      </c>
      <c r="DX333">
        <v>101.5366785714286</v>
      </c>
      <c r="DY333">
        <v>0.09974734285714286</v>
      </c>
      <c r="DZ333">
        <v>34.05673571428571</v>
      </c>
      <c r="EA333">
        <v>35.20232499999999</v>
      </c>
      <c r="EB333">
        <v>999.9000000000002</v>
      </c>
      <c r="EC333">
        <v>0</v>
      </c>
      <c r="ED333">
        <v>0</v>
      </c>
      <c r="EE333">
        <v>10002.62892857143</v>
      </c>
      <c r="EF333">
        <v>0</v>
      </c>
      <c r="EG333">
        <v>1848.103928571428</v>
      </c>
      <c r="EH333">
        <v>-8.994624285714286</v>
      </c>
      <c r="EI333">
        <v>424.6298928571429</v>
      </c>
      <c r="EJ333">
        <v>433.2029285714286</v>
      </c>
      <c r="EK333">
        <v>1.490641785714286</v>
      </c>
      <c r="EL333">
        <v>422.5176785714286</v>
      </c>
      <c r="EM333">
        <v>24.66592857142857</v>
      </c>
      <c r="EN333">
        <v>2.655852142857143</v>
      </c>
      <c r="EO333">
        <v>2.504497857142856</v>
      </c>
      <c r="EP333">
        <v>22.01448571428571</v>
      </c>
      <c r="EQ333">
        <v>21.05576071428572</v>
      </c>
      <c r="ER333">
        <v>2000.038214285714</v>
      </c>
      <c r="ES333">
        <v>0.9800061785714286</v>
      </c>
      <c r="ET333">
        <v>0.019993925</v>
      </c>
      <c r="EU333">
        <v>0</v>
      </c>
      <c r="EV333">
        <v>252.7104285714285</v>
      </c>
      <c r="EW333">
        <v>5.00078</v>
      </c>
      <c r="EX333">
        <v>7655.962142857142</v>
      </c>
      <c r="EY333">
        <v>16379.975</v>
      </c>
      <c r="EZ333">
        <v>51.72971428571428</v>
      </c>
      <c r="FA333">
        <v>53.96396428571428</v>
      </c>
      <c r="FB333">
        <v>52.15367857142855</v>
      </c>
      <c r="FC333">
        <v>53.12471428571428</v>
      </c>
      <c r="FD333">
        <v>52.0710357142857</v>
      </c>
      <c r="FE333">
        <v>1955.148214285715</v>
      </c>
      <c r="FF333">
        <v>39.89000000000001</v>
      </c>
      <c r="FG333">
        <v>0</v>
      </c>
      <c r="FH333">
        <v>1688150107.8</v>
      </c>
      <c r="FI333">
        <v>0</v>
      </c>
      <c r="FJ333">
        <v>252.73548</v>
      </c>
      <c r="FK333">
        <v>1.906769250077211</v>
      </c>
      <c r="FL333">
        <v>15.22538456547019</v>
      </c>
      <c r="FM333">
        <v>7656.4144</v>
      </c>
      <c r="FN333">
        <v>15</v>
      </c>
      <c r="FO333">
        <v>1688146449</v>
      </c>
      <c r="FP333" t="s">
        <v>1019</v>
      </c>
      <c r="FQ333">
        <v>1688146449</v>
      </c>
      <c r="FR333">
        <v>1688146442</v>
      </c>
      <c r="FS333">
        <v>9</v>
      </c>
      <c r="FT333">
        <v>-0.022</v>
      </c>
      <c r="FU333">
        <v>-0.07000000000000001</v>
      </c>
      <c r="FV333">
        <v>-22.36</v>
      </c>
      <c r="FW333">
        <v>-3.884</v>
      </c>
      <c r="FX333">
        <v>420</v>
      </c>
      <c r="FY333">
        <v>23</v>
      </c>
      <c r="FZ333">
        <v>0.42</v>
      </c>
      <c r="GA333">
        <v>0.11</v>
      </c>
      <c r="GB333">
        <v>-8.116657499999999</v>
      </c>
      <c r="GC333">
        <v>-19.8795669793621</v>
      </c>
      <c r="GD333">
        <v>2.611426539760165</v>
      </c>
      <c r="GE333">
        <v>0</v>
      </c>
      <c r="GF333">
        <v>1.47166325</v>
      </c>
      <c r="GG333">
        <v>0.3538724577861114</v>
      </c>
      <c r="GH333">
        <v>0.03508839055781129</v>
      </c>
      <c r="GI333">
        <v>1</v>
      </c>
      <c r="GJ333">
        <v>1</v>
      </c>
      <c r="GK333">
        <v>2</v>
      </c>
      <c r="GL333" t="s">
        <v>432</v>
      </c>
      <c r="GM333">
        <v>3.10126</v>
      </c>
      <c r="GN333">
        <v>2.75832</v>
      </c>
      <c r="GO333">
        <v>0.0964546</v>
      </c>
      <c r="GP333">
        <v>0.0957619</v>
      </c>
      <c r="GQ333">
        <v>0.135931</v>
      </c>
      <c r="GR333">
        <v>0.118581</v>
      </c>
      <c r="GS333">
        <v>22299.9</v>
      </c>
      <c r="GT333">
        <v>21276.1</v>
      </c>
      <c r="GU333">
        <v>25278.1</v>
      </c>
      <c r="GV333">
        <v>23929.8</v>
      </c>
      <c r="GW333">
        <v>35159.9</v>
      </c>
      <c r="GX333">
        <v>30747.5</v>
      </c>
      <c r="GY333">
        <v>44212</v>
      </c>
      <c r="GZ333">
        <v>37700.9</v>
      </c>
      <c r="HA333">
        <v>1.67568</v>
      </c>
      <c r="HB333">
        <v>1.57963</v>
      </c>
      <c r="HC333">
        <v>-0.0208095</v>
      </c>
      <c r="HD333">
        <v>0</v>
      </c>
      <c r="HE333">
        <v>35.5992</v>
      </c>
      <c r="HF333">
        <v>999.9</v>
      </c>
      <c r="HG333">
        <v>34.8</v>
      </c>
      <c r="HH333">
        <v>48.6</v>
      </c>
      <c r="HI333">
        <v>39.6799</v>
      </c>
      <c r="HJ333">
        <v>62.9074</v>
      </c>
      <c r="HK333">
        <v>21.8429</v>
      </c>
      <c r="HL333">
        <v>1</v>
      </c>
      <c r="HM333">
        <v>2.26314</v>
      </c>
      <c r="HN333">
        <v>9.28105</v>
      </c>
      <c r="HO333">
        <v>20.0458</v>
      </c>
      <c r="HP333">
        <v>5.20172</v>
      </c>
      <c r="HQ333">
        <v>11.998</v>
      </c>
      <c r="HR333">
        <v>4.95745</v>
      </c>
      <c r="HS333">
        <v>3.27455</v>
      </c>
      <c r="HT333">
        <v>9999</v>
      </c>
      <c r="HU333">
        <v>9999</v>
      </c>
      <c r="HV333">
        <v>9999</v>
      </c>
      <c r="HW333">
        <v>114.6</v>
      </c>
      <c r="HX333">
        <v>1.86386</v>
      </c>
      <c r="HY333">
        <v>1.86023</v>
      </c>
      <c r="HZ333">
        <v>1.85867</v>
      </c>
      <c r="IA333">
        <v>1.85989</v>
      </c>
      <c r="IB333">
        <v>1.85985</v>
      </c>
      <c r="IC333">
        <v>1.85853</v>
      </c>
      <c r="ID333">
        <v>1.85772</v>
      </c>
      <c r="IE333">
        <v>1.85242</v>
      </c>
      <c r="IF333">
        <v>0</v>
      </c>
      <c r="IG333">
        <v>0</v>
      </c>
      <c r="IH333">
        <v>0</v>
      </c>
      <c r="II333">
        <v>0</v>
      </c>
      <c r="IJ333" t="s">
        <v>433</v>
      </c>
      <c r="IK333" t="s">
        <v>434</v>
      </c>
      <c r="IL333" t="s">
        <v>435</v>
      </c>
      <c r="IM333" t="s">
        <v>435</v>
      </c>
      <c r="IN333" t="s">
        <v>435</v>
      </c>
      <c r="IO333" t="s">
        <v>435</v>
      </c>
      <c r="IP333">
        <v>0</v>
      </c>
      <c r="IQ333">
        <v>100</v>
      </c>
      <c r="IR333">
        <v>100</v>
      </c>
      <c r="IS333">
        <v>-22.306</v>
      </c>
      <c r="IT333">
        <v>-4.0436</v>
      </c>
      <c r="IU333">
        <v>-14.33519908643434</v>
      </c>
      <c r="IV333">
        <v>-0.02083019699242301</v>
      </c>
      <c r="IW333">
        <v>6.53372239223948E-06</v>
      </c>
      <c r="IX333">
        <v>-1.0545266758139E-09</v>
      </c>
      <c r="IY333">
        <v>-1.743726263577337</v>
      </c>
      <c r="IZ333">
        <v>-0.1107929009182527</v>
      </c>
      <c r="JA333">
        <v>0.00147621998962423</v>
      </c>
      <c r="JB333">
        <v>-1.085810860981848E-05</v>
      </c>
      <c r="JC333">
        <v>3</v>
      </c>
      <c r="JD333">
        <v>1949</v>
      </c>
      <c r="JE333">
        <v>2</v>
      </c>
      <c r="JF333">
        <v>64</v>
      </c>
      <c r="JG333">
        <v>61.1</v>
      </c>
      <c r="JH333">
        <v>61.2</v>
      </c>
      <c r="JI333">
        <v>1.24023</v>
      </c>
      <c r="JJ333">
        <v>2.73682</v>
      </c>
      <c r="JK333">
        <v>1.49658</v>
      </c>
      <c r="JL333">
        <v>2.32178</v>
      </c>
      <c r="JM333">
        <v>1.54785</v>
      </c>
      <c r="JN333">
        <v>2.41821</v>
      </c>
      <c r="JO333">
        <v>51.8334</v>
      </c>
      <c r="JP333">
        <v>12.8011</v>
      </c>
      <c r="JQ333">
        <v>18</v>
      </c>
      <c r="JR333">
        <v>503.515</v>
      </c>
      <c r="JS333">
        <v>447.434</v>
      </c>
      <c r="JT333">
        <v>28.6779</v>
      </c>
      <c r="JU333">
        <v>51.5752</v>
      </c>
      <c r="JV333">
        <v>30.0024</v>
      </c>
      <c r="JW333">
        <v>51.2993</v>
      </c>
      <c r="JX333">
        <v>51.1251</v>
      </c>
      <c r="JY333">
        <v>24.9277</v>
      </c>
      <c r="JZ333">
        <v>27.163</v>
      </c>
      <c r="KA333">
        <v>0</v>
      </c>
      <c r="KB333">
        <v>22.526</v>
      </c>
      <c r="KC333">
        <v>460.096</v>
      </c>
      <c r="KD333">
        <v>24.8402</v>
      </c>
      <c r="KE333">
        <v>96.6095</v>
      </c>
      <c r="KF333">
        <v>91.0686</v>
      </c>
    </row>
    <row r="334" spans="1:292">
      <c r="A334">
        <v>316</v>
      </c>
      <c r="B334">
        <v>1688150118.1</v>
      </c>
      <c r="C334">
        <v>15702.09999990463</v>
      </c>
      <c r="D334" t="s">
        <v>1072</v>
      </c>
      <c r="E334" t="s">
        <v>1073</v>
      </c>
      <c r="F334">
        <v>5</v>
      </c>
      <c r="G334" t="s">
        <v>1018</v>
      </c>
      <c r="H334">
        <v>1688150110.6</v>
      </c>
      <c r="I334">
        <f>(J334)/1000</f>
        <v>0</v>
      </c>
      <c r="J334">
        <f>IF(DO334, AM334, AG334)</f>
        <v>0</v>
      </c>
      <c r="K334">
        <f>IF(DO334, AH334, AF334)</f>
        <v>0</v>
      </c>
      <c r="L334">
        <f>DQ334 - IF(AT334&gt;1, K334*DK334*100.0/(AV334*EE334), 0)</f>
        <v>0</v>
      </c>
      <c r="M334">
        <f>((S334-I334/2)*L334-K334)/(S334+I334/2)</f>
        <v>0</v>
      </c>
      <c r="N334">
        <f>M334*(DX334+DY334)/1000.0</f>
        <v>0</v>
      </c>
      <c r="O334">
        <f>(DQ334 - IF(AT334&gt;1, K334*DK334*100.0/(AV334*EE334), 0))*(DX334+DY334)/1000.0</f>
        <v>0</v>
      </c>
      <c r="P334">
        <f>2.0/((1/R334-1/Q334)+SIGN(R334)*SQRT((1/R334-1/Q334)*(1/R334-1/Q334) + 4*DL334/((DL334+1)*(DL334+1))*(2*1/R334*1/Q334-1/Q334*1/Q334)))</f>
        <v>0</v>
      </c>
      <c r="Q334">
        <f>IF(LEFT(DM334,1)&lt;&gt;"0",IF(LEFT(DM334,1)="1",3.0,DN334),$D$5+$E$5*(EE334*DX334/($K$5*1000))+$F$5*(EE334*DX334/($K$5*1000))*MAX(MIN(DK334,$J$5),$I$5)*MAX(MIN(DK334,$J$5),$I$5)+$G$5*MAX(MIN(DK334,$J$5),$I$5)*(EE334*DX334/($K$5*1000))+$H$5*(EE334*DX334/($K$5*1000))*(EE334*DX334/($K$5*1000)))</f>
        <v>0</v>
      </c>
      <c r="R334">
        <f>I334*(1000-(1000*0.61365*exp(17.502*V334/(240.97+V334))/(DX334+DY334)+DS334)/2)/(1000*0.61365*exp(17.502*V334/(240.97+V334))/(DX334+DY334)-DS334)</f>
        <v>0</v>
      </c>
      <c r="S334">
        <f>1/((DL334+1)/(P334/1.6)+1/(Q334/1.37)) + DL334/((DL334+1)/(P334/1.6) + DL334/(Q334/1.37))</f>
        <v>0</v>
      </c>
      <c r="T334">
        <f>(DG334*DJ334)</f>
        <v>0</v>
      </c>
      <c r="U334">
        <f>(DZ334+(T334+2*0.95*5.67E-8*(((DZ334+$B$9)+273)^4-(DZ334+273)^4)-44100*I334)/(1.84*29.3*Q334+8*0.95*5.67E-8*(DZ334+273)^3))</f>
        <v>0</v>
      </c>
      <c r="V334">
        <f>($C$9*EA334+$D$9*EB334+$E$9*U334)</f>
        <v>0</v>
      </c>
      <c r="W334">
        <f>0.61365*exp(17.502*V334/(240.97+V334))</f>
        <v>0</v>
      </c>
      <c r="X334">
        <f>(Y334/Z334*100)</f>
        <v>0</v>
      </c>
      <c r="Y334">
        <f>DS334*(DX334+DY334)/1000</f>
        <v>0</v>
      </c>
      <c r="Z334">
        <f>0.61365*exp(17.502*DZ334/(240.97+DZ334))</f>
        <v>0</v>
      </c>
      <c r="AA334">
        <f>(W334-DS334*(DX334+DY334)/1000)</f>
        <v>0</v>
      </c>
      <c r="AB334">
        <f>(-I334*44100)</f>
        <v>0</v>
      </c>
      <c r="AC334">
        <f>2*29.3*Q334*0.92*(DZ334-V334)</f>
        <v>0</v>
      </c>
      <c r="AD334">
        <f>2*0.95*5.67E-8*(((DZ334+$B$9)+273)^4-(V334+273)^4)</f>
        <v>0</v>
      </c>
      <c r="AE334">
        <f>T334+AD334+AB334+AC334</f>
        <v>0</v>
      </c>
      <c r="AF334">
        <f>DW334*AT334*(DR334-DQ334*(1000-AT334*DT334)/(1000-AT334*DS334))/(100*DK334)</f>
        <v>0</v>
      </c>
      <c r="AG334">
        <f>1000*DW334*AT334*(DS334-DT334)/(100*DK334*(1000-AT334*DS334))</f>
        <v>0</v>
      </c>
      <c r="AH334">
        <f>(AI334 - AJ334 - DX334*1E3/(8.314*(DZ334+273.15)) * AL334/DW334 * AK334) * DW334/(100*DK334) * (1000 - DT334)/1000</f>
        <v>0</v>
      </c>
      <c r="AI334">
        <v>450.8591833331333</v>
      </c>
      <c r="AJ334">
        <v>435.3435818181819</v>
      </c>
      <c r="AK334">
        <v>1.779758294610609</v>
      </c>
      <c r="AL334">
        <v>66.52313839477526</v>
      </c>
      <c r="AM334">
        <f>(AO334 - AN334 + DX334*1E3/(8.314*(DZ334+273.15)) * AQ334/DW334 * AP334) * DW334/(100*DK334) * 1000/(1000 - AO334)</f>
        <v>0</v>
      </c>
      <c r="AN334">
        <v>24.71802618600897</v>
      </c>
      <c r="AO334">
        <v>26.19327636363636</v>
      </c>
      <c r="AP334">
        <v>0.0004312955319816988</v>
      </c>
      <c r="AQ334">
        <v>105.5360491091365</v>
      </c>
      <c r="AR334">
        <v>0</v>
      </c>
      <c r="AS334">
        <v>0</v>
      </c>
      <c r="AT334">
        <f>IF(AR334*$H$15&gt;=AV334,1.0,(AV334/(AV334-AR334*$H$15)))</f>
        <v>0</v>
      </c>
      <c r="AU334">
        <f>(AT334-1)*100</f>
        <v>0</v>
      </c>
      <c r="AV334">
        <f>MAX(0,($B$15+$C$15*EE334)/(1+$D$15*EE334)*DX334/(DZ334+273)*$E$15)</f>
        <v>0</v>
      </c>
      <c r="AW334" t="s">
        <v>429</v>
      </c>
      <c r="AX334" t="s">
        <v>429</v>
      </c>
      <c r="AY334">
        <v>0</v>
      </c>
      <c r="AZ334">
        <v>0</v>
      </c>
      <c r="BA334">
        <f>1-AY334/AZ334</f>
        <v>0</v>
      </c>
      <c r="BB334">
        <v>0</v>
      </c>
      <c r="BC334" t="s">
        <v>429</v>
      </c>
      <c r="BD334" t="s">
        <v>429</v>
      </c>
      <c r="BE334">
        <v>0</v>
      </c>
      <c r="BF334">
        <v>0</v>
      </c>
      <c r="BG334">
        <f>1-BE334/BF334</f>
        <v>0</v>
      </c>
      <c r="BH334">
        <v>0.5</v>
      </c>
      <c r="BI334">
        <f>DH334</f>
        <v>0</v>
      </c>
      <c r="BJ334">
        <f>K334</f>
        <v>0</v>
      </c>
      <c r="BK334">
        <f>BG334*BH334*BI334</f>
        <v>0</v>
      </c>
      <c r="BL334">
        <f>(BJ334-BB334)/BI334</f>
        <v>0</v>
      </c>
      <c r="BM334">
        <f>(AZ334-BF334)/BF334</f>
        <v>0</v>
      </c>
      <c r="BN334">
        <f>AY334/(BA334+AY334/BF334)</f>
        <v>0</v>
      </c>
      <c r="BO334" t="s">
        <v>429</v>
      </c>
      <c r="BP334">
        <v>0</v>
      </c>
      <c r="BQ334">
        <f>IF(BP334&lt;&gt;0, BP334, BN334)</f>
        <v>0</v>
      </c>
      <c r="BR334">
        <f>1-BQ334/BF334</f>
        <v>0</v>
      </c>
      <c r="BS334">
        <f>(BF334-BE334)/(BF334-BQ334)</f>
        <v>0</v>
      </c>
      <c r="BT334">
        <f>(AZ334-BF334)/(AZ334-BQ334)</f>
        <v>0</v>
      </c>
      <c r="BU334">
        <f>(BF334-BE334)/(BF334-AY334)</f>
        <v>0</v>
      </c>
      <c r="BV334">
        <f>(AZ334-BF334)/(AZ334-AY334)</f>
        <v>0</v>
      </c>
      <c r="BW334">
        <f>(BS334*BQ334/BE334)</f>
        <v>0</v>
      </c>
      <c r="BX334">
        <f>(1-BW334)</f>
        <v>0</v>
      </c>
      <c r="DG334">
        <f>$B$13*EF334+$C$13*EG334+$F$13*ER334*(1-EU334)</f>
        <v>0</v>
      </c>
      <c r="DH334">
        <f>DG334*DI334</f>
        <v>0</v>
      </c>
      <c r="DI334">
        <f>($B$13*$D$11+$C$13*$D$11+$F$13*((FE334+EW334)/MAX(FE334+EW334+FF334, 0.1)*$I$11+FF334/MAX(FE334+EW334+FF334, 0.1)*$J$11))/($B$13+$C$13+$F$13)</f>
        <v>0</v>
      </c>
      <c r="DJ334">
        <f>($B$13*$K$11+$C$13*$K$11+$F$13*((FE334+EW334)/MAX(FE334+EW334+FF334, 0.1)*$P$11+FF334/MAX(FE334+EW334+FF334, 0.1)*$Q$11))/($B$13+$C$13+$F$13)</f>
        <v>0</v>
      </c>
      <c r="DK334">
        <v>2.44</v>
      </c>
      <c r="DL334">
        <v>0.5</v>
      </c>
      <c r="DM334" t="s">
        <v>430</v>
      </c>
      <c r="DN334">
        <v>2</v>
      </c>
      <c r="DO334" t="b">
        <v>1</v>
      </c>
      <c r="DP334">
        <v>1688150110.6</v>
      </c>
      <c r="DQ334">
        <v>415.9306666666667</v>
      </c>
      <c r="DR334">
        <v>429.9953703703704</v>
      </c>
      <c r="DS334">
        <v>26.1759074074074</v>
      </c>
      <c r="DT334">
        <v>24.67984814814815</v>
      </c>
      <c r="DU334">
        <v>438.2281111111111</v>
      </c>
      <c r="DV334">
        <v>30.21928518518519</v>
      </c>
      <c r="DW334">
        <v>499.9466666666667</v>
      </c>
      <c r="DX334">
        <v>101.5369259259259</v>
      </c>
      <c r="DY334">
        <v>0.09972024074074076</v>
      </c>
      <c r="DZ334">
        <v>34.08464444444444</v>
      </c>
      <c r="EA334">
        <v>35.23900370370371</v>
      </c>
      <c r="EB334">
        <v>999.9000000000001</v>
      </c>
      <c r="EC334">
        <v>0</v>
      </c>
      <c r="ED334">
        <v>0</v>
      </c>
      <c r="EE334">
        <v>10006.38666666667</v>
      </c>
      <c r="EF334">
        <v>0</v>
      </c>
      <c r="EG334">
        <v>1847.198888888889</v>
      </c>
      <c r="EH334">
        <v>-14.06464814814815</v>
      </c>
      <c r="EI334">
        <v>427.1107037037037</v>
      </c>
      <c r="EJ334">
        <v>440.8761481481482</v>
      </c>
      <c r="EK334">
        <v>1.496081111111111</v>
      </c>
      <c r="EL334">
        <v>429.9953703703704</v>
      </c>
      <c r="EM334">
        <v>24.67984814814815</v>
      </c>
      <c r="EN334">
        <v>2.657825185185185</v>
      </c>
      <c r="EO334">
        <v>2.505917407407407</v>
      </c>
      <c r="EP334">
        <v>22.02667037037037</v>
      </c>
      <c r="EQ334">
        <v>21.06498148148148</v>
      </c>
      <c r="ER334">
        <v>2000.028888888889</v>
      </c>
      <c r="ES334">
        <v>0.9800063333333333</v>
      </c>
      <c r="ET334">
        <v>0.01999377037037037</v>
      </c>
      <c r="EU334">
        <v>0</v>
      </c>
      <c r="EV334">
        <v>252.7388518518518</v>
      </c>
      <c r="EW334">
        <v>5.00078</v>
      </c>
      <c r="EX334">
        <v>7655.478888888889</v>
      </c>
      <c r="EY334">
        <v>16379.9</v>
      </c>
      <c r="EZ334">
        <v>51.73118518518518</v>
      </c>
      <c r="FA334">
        <v>53.98588888888889</v>
      </c>
      <c r="FB334">
        <v>52.2034074074074</v>
      </c>
      <c r="FC334">
        <v>53.134</v>
      </c>
      <c r="FD334">
        <v>52.09455555555555</v>
      </c>
      <c r="FE334">
        <v>1955.138888888889</v>
      </c>
      <c r="FF334">
        <v>39.89000000000001</v>
      </c>
      <c r="FG334">
        <v>0</v>
      </c>
      <c r="FH334">
        <v>1688150112.6</v>
      </c>
      <c r="FI334">
        <v>0</v>
      </c>
      <c r="FJ334">
        <v>252.77108</v>
      </c>
      <c r="FK334">
        <v>-0.4613846019394491</v>
      </c>
      <c r="FL334">
        <v>-22.96538463948353</v>
      </c>
      <c r="FM334">
        <v>7655.4008</v>
      </c>
      <c r="FN334">
        <v>15</v>
      </c>
      <c r="FO334">
        <v>1688146449</v>
      </c>
      <c r="FP334" t="s">
        <v>1019</v>
      </c>
      <c r="FQ334">
        <v>1688146449</v>
      </c>
      <c r="FR334">
        <v>1688146442</v>
      </c>
      <c r="FS334">
        <v>9</v>
      </c>
      <c r="FT334">
        <v>-0.022</v>
      </c>
      <c r="FU334">
        <v>-0.07000000000000001</v>
      </c>
      <c r="FV334">
        <v>-22.36</v>
      </c>
      <c r="FW334">
        <v>-3.884</v>
      </c>
      <c r="FX334">
        <v>420</v>
      </c>
      <c r="FY334">
        <v>23</v>
      </c>
      <c r="FZ334">
        <v>0.42</v>
      </c>
      <c r="GA334">
        <v>0.11</v>
      </c>
      <c r="GB334">
        <v>-11.5817115</v>
      </c>
      <c r="GC334">
        <v>-55.75353545966229</v>
      </c>
      <c r="GD334">
        <v>5.875148073541445</v>
      </c>
      <c r="GE334">
        <v>0</v>
      </c>
      <c r="GF334">
        <v>1.488876</v>
      </c>
      <c r="GG334">
        <v>0.1034559849906155</v>
      </c>
      <c r="GH334">
        <v>0.01927861623664934</v>
      </c>
      <c r="GI334">
        <v>1</v>
      </c>
      <c r="GJ334">
        <v>1</v>
      </c>
      <c r="GK334">
        <v>2</v>
      </c>
      <c r="GL334" t="s">
        <v>432</v>
      </c>
      <c r="GM334">
        <v>3.10131</v>
      </c>
      <c r="GN334">
        <v>2.75828</v>
      </c>
      <c r="GO334">
        <v>0.09789779999999999</v>
      </c>
      <c r="GP334">
        <v>0.0983373</v>
      </c>
      <c r="GQ334">
        <v>0.135971</v>
      </c>
      <c r="GR334">
        <v>0.118786</v>
      </c>
      <c r="GS334">
        <v>22263.2</v>
      </c>
      <c r="GT334">
        <v>21214.8</v>
      </c>
      <c r="GU334">
        <v>25276.9</v>
      </c>
      <c r="GV334">
        <v>23928.9</v>
      </c>
      <c r="GW334">
        <v>35157.1</v>
      </c>
      <c r="GX334">
        <v>30739.7</v>
      </c>
      <c r="GY334">
        <v>44210.1</v>
      </c>
      <c r="GZ334">
        <v>37699.6</v>
      </c>
      <c r="HA334">
        <v>1.6752</v>
      </c>
      <c r="HB334">
        <v>1.57945</v>
      </c>
      <c r="HC334">
        <v>-0.0212342</v>
      </c>
      <c r="HD334">
        <v>0</v>
      </c>
      <c r="HE334">
        <v>35.624</v>
      </c>
      <c r="HF334">
        <v>999.9</v>
      </c>
      <c r="HG334">
        <v>34.8</v>
      </c>
      <c r="HH334">
        <v>48.6</v>
      </c>
      <c r="HI334">
        <v>39.6811</v>
      </c>
      <c r="HJ334">
        <v>62.7374</v>
      </c>
      <c r="HK334">
        <v>21.6266</v>
      </c>
      <c r="HL334">
        <v>1</v>
      </c>
      <c r="HM334">
        <v>2.26543</v>
      </c>
      <c r="HN334">
        <v>9.28105</v>
      </c>
      <c r="HO334">
        <v>20.0457</v>
      </c>
      <c r="HP334">
        <v>5.20112</v>
      </c>
      <c r="HQ334">
        <v>11.998</v>
      </c>
      <c r="HR334">
        <v>4.9571</v>
      </c>
      <c r="HS334">
        <v>3.2743</v>
      </c>
      <c r="HT334">
        <v>9999</v>
      </c>
      <c r="HU334">
        <v>9999</v>
      </c>
      <c r="HV334">
        <v>9999</v>
      </c>
      <c r="HW334">
        <v>114.6</v>
      </c>
      <c r="HX334">
        <v>1.86386</v>
      </c>
      <c r="HY334">
        <v>1.86026</v>
      </c>
      <c r="HZ334">
        <v>1.85867</v>
      </c>
      <c r="IA334">
        <v>1.85989</v>
      </c>
      <c r="IB334">
        <v>1.85986</v>
      </c>
      <c r="IC334">
        <v>1.85852</v>
      </c>
      <c r="ID334">
        <v>1.85775</v>
      </c>
      <c r="IE334">
        <v>1.85242</v>
      </c>
      <c r="IF334">
        <v>0</v>
      </c>
      <c r="IG334">
        <v>0</v>
      </c>
      <c r="IH334">
        <v>0</v>
      </c>
      <c r="II334">
        <v>0</v>
      </c>
      <c r="IJ334" t="s">
        <v>433</v>
      </c>
      <c r="IK334" t="s">
        <v>434</v>
      </c>
      <c r="IL334" t="s">
        <v>435</v>
      </c>
      <c r="IM334" t="s">
        <v>435</v>
      </c>
      <c r="IN334" t="s">
        <v>435</v>
      </c>
      <c r="IO334" t="s">
        <v>435</v>
      </c>
      <c r="IP334">
        <v>0</v>
      </c>
      <c r="IQ334">
        <v>100</v>
      </c>
      <c r="IR334">
        <v>100</v>
      </c>
      <c r="IS334">
        <v>-22.441</v>
      </c>
      <c r="IT334">
        <v>-4.0444</v>
      </c>
      <c r="IU334">
        <v>-14.33519908643434</v>
      </c>
      <c r="IV334">
        <v>-0.02083019699242301</v>
      </c>
      <c r="IW334">
        <v>6.53372239223948E-06</v>
      </c>
      <c r="IX334">
        <v>-1.0545266758139E-09</v>
      </c>
      <c r="IY334">
        <v>-1.743726263577337</v>
      </c>
      <c r="IZ334">
        <v>-0.1107929009182527</v>
      </c>
      <c r="JA334">
        <v>0.00147621998962423</v>
      </c>
      <c r="JB334">
        <v>-1.085810860981848E-05</v>
      </c>
      <c r="JC334">
        <v>3</v>
      </c>
      <c r="JD334">
        <v>1949</v>
      </c>
      <c r="JE334">
        <v>2</v>
      </c>
      <c r="JF334">
        <v>64</v>
      </c>
      <c r="JG334">
        <v>61.2</v>
      </c>
      <c r="JH334">
        <v>61.3</v>
      </c>
      <c r="JI334">
        <v>1.27808</v>
      </c>
      <c r="JJ334">
        <v>2.72095</v>
      </c>
      <c r="JK334">
        <v>1.49658</v>
      </c>
      <c r="JL334">
        <v>2.32178</v>
      </c>
      <c r="JM334">
        <v>1.54785</v>
      </c>
      <c r="JN334">
        <v>2.47437</v>
      </c>
      <c r="JO334">
        <v>51.8334</v>
      </c>
      <c r="JP334">
        <v>12.8011</v>
      </c>
      <c r="JQ334">
        <v>18</v>
      </c>
      <c r="JR334">
        <v>503.263</v>
      </c>
      <c r="JS334">
        <v>447.381</v>
      </c>
      <c r="JT334">
        <v>28.7032</v>
      </c>
      <c r="JU334">
        <v>51.5966</v>
      </c>
      <c r="JV334">
        <v>30.0023</v>
      </c>
      <c r="JW334">
        <v>51.3124</v>
      </c>
      <c r="JX334">
        <v>51.1381</v>
      </c>
      <c r="JY334">
        <v>25.6988</v>
      </c>
      <c r="JZ334">
        <v>26.8714</v>
      </c>
      <c r="KA334">
        <v>0</v>
      </c>
      <c r="KB334">
        <v>22.5311</v>
      </c>
      <c r="KC334">
        <v>473.472</v>
      </c>
      <c r="KD334">
        <v>24.8865</v>
      </c>
      <c r="KE334">
        <v>96.6053</v>
      </c>
      <c r="KF334">
        <v>91.06529999999999</v>
      </c>
    </row>
    <row r="335" spans="1:292">
      <c r="A335">
        <v>317</v>
      </c>
      <c r="B335">
        <v>1688150123.1</v>
      </c>
      <c r="C335">
        <v>15707.09999990463</v>
      </c>
      <c r="D335" t="s">
        <v>1074</v>
      </c>
      <c r="E335" t="s">
        <v>1075</v>
      </c>
      <c r="F335">
        <v>5</v>
      </c>
      <c r="G335" t="s">
        <v>1018</v>
      </c>
      <c r="H335">
        <v>1688150115.314285</v>
      </c>
      <c r="I335">
        <f>(J335)/1000</f>
        <v>0</v>
      </c>
      <c r="J335">
        <f>IF(DO335, AM335, AG335)</f>
        <v>0</v>
      </c>
      <c r="K335">
        <f>IF(DO335, AH335, AF335)</f>
        <v>0</v>
      </c>
      <c r="L335">
        <f>DQ335 - IF(AT335&gt;1, K335*DK335*100.0/(AV335*EE335), 0)</f>
        <v>0</v>
      </c>
      <c r="M335">
        <f>((S335-I335/2)*L335-K335)/(S335+I335/2)</f>
        <v>0</v>
      </c>
      <c r="N335">
        <f>M335*(DX335+DY335)/1000.0</f>
        <v>0</v>
      </c>
      <c r="O335">
        <f>(DQ335 - IF(AT335&gt;1, K335*DK335*100.0/(AV335*EE335), 0))*(DX335+DY335)/1000.0</f>
        <v>0</v>
      </c>
      <c r="P335">
        <f>2.0/((1/R335-1/Q335)+SIGN(R335)*SQRT((1/R335-1/Q335)*(1/R335-1/Q335) + 4*DL335/((DL335+1)*(DL335+1))*(2*1/R335*1/Q335-1/Q335*1/Q335)))</f>
        <v>0</v>
      </c>
      <c r="Q335">
        <f>IF(LEFT(DM335,1)&lt;&gt;"0",IF(LEFT(DM335,1)="1",3.0,DN335),$D$5+$E$5*(EE335*DX335/($K$5*1000))+$F$5*(EE335*DX335/($K$5*1000))*MAX(MIN(DK335,$J$5),$I$5)*MAX(MIN(DK335,$J$5),$I$5)+$G$5*MAX(MIN(DK335,$J$5),$I$5)*(EE335*DX335/($K$5*1000))+$H$5*(EE335*DX335/($K$5*1000))*(EE335*DX335/($K$5*1000)))</f>
        <v>0</v>
      </c>
      <c r="R335">
        <f>I335*(1000-(1000*0.61365*exp(17.502*V335/(240.97+V335))/(DX335+DY335)+DS335)/2)/(1000*0.61365*exp(17.502*V335/(240.97+V335))/(DX335+DY335)-DS335)</f>
        <v>0</v>
      </c>
      <c r="S335">
        <f>1/((DL335+1)/(P335/1.6)+1/(Q335/1.37)) + DL335/((DL335+1)/(P335/1.6) + DL335/(Q335/1.37))</f>
        <v>0</v>
      </c>
      <c r="T335">
        <f>(DG335*DJ335)</f>
        <v>0</v>
      </c>
      <c r="U335">
        <f>(DZ335+(T335+2*0.95*5.67E-8*(((DZ335+$B$9)+273)^4-(DZ335+273)^4)-44100*I335)/(1.84*29.3*Q335+8*0.95*5.67E-8*(DZ335+273)^3))</f>
        <v>0</v>
      </c>
      <c r="V335">
        <f>($C$9*EA335+$D$9*EB335+$E$9*U335)</f>
        <v>0</v>
      </c>
      <c r="W335">
        <f>0.61365*exp(17.502*V335/(240.97+V335))</f>
        <v>0</v>
      </c>
      <c r="X335">
        <f>(Y335/Z335*100)</f>
        <v>0</v>
      </c>
      <c r="Y335">
        <f>DS335*(DX335+DY335)/1000</f>
        <v>0</v>
      </c>
      <c r="Z335">
        <f>0.61365*exp(17.502*DZ335/(240.97+DZ335))</f>
        <v>0</v>
      </c>
      <c r="AA335">
        <f>(W335-DS335*(DX335+DY335)/1000)</f>
        <v>0</v>
      </c>
      <c r="AB335">
        <f>(-I335*44100)</f>
        <v>0</v>
      </c>
      <c r="AC335">
        <f>2*29.3*Q335*0.92*(DZ335-V335)</f>
        <v>0</v>
      </c>
      <c r="AD335">
        <f>2*0.95*5.67E-8*(((DZ335+$B$9)+273)^4-(V335+273)^4)</f>
        <v>0</v>
      </c>
      <c r="AE335">
        <f>T335+AD335+AB335+AC335</f>
        <v>0</v>
      </c>
      <c r="AF335">
        <f>DW335*AT335*(DR335-DQ335*(1000-AT335*DT335)/(1000-AT335*DS335))/(100*DK335)</f>
        <v>0</v>
      </c>
      <c r="AG335">
        <f>1000*DW335*AT335*(DS335-DT335)/(100*DK335*(1000-AT335*DS335))</f>
        <v>0</v>
      </c>
      <c r="AH335">
        <f>(AI335 - AJ335 - DX335*1E3/(8.314*(DZ335+273.15)) * AL335/DW335 * AK335) * DW335/(100*DK335) * (1000 - DT335)/1000</f>
        <v>0</v>
      </c>
      <c r="AI335">
        <v>467.2223794997354</v>
      </c>
      <c r="AJ335">
        <v>447.7231939393937</v>
      </c>
      <c r="AK335">
        <v>2.547726510288435</v>
      </c>
      <c r="AL335">
        <v>66.52313839477526</v>
      </c>
      <c r="AM335">
        <f>(AO335 - AN335 + DX335*1E3/(8.314*(DZ335+273.15)) * AQ335/DW335 * AP335) * DW335/(100*DK335) * 1000/(1000 - AO335)</f>
        <v>0</v>
      </c>
      <c r="AN335">
        <v>24.81224411174959</v>
      </c>
      <c r="AO335">
        <v>26.21725696969698</v>
      </c>
      <c r="AP335">
        <v>0.006442243348333352</v>
      </c>
      <c r="AQ335">
        <v>105.5360491091365</v>
      </c>
      <c r="AR335">
        <v>0</v>
      </c>
      <c r="AS335">
        <v>0</v>
      </c>
      <c r="AT335">
        <f>IF(AR335*$H$15&gt;=AV335,1.0,(AV335/(AV335-AR335*$H$15)))</f>
        <v>0</v>
      </c>
      <c r="AU335">
        <f>(AT335-1)*100</f>
        <v>0</v>
      </c>
      <c r="AV335">
        <f>MAX(0,($B$15+$C$15*EE335)/(1+$D$15*EE335)*DX335/(DZ335+273)*$E$15)</f>
        <v>0</v>
      </c>
      <c r="AW335" t="s">
        <v>429</v>
      </c>
      <c r="AX335" t="s">
        <v>429</v>
      </c>
      <c r="AY335">
        <v>0</v>
      </c>
      <c r="AZ335">
        <v>0</v>
      </c>
      <c r="BA335">
        <f>1-AY335/AZ335</f>
        <v>0</v>
      </c>
      <c r="BB335">
        <v>0</v>
      </c>
      <c r="BC335" t="s">
        <v>429</v>
      </c>
      <c r="BD335" t="s">
        <v>429</v>
      </c>
      <c r="BE335">
        <v>0</v>
      </c>
      <c r="BF335">
        <v>0</v>
      </c>
      <c r="BG335">
        <f>1-BE335/BF335</f>
        <v>0</v>
      </c>
      <c r="BH335">
        <v>0.5</v>
      </c>
      <c r="BI335">
        <f>DH335</f>
        <v>0</v>
      </c>
      <c r="BJ335">
        <f>K335</f>
        <v>0</v>
      </c>
      <c r="BK335">
        <f>BG335*BH335*BI335</f>
        <v>0</v>
      </c>
      <c r="BL335">
        <f>(BJ335-BB335)/BI335</f>
        <v>0</v>
      </c>
      <c r="BM335">
        <f>(AZ335-BF335)/BF335</f>
        <v>0</v>
      </c>
      <c r="BN335">
        <f>AY335/(BA335+AY335/BF335)</f>
        <v>0</v>
      </c>
      <c r="BO335" t="s">
        <v>429</v>
      </c>
      <c r="BP335">
        <v>0</v>
      </c>
      <c r="BQ335">
        <f>IF(BP335&lt;&gt;0, BP335, BN335)</f>
        <v>0</v>
      </c>
      <c r="BR335">
        <f>1-BQ335/BF335</f>
        <v>0</v>
      </c>
      <c r="BS335">
        <f>(BF335-BE335)/(BF335-BQ335)</f>
        <v>0</v>
      </c>
      <c r="BT335">
        <f>(AZ335-BF335)/(AZ335-BQ335)</f>
        <v>0</v>
      </c>
      <c r="BU335">
        <f>(BF335-BE335)/(BF335-AY335)</f>
        <v>0</v>
      </c>
      <c r="BV335">
        <f>(AZ335-BF335)/(AZ335-AY335)</f>
        <v>0</v>
      </c>
      <c r="BW335">
        <f>(BS335*BQ335/BE335)</f>
        <v>0</v>
      </c>
      <c r="BX335">
        <f>(1-BW335)</f>
        <v>0</v>
      </c>
      <c r="DG335">
        <f>$B$13*EF335+$C$13*EG335+$F$13*ER335*(1-EU335)</f>
        <v>0</v>
      </c>
      <c r="DH335">
        <f>DG335*DI335</f>
        <v>0</v>
      </c>
      <c r="DI335">
        <f>($B$13*$D$11+$C$13*$D$11+$F$13*((FE335+EW335)/MAX(FE335+EW335+FF335, 0.1)*$I$11+FF335/MAX(FE335+EW335+FF335, 0.1)*$J$11))/($B$13+$C$13+$F$13)</f>
        <v>0</v>
      </c>
      <c r="DJ335">
        <f>($B$13*$K$11+$C$13*$K$11+$F$13*((FE335+EW335)/MAX(FE335+EW335+FF335, 0.1)*$P$11+FF335/MAX(FE335+EW335+FF335, 0.1)*$Q$11))/($B$13+$C$13+$F$13)</f>
        <v>0</v>
      </c>
      <c r="DK335">
        <v>2.44</v>
      </c>
      <c r="DL335">
        <v>0.5</v>
      </c>
      <c r="DM335" t="s">
        <v>430</v>
      </c>
      <c r="DN335">
        <v>2</v>
      </c>
      <c r="DO335" t="b">
        <v>1</v>
      </c>
      <c r="DP335">
        <v>1688150115.314285</v>
      </c>
      <c r="DQ335">
        <v>421.5371785714286</v>
      </c>
      <c r="DR335">
        <v>441.8202857142858</v>
      </c>
      <c r="DS335">
        <v>26.18920357142857</v>
      </c>
      <c r="DT335">
        <v>24.71932857142858</v>
      </c>
      <c r="DU335">
        <v>443.9237142857143</v>
      </c>
      <c r="DV335">
        <v>30.23329642857143</v>
      </c>
      <c r="DW335">
        <v>500.0004642857143</v>
      </c>
      <c r="DX335">
        <v>101.5371428571428</v>
      </c>
      <c r="DY335">
        <v>0.09990321071428573</v>
      </c>
      <c r="DZ335">
        <v>34.10886785714285</v>
      </c>
      <c r="EA335">
        <v>35.27093928571428</v>
      </c>
      <c r="EB335">
        <v>999.9000000000002</v>
      </c>
      <c r="EC335">
        <v>0</v>
      </c>
      <c r="ED335">
        <v>0</v>
      </c>
      <c r="EE335">
        <v>10003.23785714286</v>
      </c>
      <c r="EF335">
        <v>0</v>
      </c>
      <c r="EG335">
        <v>1845.828214285714</v>
      </c>
      <c r="EH335">
        <v>-20.283075</v>
      </c>
      <c r="EI335">
        <v>432.8737857142857</v>
      </c>
      <c r="EJ335">
        <v>453.0191785714286</v>
      </c>
      <c r="EK335">
        <v>1.469891785714286</v>
      </c>
      <c r="EL335">
        <v>441.8202857142858</v>
      </c>
      <c r="EM335">
        <v>24.71932857142858</v>
      </c>
      <c r="EN335">
        <v>2.659180714285714</v>
      </c>
      <c r="EO335">
        <v>2.509931785714286</v>
      </c>
      <c r="EP335">
        <v>22.03503214285715</v>
      </c>
      <c r="EQ335">
        <v>21.09101071428572</v>
      </c>
      <c r="ER335">
        <v>2000.040714285715</v>
      </c>
      <c r="ES335">
        <v>0.9800066071428573</v>
      </c>
      <c r="ET335">
        <v>0.0199935</v>
      </c>
      <c r="EU335">
        <v>0</v>
      </c>
      <c r="EV335">
        <v>252.7216785714286</v>
      </c>
      <c r="EW335">
        <v>5.00078</v>
      </c>
      <c r="EX335">
        <v>7654.540357142857</v>
      </c>
      <c r="EY335">
        <v>16380</v>
      </c>
      <c r="EZ335">
        <v>51.72949999999998</v>
      </c>
      <c r="FA335">
        <v>54.01096428571428</v>
      </c>
      <c r="FB335">
        <v>52.23639285714286</v>
      </c>
      <c r="FC335">
        <v>53.14710714285714</v>
      </c>
      <c r="FD335">
        <v>52.12696428571428</v>
      </c>
      <c r="FE335">
        <v>1955.150714285714</v>
      </c>
      <c r="FF335">
        <v>39.89000000000001</v>
      </c>
      <c r="FG335">
        <v>0</v>
      </c>
      <c r="FH335">
        <v>1688150118</v>
      </c>
      <c r="FI335">
        <v>0</v>
      </c>
      <c r="FJ335">
        <v>252.7384615384616</v>
      </c>
      <c r="FK335">
        <v>-0.9967863146546533</v>
      </c>
      <c r="FL335">
        <v>-20.51623933572868</v>
      </c>
      <c r="FM335">
        <v>7654.418461538462</v>
      </c>
      <c r="FN335">
        <v>15</v>
      </c>
      <c r="FO335">
        <v>1688146449</v>
      </c>
      <c r="FP335" t="s">
        <v>1019</v>
      </c>
      <c r="FQ335">
        <v>1688146449</v>
      </c>
      <c r="FR335">
        <v>1688146442</v>
      </c>
      <c r="FS335">
        <v>9</v>
      </c>
      <c r="FT335">
        <v>-0.022</v>
      </c>
      <c r="FU335">
        <v>-0.07000000000000001</v>
      </c>
      <c r="FV335">
        <v>-22.36</v>
      </c>
      <c r="FW335">
        <v>-3.884</v>
      </c>
      <c r="FX335">
        <v>420</v>
      </c>
      <c r="FY335">
        <v>23</v>
      </c>
      <c r="FZ335">
        <v>0.42</v>
      </c>
      <c r="GA335">
        <v>0.11</v>
      </c>
      <c r="GB335">
        <v>-16.8044856097561</v>
      </c>
      <c r="GC335">
        <v>-79.03581554006969</v>
      </c>
      <c r="GD335">
        <v>7.886411279787916</v>
      </c>
      <c r="GE335">
        <v>0</v>
      </c>
      <c r="GF335">
        <v>1.477418536585366</v>
      </c>
      <c r="GG335">
        <v>-0.2966368641114983</v>
      </c>
      <c r="GH335">
        <v>0.03914201900154046</v>
      </c>
      <c r="GI335">
        <v>1</v>
      </c>
      <c r="GJ335">
        <v>1</v>
      </c>
      <c r="GK335">
        <v>2</v>
      </c>
      <c r="GL335" t="s">
        <v>432</v>
      </c>
      <c r="GM335">
        <v>3.10111</v>
      </c>
      <c r="GN335">
        <v>2.7582</v>
      </c>
      <c r="GO335">
        <v>0.0999529</v>
      </c>
      <c r="GP335">
        <v>0.101021</v>
      </c>
      <c r="GQ335">
        <v>0.136057</v>
      </c>
      <c r="GR335">
        <v>0.119233</v>
      </c>
      <c r="GS335">
        <v>22211.6</v>
      </c>
      <c r="GT335">
        <v>21150.6</v>
      </c>
      <c r="GU335">
        <v>25275.9</v>
      </c>
      <c r="GV335">
        <v>23927.7</v>
      </c>
      <c r="GW335">
        <v>35152.6</v>
      </c>
      <c r="GX335">
        <v>30723.7</v>
      </c>
      <c r="GY335">
        <v>44208.1</v>
      </c>
      <c r="GZ335">
        <v>37698.2</v>
      </c>
      <c r="HA335">
        <v>1.6749</v>
      </c>
      <c r="HB335">
        <v>1.57955</v>
      </c>
      <c r="HC335">
        <v>-0.0201501</v>
      </c>
      <c r="HD335">
        <v>0</v>
      </c>
      <c r="HE335">
        <v>35.6492</v>
      </c>
      <c r="HF335">
        <v>999.9</v>
      </c>
      <c r="HG335">
        <v>34.8</v>
      </c>
      <c r="HH335">
        <v>48.6</v>
      </c>
      <c r="HI335">
        <v>39.6776</v>
      </c>
      <c r="HJ335">
        <v>62.8974</v>
      </c>
      <c r="HK335">
        <v>22.0232</v>
      </c>
      <c r="HL335">
        <v>1</v>
      </c>
      <c r="HM335">
        <v>2.26753</v>
      </c>
      <c r="HN335">
        <v>9.28105</v>
      </c>
      <c r="HO335">
        <v>20.0457</v>
      </c>
      <c r="HP335">
        <v>5.20067</v>
      </c>
      <c r="HQ335">
        <v>11.998</v>
      </c>
      <c r="HR335">
        <v>4.95695</v>
      </c>
      <c r="HS335">
        <v>3.27425</v>
      </c>
      <c r="HT335">
        <v>9999</v>
      </c>
      <c r="HU335">
        <v>9999</v>
      </c>
      <c r="HV335">
        <v>9999</v>
      </c>
      <c r="HW335">
        <v>114.6</v>
      </c>
      <c r="HX335">
        <v>1.86386</v>
      </c>
      <c r="HY335">
        <v>1.86026</v>
      </c>
      <c r="HZ335">
        <v>1.85867</v>
      </c>
      <c r="IA335">
        <v>1.85989</v>
      </c>
      <c r="IB335">
        <v>1.85987</v>
      </c>
      <c r="IC335">
        <v>1.85853</v>
      </c>
      <c r="ID335">
        <v>1.85774</v>
      </c>
      <c r="IE335">
        <v>1.85242</v>
      </c>
      <c r="IF335">
        <v>0</v>
      </c>
      <c r="IG335">
        <v>0</v>
      </c>
      <c r="IH335">
        <v>0</v>
      </c>
      <c r="II335">
        <v>0</v>
      </c>
      <c r="IJ335" t="s">
        <v>433</v>
      </c>
      <c r="IK335" t="s">
        <v>434</v>
      </c>
      <c r="IL335" t="s">
        <v>435</v>
      </c>
      <c r="IM335" t="s">
        <v>435</v>
      </c>
      <c r="IN335" t="s">
        <v>435</v>
      </c>
      <c r="IO335" t="s">
        <v>435</v>
      </c>
      <c r="IP335">
        <v>0</v>
      </c>
      <c r="IQ335">
        <v>100</v>
      </c>
      <c r="IR335">
        <v>100</v>
      </c>
      <c r="IS335">
        <v>-22.636</v>
      </c>
      <c r="IT335">
        <v>-4.0458</v>
      </c>
      <c r="IU335">
        <v>-14.33519908643434</v>
      </c>
      <c r="IV335">
        <v>-0.02083019699242301</v>
      </c>
      <c r="IW335">
        <v>6.53372239223948E-06</v>
      </c>
      <c r="IX335">
        <v>-1.0545266758139E-09</v>
      </c>
      <c r="IY335">
        <v>-1.743726263577337</v>
      </c>
      <c r="IZ335">
        <v>-0.1107929009182527</v>
      </c>
      <c r="JA335">
        <v>0.00147621998962423</v>
      </c>
      <c r="JB335">
        <v>-1.085810860981848E-05</v>
      </c>
      <c r="JC335">
        <v>3</v>
      </c>
      <c r="JD335">
        <v>1949</v>
      </c>
      <c r="JE335">
        <v>2</v>
      </c>
      <c r="JF335">
        <v>64</v>
      </c>
      <c r="JG335">
        <v>61.2</v>
      </c>
      <c r="JH335">
        <v>61.4</v>
      </c>
      <c r="JI335">
        <v>1.31348</v>
      </c>
      <c r="JJ335">
        <v>2.72461</v>
      </c>
      <c r="JK335">
        <v>1.49658</v>
      </c>
      <c r="JL335">
        <v>2.32056</v>
      </c>
      <c r="JM335">
        <v>1.54785</v>
      </c>
      <c r="JN335">
        <v>2.51221</v>
      </c>
      <c r="JO335">
        <v>51.8671</v>
      </c>
      <c r="JP335">
        <v>12.8186</v>
      </c>
      <c r="JQ335">
        <v>18</v>
      </c>
      <c r="JR335">
        <v>503.147</v>
      </c>
      <c r="JS335">
        <v>447.517</v>
      </c>
      <c r="JT335">
        <v>28.728</v>
      </c>
      <c r="JU335">
        <v>51.616</v>
      </c>
      <c r="JV335">
        <v>30.0022</v>
      </c>
      <c r="JW335">
        <v>51.3284</v>
      </c>
      <c r="JX335">
        <v>51.1508</v>
      </c>
      <c r="JY335">
        <v>26.4043</v>
      </c>
      <c r="JZ335">
        <v>26.8714</v>
      </c>
      <c r="KA335">
        <v>0</v>
      </c>
      <c r="KB335">
        <v>22.5407</v>
      </c>
      <c r="KC335">
        <v>493.521</v>
      </c>
      <c r="KD335">
        <v>24.9062</v>
      </c>
      <c r="KE335">
        <v>96.6011</v>
      </c>
      <c r="KF335">
        <v>91.0616</v>
      </c>
    </row>
    <row r="336" spans="1:292">
      <c r="A336">
        <v>318</v>
      </c>
      <c r="B336">
        <v>1688150128.1</v>
      </c>
      <c r="C336">
        <v>15712.09999990463</v>
      </c>
      <c r="D336" t="s">
        <v>1076</v>
      </c>
      <c r="E336" t="s">
        <v>1077</v>
      </c>
      <c r="F336">
        <v>5</v>
      </c>
      <c r="G336" t="s">
        <v>1018</v>
      </c>
      <c r="H336">
        <v>1688150120.6</v>
      </c>
      <c r="I336">
        <f>(J336)/1000</f>
        <v>0</v>
      </c>
      <c r="J336">
        <f>IF(DO336, AM336, AG336)</f>
        <v>0</v>
      </c>
      <c r="K336">
        <f>IF(DO336, AH336, AF336)</f>
        <v>0</v>
      </c>
      <c r="L336">
        <f>DQ336 - IF(AT336&gt;1, K336*DK336*100.0/(AV336*EE336), 0)</f>
        <v>0</v>
      </c>
      <c r="M336">
        <f>((S336-I336/2)*L336-K336)/(S336+I336/2)</f>
        <v>0</v>
      </c>
      <c r="N336">
        <f>M336*(DX336+DY336)/1000.0</f>
        <v>0</v>
      </c>
      <c r="O336">
        <f>(DQ336 - IF(AT336&gt;1, K336*DK336*100.0/(AV336*EE336), 0))*(DX336+DY336)/1000.0</f>
        <v>0</v>
      </c>
      <c r="P336">
        <f>2.0/((1/R336-1/Q336)+SIGN(R336)*SQRT((1/R336-1/Q336)*(1/R336-1/Q336) + 4*DL336/((DL336+1)*(DL336+1))*(2*1/R336*1/Q336-1/Q336*1/Q336)))</f>
        <v>0</v>
      </c>
      <c r="Q336">
        <f>IF(LEFT(DM336,1)&lt;&gt;"0",IF(LEFT(DM336,1)="1",3.0,DN336),$D$5+$E$5*(EE336*DX336/($K$5*1000))+$F$5*(EE336*DX336/($K$5*1000))*MAX(MIN(DK336,$J$5),$I$5)*MAX(MIN(DK336,$J$5),$I$5)+$G$5*MAX(MIN(DK336,$J$5),$I$5)*(EE336*DX336/($K$5*1000))+$H$5*(EE336*DX336/($K$5*1000))*(EE336*DX336/($K$5*1000)))</f>
        <v>0</v>
      </c>
      <c r="R336">
        <f>I336*(1000-(1000*0.61365*exp(17.502*V336/(240.97+V336))/(DX336+DY336)+DS336)/2)/(1000*0.61365*exp(17.502*V336/(240.97+V336))/(DX336+DY336)-DS336)</f>
        <v>0</v>
      </c>
      <c r="S336">
        <f>1/((DL336+1)/(P336/1.6)+1/(Q336/1.37)) + DL336/((DL336+1)/(P336/1.6) + DL336/(Q336/1.37))</f>
        <v>0</v>
      </c>
      <c r="T336">
        <f>(DG336*DJ336)</f>
        <v>0</v>
      </c>
      <c r="U336">
        <f>(DZ336+(T336+2*0.95*5.67E-8*(((DZ336+$B$9)+273)^4-(DZ336+273)^4)-44100*I336)/(1.84*29.3*Q336+8*0.95*5.67E-8*(DZ336+273)^3))</f>
        <v>0</v>
      </c>
      <c r="V336">
        <f>($C$9*EA336+$D$9*EB336+$E$9*U336)</f>
        <v>0</v>
      </c>
      <c r="W336">
        <f>0.61365*exp(17.502*V336/(240.97+V336))</f>
        <v>0</v>
      </c>
      <c r="X336">
        <f>(Y336/Z336*100)</f>
        <v>0</v>
      </c>
      <c r="Y336">
        <f>DS336*(DX336+DY336)/1000</f>
        <v>0</v>
      </c>
      <c r="Z336">
        <f>0.61365*exp(17.502*DZ336/(240.97+DZ336))</f>
        <v>0</v>
      </c>
      <c r="AA336">
        <f>(W336-DS336*(DX336+DY336)/1000)</f>
        <v>0</v>
      </c>
      <c r="AB336">
        <f>(-I336*44100)</f>
        <v>0</v>
      </c>
      <c r="AC336">
        <f>2*29.3*Q336*0.92*(DZ336-V336)</f>
        <v>0</v>
      </c>
      <c r="AD336">
        <f>2*0.95*5.67E-8*(((DZ336+$B$9)+273)^4-(V336+273)^4)</f>
        <v>0</v>
      </c>
      <c r="AE336">
        <f>T336+AD336+AB336+AC336</f>
        <v>0</v>
      </c>
      <c r="AF336">
        <f>DW336*AT336*(DR336-DQ336*(1000-AT336*DT336)/(1000-AT336*DS336))/(100*DK336)</f>
        <v>0</v>
      </c>
      <c r="AG336">
        <f>1000*DW336*AT336*(DS336-DT336)/(100*DK336*(1000-AT336*DS336))</f>
        <v>0</v>
      </c>
      <c r="AH336">
        <f>(AI336 - AJ336 - DX336*1E3/(8.314*(DZ336+273.15)) * AL336/DW336 * AK336) * DW336/(100*DK336) * (1000 - DT336)/1000</f>
        <v>0</v>
      </c>
      <c r="AI336">
        <v>484.2903665464384</v>
      </c>
      <c r="AJ336">
        <v>462.3233939393938</v>
      </c>
      <c r="AK336">
        <v>2.969954632484033</v>
      </c>
      <c r="AL336">
        <v>66.52313839477526</v>
      </c>
      <c r="AM336">
        <f>(AO336 - AN336 + DX336*1E3/(8.314*(DZ336+273.15)) * AQ336/DW336 * AP336) * DW336/(100*DK336) * 1000/(1000 - AO336)</f>
        <v>0</v>
      </c>
      <c r="AN336">
        <v>24.88599671843852</v>
      </c>
      <c r="AO336">
        <v>26.26786424242423</v>
      </c>
      <c r="AP336">
        <v>0.0097992367925979</v>
      </c>
      <c r="AQ336">
        <v>105.5360491091365</v>
      </c>
      <c r="AR336">
        <v>0</v>
      </c>
      <c r="AS336">
        <v>0</v>
      </c>
      <c r="AT336">
        <f>IF(AR336*$H$15&gt;=AV336,1.0,(AV336/(AV336-AR336*$H$15)))</f>
        <v>0</v>
      </c>
      <c r="AU336">
        <f>(AT336-1)*100</f>
        <v>0</v>
      </c>
      <c r="AV336">
        <f>MAX(0,($B$15+$C$15*EE336)/(1+$D$15*EE336)*DX336/(DZ336+273)*$E$15)</f>
        <v>0</v>
      </c>
      <c r="AW336" t="s">
        <v>429</v>
      </c>
      <c r="AX336" t="s">
        <v>429</v>
      </c>
      <c r="AY336">
        <v>0</v>
      </c>
      <c r="AZ336">
        <v>0</v>
      </c>
      <c r="BA336">
        <f>1-AY336/AZ336</f>
        <v>0</v>
      </c>
      <c r="BB336">
        <v>0</v>
      </c>
      <c r="BC336" t="s">
        <v>429</v>
      </c>
      <c r="BD336" t="s">
        <v>429</v>
      </c>
      <c r="BE336">
        <v>0</v>
      </c>
      <c r="BF336">
        <v>0</v>
      </c>
      <c r="BG336">
        <f>1-BE336/BF336</f>
        <v>0</v>
      </c>
      <c r="BH336">
        <v>0.5</v>
      </c>
      <c r="BI336">
        <f>DH336</f>
        <v>0</v>
      </c>
      <c r="BJ336">
        <f>K336</f>
        <v>0</v>
      </c>
      <c r="BK336">
        <f>BG336*BH336*BI336</f>
        <v>0</v>
      </c>
      <c r="BL336">
        <f>(BJ336-BB336)/BI336</f>
        <v>0</v>
      </c>
      <c r="BM336">
        <f>(AZ336-BF336)/BF336</f>
        <v>0</v>
      </c>
      <c r="BN336">
        <f>AY336/(BA336+AY336/BF336)</f>
        <v>0</v>
      </c>
      <c r="BO336" t="s">
        <v>429</v>
      </c>
      <c r="BP336">
        <v>0</v>
      </c>
      <c r="BQ336">
        <f>IF(BP336&lt;&gt;0, BP336, BN336)</f>
        <v>0</v>
      </c>
      <c r="BR336">
        <f>1-BQ336/BF336</f>
        <v>0</v>
      </c>
      <c r="BS336">
        <f>(BF336-BE336)/(BF336-BQ336)</f>
        <v>0</v>
      </c>
      <c r="BT336">
        <f>(AZ336-BF336)/(AZ336-BQ336)</f>
        <v>0</v>
      </c>
      <c r="BU336">
        <f>(BF336-BE336)/(BF336-AY336)</f>
        <v>0</v>
      </c>
      <c r="BV336">
        <f>(AZ336-BF336)/(AZ336-AY336)</f>
        <v>0</v>
      </c>
      <c r="BW336">
        <f>(BS336*BQ336/BE336)</f>
        <v>0</v>
      </c>
      <c r="BX336">
        <f>(1-BW336)</f>
        <v>0</v>
      </c>
      <c r="DG336">
        <f>$B$13*EF336+$C$13*EG336+$F$13*ER336*(1-EU336)</f>
        <v>0</v>
      </c>
      <c r="DH336">
        <f>DG336*DI336</f>
        <v>0</v>
      </c>
      <c r="DI336">
        <f>($B$13*$D$11+$C$13*$D$11+$F$13*((FE336+EW336)/MAX(FE336+EW336+FF336, 0.1)*$I$11+FF336/MAX(FE336+EW336+FF336, 0.1)*$J$11))/($B$13+$C$13+$F$13)</f>
        <v>0</v>
      </c>
      <c r="DJ336">
        <f>($B$13*$K$11+$C$13*$K$11+$F$13*((FE336+EW336)/MAX(FE336+EW336+FF336, 0.1)*$P$11+FF336/MAX(FE336+EW336+FF336, 0.1)*$Q$11))/($B$13+$C$13+$F$13)</f>
        <v>0</v>
      </c>
      <c r="DK336">
        <v>2.44</v>
      </c>
      <c r="DL336">
        <v>0.5</v>
      </c>
      <c r="DM336" t="s">
        <v>430</v>
      </c>
      <c r="DN336">
        <v>2</v>
      </c>
      <c r="DO336" t="b">
        <v>1</v>
      </c>
      <c r="DP336">
        <v>1688150120.6</v>
      </c>
      <c r="DQ336">
        <v>431.8380740740741</v>
      </c>
      <c r="DR336">
        <v>458.2266296296297</v>
      </c>
      <c r="DS336">
        <v>26.21340740740741</v>
      </c>
      <c r="DT336">
        <v>24.79321851851853</v>
      </c>
      <c r="DU336">
        <v>454.3875925925926</v>
      </c>
      <c r="DV336">
        <v>30.2588</v>
      </c>
      <c r="DW336">
        <v>500.0386666666666</v>
      </c>
      <c r="DX336">
        <v>101.5372962962963</v>
      </c>
      <c r="DY336">
        <v>0.1000230962962963</v>
      </c>
      <c r="DZ336">
        <v>34.13584074074075</v>
      </c>
      <c r="EA336">
        <v>35.30336296296296</v>
      </c>
      <c r="EB336">
        <v>999.9000000000001</v>
      </c>
      <c r="EC336">
        <v>0</v>
      </c>
      <c r="ED336">
        <v>0</v>
      </c>
      <c r="EE336">
        <v>10002.03888888889</v>
      </c>
      <c r="EF336">
        <v>0</v>
      </c>
      <c r="EG336">
        <v>1843.834444444445</v>
      </c>
      <c r="EH336">
        <v>-26.38853333333333</v>
      </c>
      <c r="EI336">
        <v>443.4628888888889</v>
      </c>
      <c r="EJ336">
        <v>469.8772592592593</v>
      </c>
      <c r="EK336">
        <v>1.420190740740741</v>
      </c>
      <c r="EL336">
        <v>458.2266296296297</v>
      </c>
      <c r="EM336">
        <v>24.79321851851853</v>
      </c>
      <c r="EN336">
        <v>2.661641111111111</v>
      </c>
      <c r="EO336">
        <v>2.517438518518519</v>
      </c>
      <c r="EP336">
        <v>22.05018888888889</v>
      </c>
      <c r="EQ336">
        <v>21.13961481481482</v>
      </c>
      <c r="ER336">
        <v>2000.018518518518</v>
      </c>
      <c r="ES336">
        <v>0.9800065555555556</v>
      </c>
      <c r="ET336">
        <v>0.01999354814814815</v>
      </c>
      <c r="EU336">
        <v>0</v>
      </c>
      <c r="EV336">
        <v>252.6630740740741</v>
      </c>
      <c r="EW336">
        <v>5.00078</v>
      </c>
      <c r="EX336">
        <v>7651.953703703703</v>
      </c>
      <c r="EY336">
        <v>16379.81851851852</v>
      </c>
      <c r="EZ336">
        <v>51.73340740740741</v>
      </c>
      <c r="FA336">
        <v>54.03444444444444</v>
      </c>
      <c r="FB336">
        <v>52.26607407407406</v>
      </c>
      <c r="FC336">
        <v>53.16648148148148</v>
      </c>
      <c r="FD336">
        <v>52.13866666666667</v>
      </c>
      <c r="FE336">
        <v>1955.128518518519</v>
      </c>
      <c r="FF336">
        <v>39.89000000000001</v>
      </c>
      <c r="FG336">
        <v>0</v>
      </c>
      <c r="FH336">
        <v>1688150122.8</v>
      </c>
      <c r="FI336">
        <v>0</v>
      </c>
      <c r="FJ336">
        <v>252.6612307692308</v>
      </c>
      <c r="FK336">
        <v>-0.4639999981518714</v>
      </c>
      <c r="FL336">
        <v>-12.74393187843358</v>
      </c>
      <c r="FM336">
        <v>7652.266153846153</v>
      </c>
      <c r="FN336">
        <v>15</v>
      </c>
      <c r="FO336">
        <v>1688146449</v>
      </c>
      <c r="FP336" t="s">
        <v>1019</v>
      </c>
      <c r="FQ336">
        <v>1688146449</v>
      </c>
      <c r="FR336">
        <v>1688146442</v>
      </c>
      <c r="FS336">
        <v>9</v>
      </c>
      <c r="FT336">
        <v>-0.022</v>
      </c>
      <c r="FU336">
        <v>-0.07000000000000001</v>
      </c>
      <c r="FV336">
        <v>-22.36</v>
      </c>
      <c r="FW336">
        <v>-3.884</v>
      </c>
      <c r="FX336">
        <v>420</v>
      </c>
      <c r="FY336">
        <v>23</v>
      </c>
      <c r="FZ336">
        <v>0.42</v>
      </c>
      <c r="GA336">
        <v>0.11</v>
      </c>
      <c r="GB336">
        <v>-21.32708536585366</v>
      </c>
      <c r="GC336">
        <v>-74.48510216027876</v>
      </c>
      <c r="GD336">
        <v>7.483205706406227</v>
      </c>
      <c r="GE336">
        <v>0</v>
      </c>
      <c r="GF336">
        <v>1.451523414634146</v>
      </c>
      <c r="GG336">
        <v>-0.5575672473867621</v>
      </c>
      <c r="GH336">
        <v>0.05930941123895098</v>
      </c>
      <c r="GI336">
        <v>0</v>
      </c>
      <c r="GJ336">
        <v>0</v>
      </c>
      <c r="GK336">
        <v>2</v>
      </c>
      <c r="GL336" t="s">
        <v>595</v>
      </c>
      <c r="GM336">
        <v>3.1011</v>
      </c>
      <c r="GN336">
        <v>2.75766</v>
      </c>
      <c r="GO336">
        <v>0.102329</v>
      </c>
      <c r="GP336">
        <v>0.103729</v>
      </c>
      <c r="GQ336">
        <v>0.136214</v>
      </c>
      <c r="GR336">
        <v>0.119301</v>
      </c>
      <c r="GS336">
        <v>22151.8</v>
      </c>
      <c r="GT336">
        <v>21085.9</v>
      </c>
      <c r="GU336">
        <v>25274.6</v>
      </c>
      <c r="GV336">
        <v>23926.6</v>
      </c>
      <c r="GW336">
        <v>35145.1</v>
      </c>
      <c r="GX336">
        <v>30720.5</v>
      </c>
      <c r="GY336">
        <v>44205.8</v>
      </c>
      <c r="GZ336">
        <v>37696.8</v>
      </c>
      <c r="HA336">
        <v>1.67472</v>
      </c>
      <c r="HB336">
        <v>1.5793</v>
      </c>
      <c r="HC336">
        <v>-0.0198931</v>
      </c>
      <c r="HD336">
        <v>0</v>
      </c>
      <c r="HE336">
        <v>35.6718</v>
      </c>
      <c r="HF336">
        <v>999.9</v>
      </c>
      <c r="HG336">
        <v>34.8</v>
      </c>
      <c r="HH336">
        <v>48.6</v>
      </c>
      <c r="HI336">
        <v>39.6839</v>
      </c>
      <c r="HJ336">
        <v>62.9074</v>
      </c>
      <c r="HK336">
        <v>22.0152</v>
      </c>
      <c r="HL336">
        <v>1</v>
      </c>
      <c r="HM336">
        <v>2.26996</v>
      </c>
      <c r="HN336">
        <v>9.28105</v>
      </c>
      <c r="HO336">
        <v>20.0452</v>
      </c>
      <c r="HP336">
        <v>5.19677</v>
      </c>
      <c r="HQ336">
        <v>11.998</v>
      </c>
      <c r="HR336">
        <v>4.9562</v>
      </c>
      <c r="HS336">
        <v>3.27363</v>
      </c>
      <c r="HT336">
        <v>9999</v>
      </c>
      <c r="HU336">
        <v>9999</v>
      </c>
      <c r="HV336">
        <v>9999</v>
      </c>
      <c r="HW336">
        <v>114.6</v>
      </c>
      <c r="HX336">
        <v>1.86386</v>
      </c>
      <c r="HY336">
        <v>1.86024</v>
      </c>
      <c r="HZ336">
        <v>1.85867</v>
      </c>
      <c r="IA336">
        <v>1.85989</v>
      </c>
      <c r="IB336">
        <v>1.85986</v>
      </c>
      <c r="IC336">
        <v>1.85852</v>
      </c>
      <c r="ID336">
        <v>1.85772</v>
      </c>
      <c r="IE336">
        <v>1.85242</v>
      </c>
      <c r="IF336">
        <v>0</v>
      </c>
      <c r="IG336">
        <v>0</v>
      </c>
      <c r="IH336">
        <v>0</v>
      </c>
      <c r="II336">
        <v>0</v>
      </c>
      <c r="IJ336" t="s">
        <v>433</v>
      </c>
      <c r="IK336" t="s">
        <v>434</v>
      </c>
      <c r="IL336" t="s">
        <v>435</v>
      </c>
      <c r="IM336" t="s">
        <v>435</v>
      </c>
      <c r="IN336" t="s">
        <v>435</v>
      </c>
      <c r="IO336" t="s">
        <v>435</v>
      </c>
      <c r="IP336">
        <v>0</v>
      </c>
      <c r="IQ336">
        <v>100</v>
      </c>
      <c r="IR336">
        <v>100</v>
      </c>
      <c r="IS336">
        <v>-22.862</v>
      </c>
      <c r="IT336">
        <v>-4.0486</v>
      </c>
      <c r="IU336">
        <v>-14.33519908643434</v>
      </c>
      <c r="IV336">
        <v>-0.02083019699242301</v>
      </c>
      <c r="IW336">
        <v>6.53372239223948E-06</v>
      </c>
      <c r="IX336">
        <v>-1.0545266758139E-09</v>
      </c>
      <c r="IY336">
        <v>-1.743726263577337</v>
      </c>
      <c r="IZ336">
        <v>-0.1107929009182527</v>
      </c>
      <c r="JA336">
        <v>0.00147621998962423</v>
      </c>
      <c r="JB336">
        <v>-1.085810860981848E-05</v>
      </c>
      <c r="JC336">
        <v>3</v>
      </c>
      <c r="JD336">
        <v>1949</v>
      </c>
      <c r="JE336">
        <v>2</v>
      </c>
      <c r="JF336">
        <v>64</v>
      </c>
      <c r="JG336">
        <v>61.3</v>
      </c>
      <c r="JH336">
        <v>61.4</v>
      </c>
      <c r="JI336">
        <v>1.35254</v>
      </c>
      <c r="JJ336">
        <v>2.73193</v>
      </c>
      <c r="JK336">
        <v>1.49658</v>
      </c>
      <c r="JL336">
        <v>2.32056</v>
      </c>
      <c r="JM336">
        <v>1.54785</v>
      </c>
      <c r="JN336">
        <v>2.50488</v>
      </c>
      <c r="JO336">
        <v>51.8671</v>
      </c>
      <c r="JP336">
        <v>12.8099</v>
      </c>
      <c r="JQ336">
        <v>18</v>
      </c>
      <c r="JR336">
        <v>503.113</v>
      </c>
      <c r="JS336">
        <v>447.424</v>
      </c>
      <c r="JT336">
        <v>28.7529</v>
      </c>
      <c r="JU336">
        <v>51.6377</v>
      </c>
      <c r="JV336">
        <v>30.0023</v>
      </c>
      <c r="JW336">
        <v>51.3438</v>
      </c>
      <c r="JX336">
        <v>51.166</v>
      </c>
      <c r="JY336">
        <v>27.1813</v>
      </c>
      <c r="JZ336">
        <v>26.8714</v>
      </c>
      <c r="KA336">
        <v>0</v>
      </c>
      <c r="KB336">
        <v>22.562</v>
      </c>
      <c r="KC336">
        <v>506.883</v>
      </c>
      <c r="KD336">
        <v>25.0237</v>
      </c>
      <c r="KE336">
        <v>96.59610000000001</v>
      </c>
      <c r="KF336">
        <v>91.0578</v>
      </c>
    </row>
    <row r="337" spans="1:292">
      <c r="A337">
        <v>319</v>
      </c>
      <c r="B337">
        <v>1688150133.1</v>
      </c>
      <c r="C337">
        <v>15717.09999990463</v>
      </c>
      <c r="D337" t="s">
        <v>1078</v>
      </c>
      <c r="E337" t="s">
        <v>1079</v>
      </c>
      <c r="F337">
        <v>5</v>
      </c>
      <c r="G337" t="s">
        <v>1018</v>
      </c>
      <c r="H337">
        <v>1688150125.314285</v>
      </c>
      <c r="I337">
        <f>(J337)/1000</f>
        <v>0</v>
      </c>
      <c r="J337">
        <f>IF(DO337, AM337, AG337)</f>
        <v>0</v>
      </c>
      <c r="K337">
        <f>IF(DO337, AH337, AF337)</f>
        <v>0</v>
      </c>
      <c r="L337">
        <f>DQ337 - IF(AT337&gt;1, K337*DK337*100.0/(AV337*EE337), 0)</f>
        <v>0</v>
      </c>
      <c r="M337">
        <f>((S337-I337/2)*L337-K337)/(S337+I337/2)</f>
        <v>0</v>
      </c>
      <c r="N337">
        <f>M337*(DX337+DY337)/1000.0</f>
        <v>0</v>
      </c>
      <c r="O337">
        <f>(DQ337 - IF(AT337&gt;1, K337*DK337*100.0/(AV337*EE337), 0))*(DX337+DY337)/1000.0</f>
        <v>0</v>
      </c>
      <c r="P337">
        <f>2.0/((1/R337-1/Q337)+SIGN(R337)*SQRT((1/R337-1/Q337)*(1/R337-1/Q337) + 4*DL337/((DL337+1)*(DL337+1))*(2*1/R337*1/Q337-1/Q337*1/Q337)))</f>
        <v>0</v>
      </c>
      <c r="Q337">
        <f>IF(LEFT(DM337,1)&lt;&gt;"0",IF(LEFT(DM337,1)="1",3.0,DN337),$D$5+$E$5*(EE337*DX337/($K$5*1000))+$F$5*(EE337*DX337/($K$5*1000))*MAX(MIN(DK337,$J$5),$I$5)*MAX(MIN(DK337,$J$5),$I$5)+$G$5*MAX(MIN(DK337,$J$5),$I$5)*(EE337*DX337/($K$5*1000))+$H$5*(EE337*DX337/($K$5*1000))*(EE337*DX337/($K$5*1000)))</f>
        <v>0</v>
      </c>
      <c r="R337">
        <f>I337*(1000-(1000*0.61365*exp(17.502*V337/(240.97+V337))/(DX337+DY337)+DS337)/2)/(1000*0.61365*exp(17.502*V337/(240.97+V337))/(DX337+DY337)-DS337)</f>
        <v>0</v>
      </c>
      <c r="S337">
        <f>1/((DL337+1)/(P337/1.6)+1/(Q337/1.37)) + DL337/((DL337+1)/(P337/1.6) + DL337/(Q337/1.37))</f>
        <v>0</v>
      </c>
      <c r="T337">
        <f>(DG337*DJ337)</f>
        <v>0</v>
      </c>
      <c r="U337">
        <f>(DZ337+(T337+2*0.95*5.67E-8*(((DZ337+$B$9)+273)^4-(DZ337+273)^4)-44100*I337)/(1.84*29.3*Q337+8*0.95*5.67E-8*(DZ337+273)^3))</f>
        <v>0</v>
      </c>
      <c r="V337">
        <f>($C$9*EA337+$D$9*EB337+$E$9*U337)</f>
        <v>0</v>
      </c>
      <c r="W337">
        <f>0.61365*exp(17.502*V337/(240.97+V337))</f>
        <v>0</v>
      </c>
      <c r="X337">
        <f>(Y337/Z337*100)</f>
        <v>0</v>
      </c>
      <c r="Y337">
        <f>DS337*(DX337+DY337)/1000</f>
        <v>0</v>
      </c>
      <c r="Z337">
        <f>0.61365*exp(17.502*DZ337/(240.97+DZ337))</f>
        <v>0</v>
      </c>
      <c r="AA337">
        <f>(W337-DS337*(DX337+DY337)/1000)</f>
        <v>0</v>
      </c>
      <c r="AB337">
        <f>(-I337*44100)</f>
        <v>0</v>
      </c>
      <c r="AC337">
        <f>2*29.3*Q337*0.92*(DZ337-V337)</f>
        <v>0</v>
      </c>
      <c r="AD337">
        <f>2*0.95*5.67E-8*(((DZ337+$B$9)+273)^4-(V337+273)^4)</f>
        <v>0</v>
      </c>
      <c r="AE337">
        <f>T337+AD337+AB337+AC337</f>
        <v>0</v>
      </c>
      <c r="AF337">
        <f>DW337*AT337*(DR337-DQ337*(1000-AT337*DT337)/(1000-AT337*DS337))/(100*DK337)</f>
        <v>0</v>
      </c>
      <c r="AG337">
        <f>1000*DW337*AT337*(DS337-DT337)/(100*DK337*(1000-AT337*DS337))</f>
        <v>0</v>
      </c>
      <c r="AH337">
        <f>(AI337 - AJ337 - DX337*1E3/(8.314*(DZ337+273.15)) * AL337/DW337 * AK337) * DW337/(100*DK337) * (1000 - DT337)/1000</f>
        <v>0</v>
      </c>
      <c r="AI337">
        <v>501.5375539201044</v>
      </c>
      <c r="AJ337">
        <v>478.2557393939394</v>
      </c>
      <c r="AK337">
        <v>3.199920454005669</v>
      </c>
      <c r="AL337">
        <v>66.52313839477526</v>
      </c>
      <c r="AM337">
        <f>(AO337 - AN337 + DX337*1E3/(8.314*(DZ337+273.15)) * AQ337/DW337 * AP337) * DW337/(100*DK337) * 1000/(1000 - AO337)</f>
        <v>0</v>
      </c>
      <c r="AN337">
        <v>24.89702456895795</v>
      </c>
      <c r="AO337">
        <v>26.29498666666666</v>
      </c>
      <c r="AP337">
        <v>0.002824076575666112</v>
      </c>
      <c r="AQ337">
        <v>105.5360491091365</v>
      </c>
      <c r="AR337">
        <v>0</v>
      </c>
      <c r="AS337">
        <v>0</v>
      </c>
      <c r="AT337">
        <f>IF(AR337*$H$15&gt;=AV337,1.0,(AV337/(AV337-AR337*$H$15)))</f>
        <v>0</v>
      </c>
      <c r="AU337">
        <f>(AT337-1)*100</f>
        <v>0</v>
      </c>
      <c r="AV337">
        <f>MAX(0,($B$15+$C$15*EE337)/(1+$D$15*EE337)*DX337/(DZ337+273)*$E$15)</f>
        <v>0</v>
      </c>
      <c r="AW337" t="s">
        <v>429</v>
      </c>
      <c r="AX337" t="s">
        <v>429</v>
      </c>
      <c r="AY337">
        <v>0</v>
      </c>
      <c r="AZ337">
        <v>0</v>
      </c>
      <c r="BA337">
        <f>1-AY337/AZ337</f>
        <v>0</v>
      </c>
      <c r="BB337">
        <v>0</v>
      </c>
      <c r="BC337" t="s">
        <v>429</v>
      </c>
      <c r="BD337" t="s">
        <v>429</v>
      </c>
      <c r="BE337">
        <v>0</v>
      </c>
      <c r="BF337">
        <v>0</v>
      </c>
      <c r="BG337">
        <f>1-BE337/BF337</f>
        <v>0</v>
      </c>
      <c r="BH337">
        <v>0.5</v>
      </c>
      <c r="BI337">
        <f>DH337</f>
        <v>0</v>
      </c>
      <c r="BJ337">
        <f>K337</f>
        <v>0</v>
      </c>
      <c r="BK337">
        <f>BG337*BH337*BI337</f>
        <v>0</v>
      </c>
      <c r="BL337">
        <f>(BJ337-BB337)/BI337</f>
        <v>0</v>
      </c>
      <c r="BM337">
        <f>(AZ337-BF337)/BF337</f>
        <v>0</v>
      </c>
      <c r="BN337">
        <f>AY337/(BA337+AY337/BF337)</f>
        <v>0</v>
      </c>
      <c r="BO337" t="s">
        <v>429</v>
      </c>
      <c r="BP337">
        <v>0</v>
      </c>
      <c r="BQ337">
        <f>IF(BP337&lt;&gt;0, BP337, BN337)</f>
        <v>0</v>
      </c>
      <c r="BR337">
        <f>1-BQ337/BF337</f>
        <v>0</v>
      </c>
      <c r="BS337">
        <f>(BF337-BE337)/(BF337-BQ337)</f>
        <v>0</v>
      </c>
      <c r="BT337">
        <f>(AZ337-BF337)/(AZ337-BQ337)</f>
        <v>0</v>
      </c>
      <c r="BU337">
        <f>(BF337-BE337)/(BF337-AY337)</f>
        <v>0</v>
      </c>
      <c r="BV337">
        <f>(AZ337-BF337)/(AZ337-AY337)</f>
        <v>0</v>
      </c>
      <c r="BW337">
        <f>(BS337*BQ337/BE337)</f>
        <v>0</v>
      </c>
      <c r="BX337">
        <f>(1-BW337)</f>
        <v>0</v>
      </c>
      <c r="DG337">
        <f>$B$13*EF337+$C$13*EG337+$F$13*ER337*(1-EU337)</f>
        <v>0</v>
      </c>
      <c r="DH337">
        <f>DG337*DI337</f>
        <v>0</v>
      </c>
      <c r="DI337">
        <f>($B$13*$D$11+$C$13*$D$11+$F$13*((FE337+EW337)/MAX(FE337+EW337+FF337, 0.1)*$I$11+FF337/MAX(FE337+EW337+FF337, 0.1)*$J$11))/($B$13+$C$13+$F$13)</f>
        <v>0</v>
      </c>
      <c r="DJ337">
        <f>($B$13*$K$11+$C$13*$K$11+$F$13*((FE337+EW337)/MAX(FE337+EW337+FF337, 0.1)*$P$11+FF337/MAX(FE337+EW337+FF337, 0.1)*$Q$11))/($B$13+$C$13+$F$13)</f>
        <v>0</v>
      </c>
      <c r="DK337">
        <v>2.44</v>
      </c>
      <c r="DL337">
        <v>0.5</v>
      </c>
      <c r="DM337" t="s">
        <v>430</v>
      </c>
      <c r="DN337">
        <v>2</v>
      </c>
      <c r="DO337" t="b">
        <v>1</v>
      </c>
      <c r="DP337">
        <v>1688150125.314285</v>
      </c>
      <c r="DQ337">
        <v>444.1373928571429</v>
      </c>
      <c r="DR337">
        <v>473.7810357142857</v>
      </c>
      <c r="DS337">
        <v>26.24451428571428</v>
      </c>
      <c r="DT337">
        <v>24.85214285714286</v>
      </c>
      <c r="DU337">
        <v>466.8800357142857</v>
      </c>
      <c r="DV337">
        <v>30.29157857142857</v>
      </c>
      <c r="DW337">
        <v>500.0285714285714</v>
      </c>
      <c r="DX337">
        <v>101.5372857142857</v>
      </c>
      <c r="DY337">
        <v>0.1000198785714286</v>
      </c>
      <c r="DZ337">
        <v>34.16033928571429</v>
      </c>
      <c r="EA337">
        <v>35.33396785714285</v>
      </c>
      <c r="EB337">
        <v>999.9000000000002</v>
      </c>
      <c r="EC337">
        <v>0</v>
      </c>
      <c r="ED337">
        <v>0</v>
      </c>
      <c r="EE337">
        <v>9998.86892857143</v>
      </c>
      <c r="EF337">
        <v>0</v>
      </c>
      <c r="EG337">
        <v>1842.6325</v>
      </c>
      <c r="EH337">
        <v>-29.64363214285715</v>
      </c>
      <c r="EI337">
        <v>456.1081071428571</v>
      </c>
      <c r="EJ337">
        <v>485.8562499999999</v>
      </c>
      <c r="EK337">
        <v>1.392371785714286</v>
      </c>
      <c r="EL337">
        <v>473.7810357142857</v>
      </c>
      <c r="EM337">
        <v>24.85214285714286</v>
      </c>
      <c r="EN337">
        <v>2.664798928571428</v>
      </c>
      <c r="EO337">
        <v>2.523421071428571</v>
      </c>
      <c r="EP337">
        <v>22.06963214285714</v>
      </c>
      <c r="EQ337">
        <v>21.17831785714286</v>
      </c>
      <c r="ER337">
        <v>2000.025357142857</v>
      </c>
      <c r="ES337">
        <v>0.9800068214285717</v>
      </c>
      <c r="ET337">
        <v>0.01999328214285714</v>
      </c>
      <c r="EU337">
        <v>0</v>
      </c>
      <c r="EV337">
        <v>252.6126071428571</v>
      </c>
      <c r="EW337">
        <v>5.00078</v>
      </c>
      <c r="EX337">
        <v>7652.622499999999</v>
      </c>
      <c r="EY337">
        <v>16379.87857142857</v>
      </c>
      <c r="EZ337">
        <v>51.76310714285714</v>
      </c>
      <c r="FA337">
        <v>54.05992857142856</v>
      </c>
      <c r="FB337">
        <v>52.28332142857143</v>
      </c>
      <c r="FC337">
        <v>53.19614285714285</v>
      </c>
      <c r="FD337">
        <v>52.16264285714284</v>
      </c>
      <c r="FE337">
        <v>1955.135357142857</v>
      </c>
      <c r="FF337">
        <v>39.89000000000001</v>
      </c>
      <c r="FG337">
        <v>0</v>
      </c>
      <c r="FH337">
        <v>1688150127.6</v>
      </c>
      <c r="FI337">
        <v>0</v>
      </c>
      <c r="FJ337">
        <v>252.6271153846154</v>
      </c>
      <c r="FK337">
        <v>-0.7402734996968995</v>
      </c>
      <c r="FL337">
        <v>6.669401348914323</v>
      </c>
      <c r="FM337">
        <v>7652.536153846155</v>
      </c>
      <c r="FN337">
        <v>15</v>
      </c>
      <c r="FO337">
        <v>1688146449</v>
      </c>
      <c r="FP337" t="s">
        <v>1019</v>
      </c>
      <c r="FQ337">
        <v>1688146449</v>
      </c>
      <c r="FR337">
        <v>1688146442</v>
      </c>
      <c r="FS337">
        <v>9</v>
      </c>
      <c r="FT337">
        <v>-0.022</v>
      </c>
      <c r="FU337">
        <v>-0.07000000000000001</v>
      </c>
      <c r="FV337">
        <v>-22.36</v>
      </c>
      <c r="FW337">
        <v>-3.884</v>
      </c>
      <c r="FX337">
        <v>420</v>
      </c>
      <c r="FY337">
        <v>23</v>
      </c>
      <c r="FZ337">
        <v>0.42</v>
      </c>
      <c r="GA337">
        <v>0.11</v>
      </c>
      <c r="GB337">
        <v>-27.34966829268293</v>
      </c>
      <c r="GC337">
        <v>-43.89158048780487</v>
      </c>
      <c r="GD337">
        <v>4.495763773926058</v>
      </c>
      <c r="GE337">
        <v>0</v>
      </c>
      <c r="GF337">
        <v>1.416380487804878</v>
      </c>
      <c r="GG337">
        <v>-0.4193661324041804</v>
      </c>
      <c r="GH337">
        <v>0.05083282778136439</v>
      </c>
      <c r="GI337">
        <v>1</v>
      </c>
      <c r="GJ337">
        <v>1</v>
      </c>
      <c r="GK337">
        <v>2</v>
      </c>
      <c r="GL337" t="s">
        <v>432</v>
      </c>
      <c r="GM337">
        <v>3.10127</v>
      </c>
      <c r="GN337">
        <v>2.75834</v>
      </c>
      <c r="GO337">
        <v>0.104856</v>
      </c>
      <c r="GP337">
        <v>0.106412</v>
      </c>
      <c r="GQ337">
        <v>0.13629</v>
      </c>
      <c r="GR337">
        <v>0.119404</v>
      </c>
      <c r="GS337">
        <v>22088.5</v>
      </c>
      <c r="GT337">
        <v>21022.1</v>
      </c>
      <c r="GU337">
        <v>25273.6</v>
      </c>
      <c r="GV337">
        <v>23925.9</v>
      </c>
      <c r="GW337">
        <v>35140.8</v>
      </c>
      <c r="GX337">
        <v>30716.3</v>
      </c>
      <c r="GY337">
        <v>44203.7</v>
      </c>
      <c r="GZ337">
        <v>37695.5</v>
      </c>
      <c r="HA337">
        <v>1.67472</v>
      </c>
      <c r="HB337">
        <v>1.57917</v>
      </c>
      <c r="HC337">
        <v>-0.0193007</v>
      </c>
      <c r="HD337">
        <v>0</v>
      </c>
      <c r="HE337">
        <v>35.696</v>
      </c>
      <c r="HF337">
        <v>999.9</v>
      </c>
      <c r="HG337">
        <v>34.8</v>
      </c>
      <c r="HH337">
        <v>48.6</v>
      </c>
      <c r="HI337">
        <v>39.6811</v>
      </c>
      <c r="HJ337">
        <v>62.8874</v>
      </c>
      <c r="HK337">
        <v>21.6346</v>
      </c>
      <c r="HL337">
        <v>1</v>
      </c>
      <c r="HM337">
        <v>2.27227</v>
      </c>
      <c r="HN337">
        <v>9.28105</v>
      </c>
      <c r="HO337">
        <v>20.0457</v>
      </c>
      <c r="HP337">
        <v>5.20067</v>
      </c>
      <c r="HQ337">
        <v>11.998</v>
      </c>
      <c r="HR337">
        <v>4.9574</v>
      </c>
      <c r="HS337">
        <v>3.27425</v>
      </c>
      <c r="HT337">
        <v>9999</v>
      </c>
      <c r="HU337">
        <v>9999</v>
      </c>
      <c r="HV337">
        <v>9999</v>
      </c>
      <c r="HW337">
        <v>114.6</v>
      </c>
      <c r="HX337">
        <v>1.86386</v>
      </c>
      <c r="HY337">
        <v>1.86023</v>
      </c>
      <c r="HZ337">
        <v>1.85867</v>
      </c>
      <c r="IA337">
        <v>1.85989</v>
      </c>
      <c r="IB337">
        <v>1.85984</v>
      </c>
      <c r="IC337">
        <v>1.85852</v>
      </c>
      <c r="ID337">
        <v>1.85771</v>
      </c>
      <c r="IE337">
        <v>1.85242</v>
      </c>
      <c r="IF337">
        <v>0</v>
      </c>
      <c r="IG337">
        <v>0</v>
      </c>
      <c r="IH337">
        <v>0</v>
      </c>
      <c r="II337">
        <v>0</v>
      </c>
      <c r="IJ337" t="s">
        <v>433</v>
      </c>
      <c r="IK337" t="s">
        <v>434</v>
      </c>
      <c r="IL337" t="s">
        <v>435</v>
      </c>
      <c r="IM337" t="s">
        <v>435</v>
      </c>
      <c r="IN337" t="s">
        <v>435</v>
      </c>
      <c r="IO337" t="s">
        <v>435</v>
      </c>
      <c r="IP337">
        <v>0</v>
      </c>
      <c r="IQ337">
        <v>100</v>
      </c>
      <c r="IR337">
        <v>100</v>
      </c>
      <c r="IS337">
        <v>-23.103</v>
      </c>
      <c r="IT337">
        <v>-4.0499</v>
      </c>
      <c r="IU337">
        <v>-14.33519908643434</v>
      </c>
      <c r="IV337">
        <v>-0.02083019699242301</v>
      </c>
      <c r="IW337">
        <v>6.53372239223948E-06</v>
      </c>
      <c r="IX337">
        <v>-1.0545266758139E-09</v>
      </c>
      <c r="IY337">
        <v>-1.743726263577337</v>
      </c>
      <c r="IZ337">
        <v>-0.1107929009182527</v>
      </c>
      <c r="JA337">
        <v>0.00147621998962423</v>
      </c>
      <c r="JB337">
        <v>-1.085810860981848E-05</v>
      </c>
      <c r="JC337">
        <v>3</v>
      </c>
      <c r="JD337">
        <v>1949</v>
      </c>
      <c r="JE337">
        <v>2</v>
      </c>
      <c r="JF337">
        <v>64</v>
      </c>
      <c r="JG337">
        <v>61.4</v>
      </c>
      <c r="JH337">
        <v>61.5</v>
      </c>
      <c r="JI337">
        <v>1.38672</v>
      </c>
      <c r="JJ337">
        <v>2.7356</v>
      </c>
      <c r="JK337">
        <v>1.49658</v>
      </c>
      <c r="JL337">
        <v>2.32056</v>
      </c>
      <c r="JM337">
        <v>1.54785</v>
      </c>
      <c r="JN337">
        <v>2.47437</v>
      </c>
      <c r="JO337">
        <v>51.8671</v>
      </c>
      <c r="JP337">
        <v>12.8011</v>
      </c>
      <c r="JQ337">
        <v>18</v>
      </c>
      <c r="JR337">
        <v>503.182</v>
      </c>
      <c r="JS337">
        <v>447.401</v>
      </c>
      <c r="JT337">
        <v>28.7793</v>
      </c>
      <c r="JU337">
        <v>51.6564</v>
      </c>
      <c r="JV337">
        <v>30.0023</v>
      </c>
      <c r="JW337">
        <v>51.356</v>
      </c>
      <c r="JX337">
        <v>51.1781</v>
      </c>
      <c r="JY337">
        <v>27.8716</v>
      </c>
      <c r="JZ337">
        <v>26.5853</v>
      </c>
      <c r="KA337">
        <v>0</v>
      </c>
      <c r="KB337">
        <v>22.5908</v>
      </c>
      <c r="KC337">
        <v>526.918</v>
      </c>
      <c r="KD337">
        <v>25.0781</v>
      </c>
      <c r="KE337">
        <v>96.59180000000001</v>
      </c>
      <c r="KF337">
        <v>91.0549</v>
      </c>
    </row>
    <row r="338" spans="1:292">
      <c r="A338">
        <v>320</v>
      </c>
      <c r="B338">
        <v>1688150138.1</v>
      </c>
      <c r="C338">
        <v>15722.09999990463</v>
      </c>
      <c r="D338" t="s">
        <v>1080</v>
      </c>
      <c r="E338" t="s">
        <v>1081</v>
      </c>
      <c r="F338">
        <v>5</v>
      </c>
      <c r="G338" t="s">
        <v>1018</v>
      </c>
      <c r="H338">
        <v>1688150130.6</v>
      </c>
      <c r="I338">
        <f>(J338)/1000</f>
        <v>0</v>
      </c>
      <c r="J338">
        <f>IF(DO338, AM338, AG338)</f>
        <v>0</v>
      </c>
      <c r="K338">
        <f>IF(DO338, AH338, AF338)</f>
        <v>0</v>
      </c>
      <c r="L338">
        <f>DQ338 - IF(AT338&gt;1, K338*DK338*100.0/(AV338*EE338), 0)</f>
        <v>0</v>
      </c>
      <c r="M338">
        <f>((S338-I338/2)*L338-K338)/(S338+I338/2)</f>
        <v>0</v>
      </c>
      <c r="N338">
        <f>M338*(DX338+DY338)/1000.0</f>
        <v>0</v>
      </c>
      <c r="O338">
        <f>(DQ338 - IF(AT338&gt;1, K338*DK338*100.0/(AV338*EE338), 0))*(DX338+DY338)/1000.0</f>
        <v>0</v>
      </c>
      <c r="P338">
        <f>2.0/((1/R338-1/Q338)+SIGN(R338)*SQRT((1/R338-1/Q338)*(1/R338-1/Q338) + 4*DL338/((DL338+1)*(DL338+1))*(2*1/R338*1/Q338-1/Q338*1/Q338)))</f>
        <v>0</v>
      </c>
      <c r="Q338">
        <f>IF(LEFT(DM338,1)&lt;&gt;"0",IF(LEFT(DM338,1)="1",3.0,DN338),$D$5+$E$5*(EE338*DX338/($K$5*1000))+$F$5*(EE338*DX338/($K$5*1000))*MAX(MIN(DK338,$J$5),$I$5)*MAX(MIN(DK338,$J$5),$I$5)+$G$5*MAX(MIN(DK338,$J$5),$I$5)*(EE338*DX338/($K$5*1000))+$H$5*(EE338*DX338/($K$5*1000))*(EE338*DX338/($K$5*1000)))</f>
        <v>0</v>
      </c>
      <c r="R338">
        <f>I338*(1000-(1000*0.61365*exp(17.502*V338/(240.97+V338))/(DX338+DY338)+DS338)/2)/(1000*0.61365*exp(17.502*V338/(240.97+V338))/(DX338+DY338)-DS338)</f>
        <v>0</v>
      </c>
      <c r="S338">
        <f>1/((DL338+1)/(P338/1.6)+1/(Q338/1.37)) + DL338/((DL338+1)/(P338/1.6) + DL338/(Q338/1.37))</f>
        <v>0</v>
      </c>
      <c r="T338">
        <f>(DG338*DJ338)</f>
        <v>0</v>
      </c>
      <c r="U338">
        <f>(DZ338+(T338+2*0.95*5.67E-8*(((DZ338+$B$9)+273)^4-(DZ338+273)^4)-44100*I338)/(1.84*29.3*Q338+8*0.95*5.67E-8*(DZ338+273)^3))</f>
        <v>0</v>
      </c>
      <c r="V338">
        <f>($C$9*EA338+$D$9*EB338+$E$9*U338)</f>
        <v>0</v>
      </c>
      <c r="W338">
        <f>0.61365*exp(17.502*V338/(240.97+V338))</f>
        <v>0</v>
      </c>
      <c r="X338">
        <f>(Y338/Z338*100)</f>
        <v>0</v>
      </c>
      <c r="Y338">
        <f>DS338*(DX338+DY338)/1000</f>
        <v>0</v>
      </c>
      <c r="Z338">
        <f>0.61365*exp(17.502*DZ338/(240.97+DZ338))</f>
        <v>0</v>
      </c>
      <c r="AA338">
        <f>(W338-DS338*(DX338+DY338)/1000)</f>
        <v>0</v>
      </c>
      <c r="AB338">
        <f>(-I338*44100)</f>
        <v>0</v>
      </c>
      <c r="AC338">
        <f>2*29.3*Q338*0.92*(DZ338-V338)</f>
        <v>0</v>
      </c>
      <c r="AD338">
        <f>2*0.95*5.67E-8*(((DZ338+$B$9)+273)^4-(V338+273)^4)</f>
        <v>0</v>
      </c>
      <c r="AE338">
        <f>T338+AD338+AB338+AC338</f>
        <v>0</v>
      </c>
      <c r="AF338">
        <f>DW338*AT338*(DR338-DQ338*(1000-AT338*DT338)/(1000-AT338*DS338))/(100*DK338)</f>
        <v>0</v>
      </c>
      <c r="AG338">
        <f>1000*DW338*AT338*(DS338-DT338)/(100*DK338*(1000-AT338*DS338))</f>
        <v>0</v>
      </c>
      <c r="AH338">
        <f>(AI338 - AJ338 - DX338*1E3/(8.314*(DZ338+273.15)) * AL338/DW338 * AK338) * DW338/(100*DK338) * (1000 - DT338)/1000</f>
        <v>0</v>
      </c>
      <c r="AI338">
        <v>518.8879515556994</v>
      </c>
      <c r="AJ338">
        <v>494.9094787878786</v>
      </c>
      <c r="AK338">
        <v>3.345265486561004</v>
      </c>
      <c r="AL338">
        <v>66.52313839477526</v>
      </c>
      <c r="AM338">
        <f>(AO338 - AN338 + DX338*1E3/(8.314*(DZ338+273.15)) * AQ338/DW338 * AP338) * DW338/(100*DK338) * 1000/(1000 - AO338)</f>
        <v>0</v>
      </c>
      <c r="AN338">
        <v>24.97951160701276</v>
      </c>
      <c r="AO338">
        <v>26.32164909090909</v>
      </c>
      <c r="AP338">
        <v>0.006902624319619595</v>
      </c>
      <c r="AQ338">
        <v>105.5360491091365</v>
      </c>
      <c r="AR338">
        <v>0</v>
      </c>
      <c r="AS338">
        <v>0</v>
      </c>
      <c r="AT338">
        <f>IF(AR338*$H$15&gt;=AV338,1.0,(AV338/(AV338-AR338*$H$15)))</f>
        <v>0</v>
      </c>
      <c r="AU338">
        <f>(AT338-1)*100</f>
        <v>0</v>
      </c>
      <c r="AV338">
        <f>MAX(0,($B$15+$C$15*EE338)/(1+$D$15*EE338)*DX338/(DZ338+273)*$E$15)</f>
        <v>0</v>
      </c>
      <c r="AW338" t="s">
        <v>429</v>
      </c>
      <c r="AX338" t="s">
        <v>429</v>
      </c>
      <c r="AY338">
        <v>0</v>
      </c>
      <c r="AZ338">
        <v>0</v>
      </c>
      <c r="BA338">
        <f>1-AY338/AZ338</f>
        <v>0</v>
      </c>
      <c r="BB338">
        <v>0</v>
      </c>
      <c r="BC338" t="s">
        <v>429</v>
      </c>
      <c r="BD338" t="s">
        <v>429</v>
      </c>
      <c r="BE338">
        <v>0</v>
      </c>
      <c r="BF338">
        <v>0</v>
      </c>
      <c r="BG338">
        <f>1-BE338/BF338</f>
        <v>0</v>
      </c>
      <c r="BH338">
        <v>0.5</v>
      </c>
      <c r="BI338">
        <f>DH338</f>
        <v>0</v>
      </c>
      <c r="BJ338">
        <f>K338</f>
        <v>0</v>
      </c>
      <c r="BK338">
        <f>BG338*BH338*BI338</f>
        <v>0</v>
      </c>
      <c r="BL338">
        <f>(BJ338-BB338)/BI338</f>
        <v>0</v>
      </c>
      <c r="BM338">
        <f>(AZ338-BF338)/BF338</f>
        <v>0</v>
      </c>
      <c r="BN338">
        <f>AY338/(BA338+AY338/BF338)</f>
        <v>0</v>
      </c>
      <c r="BO338" t="s">
        <v>429</v>
      </c>
      <c r="BP338">
        <v>0</v>
      </c>
      <c r="BQ338">
        <f>IF(BP338&lt;&gt;0, BP338, BN338)</f>
        <v>0</v>
      </c>
      <c r="BR338">
        <f>1-BQ338/BF338</f>
        <v>0</v>
      </c>
      <c r="BS338">
        <f>(BF338-BE338)/(BF338-BQ338)</f>
        <v>0</v>
      </c>
      <c r="BT338">
        <f>(AZ338-BF338)/(AZ338-BQ338)</f>
        <v>0</v>
      </c>
      <c r="BU338">
        <f>(BF338-BE338)/(BF338-AY338)</f>
        <v>0</v>
      </c>
      <c r="BV338">
        <f>(AZ338-BF338)/(AZ338-AY338)</f>
        <v>0</v>
      </c>
      <c r="BW338">
        <f>(BS338*BQ338/BE338)</f>
        <v>0</v>
      </c>
      <c r="BX338">
        <f>(1-BW338)</f>
        <v>0</v>
      </c>
      <c r="DG338">
        <f>$B$13*EF338+$C$13*EG338+$F$13*ER338*(1-EU338)</f>
        <v>0</v>
      </c>
      <c r="DH338">
        <f>DG338*DI338</f>
        <v>0</v>
      </c>
      <c r="DI338">
        <f>($B$13*$D$11+$C$13*$D$11+$F$13*((FE338+EW338)/MAX(FE338+EW338+FF338, 0.1)*$I$11+FF338/MAX(FE338+EW338+FF338, 0.1)*$J$11))/($B$13+$C$13+$F$13)</f>
        <v>0</v>
      </c>
      <c r="DJ338">
        <f>($B$13*$K$11+$C$13*$K$11+$F$13*((FE338+EW338)/MAX(FE338+EW338+FF338, 0.1)*$P$11+FF338/MAX(FE338+EW338+FF338, 0.1)*$Q$11))/($B$13+$C$13+$F$13)</f>
        <v>0</v>
      </c>
      <c r="DK338">
        <v>2.44</v>
      </c>
      <c r="DL338">
        <v>0.5</v>
      </c>
      <c r="DM338" t="s">
        <v>430</v>
      </c>
      <c r="DN338">
        <v>2</v>
      </c>
      <c r="DO338" t="b">
        <v>1</v>
      </c>
      <c r="DP338">
        <v>1688150130.6</v>
      </c>
      <c r="DQ338">
        <v>459.7054074074074</v>
      </c>
      <c r="DR338">
        <v>491.4949259259259</v>
      </c>
      <c r="DS338">
        <v>26.28084814814815</v>
      </c>
      <c r="DT338">
        <v>24.91489259259259</v>
      </c>
      <c r="DU338">
        <v>482.6904814814815</v>
      </c>
      <c r="DV338">
        <v>30.32987777777778</v>
      </c>
      <c r="DW338">
        <v>500.0368888888889</v>
      </c>
      <c r="DX338">
        <v>101.5375555555555</v>
      </c>
      <c r="DY338">
        <v>0.1000598</v>
      </c>
      <c r="DZ338">
        <v>34.18765555555556</v>
      </c>
      <c r="EA338">
        <v>35.37201481481481</v>
      </c>
      <c r="EB338">
        <v>999.9000000000001</v>
      </c>
      <c r="EC338">
        <v>0</v>
      </c>
      <c r="ED338">
        <v>0</v>
      </c>
      <c r="EE338">
        <v>9998.941851851852</v>
      </c>
      <c r="EF338">
        <v>0</v>
      </c>
      <c r="EG338">
        <v>1840.996296296296</v>
      </c>
      <c r="EH338">
        <v>-31.78944814814815</v>
      </c>
      <c r="EI338">
        <v>472.1132962962963</v>
      </c>
      <c r="EJ338">
        <v>504.0538148148149</v>
      </c>
      <c r="EK338">
        <v>1.365953703703704</v>
      </c>
      <c r="EL338">
        <v>491.4949259259259</v>
      </c>
      <c r="EM338">
        <v>24.91489259259259</v>
      </c>
      <c r="EN338">
        <v>2.668495185185185</v>
      </c>
      <c r="EO338">
        <v>2.52979962962963</v>
      </c>
      <c r="EP338">
        <v>22.09237777777778</v>
      </c>
      <c r="EQ338">
        <v>21.21948148148148</v>
      </c>
      <c r="ER338">
        <v>2000.022222222222</v>
      </c>
      <c r="ES338">
        <v>0.9800070000000001</v>
      </c>
      <c r="ET338">
        <v>0.0199931037037037</v>
      </c>
      <c r="EU338">
        <v>0</v>
      </c>
      <c r="EV338">
        <v>252.6078148148148</v>
      </c>
      <c r="EW338">
        <v>5.00078</v>
      </c>
      <c r="EX338">
        <v>7652.153333333334</v>
      </c>
      <c r="EY338">
        <v>16379.84074074074</v>
      </c>
      <c r="EZ338">
        <v>51.79837037037036</v>
      </c>
      <c r="FA338">
        <v>54.09233333333333</v>
      </c>
      <c r="FB338">
        <v>52.30296296296296</v>
      </c>
      <c r="FC338">
        <v>53.22418518518518</v>
      </c>
      <c r="FD338">
        <v>52.17325925925925</v>
      </c>
      <c r="FE338">
        <v>1955.132222222222</v>
      </c>
      <c r="FF338">
        <v>39.89000000000001</v>
      </c>
      <c r="FG338">
        <v>0</v>
      </c>
      <c r="FH338">
        <v>1688150132.4</v>
      </c>
      <c r="FI338">
        <v>0</v>
      </c>
      <c r="FJ338">
        <v>252.6044615384616</v>
      </c>
      <c r="FK338">
        <v>-0.3003076887641725</v>
      </c>
      <c r="FL338">
        <v>-1.691966048309667</v>
      </c>
      <c r="FM338">
        <v>7652.137307692306</v>
      </c>
      <c r="FN338">
        <v>15</v>
      </c>
      <c r="FO338">
        <v>1688146449</v>
      </c>
      <c r="FP338" t="s">
        <v>1019</v>
      </c>
      <c r="FQ338">
        <v>1688146449</v>
      </c>
      <c r="FR338">
        <v>1688146442</v>
      </c>
      <c r="FS338">
        <v>9</v>
      </c>
      <c r="FT338">
        <v>-0.022</v>
      </c>
      <c r="FU338">
        <v>-0.07000000000000001</v>
      </c>
      <c r="FV338">
        <v>-22.36</v>
      </c>
      <c r="FW338">
        <v>-3.884</v>
      </c>
      <c r="FX338">
        <v>420</v>
      </c>
      <c r="FY338">
        <v>23</v>
      </c>
      <c r="FZ338">
        <v>0.42</v>
      </c>
      <c r="GA338">
        <v>0.11</v>
      </c>
      <c r="GB338">
        <v>-29.88546097560975</v>
      </c>
      <c r="GC338">
        <v>-28.0598885017422</v>
      </c>
      <c r="GD338">
        <v>2.892128743118083</v>
      </c>
      <c r="GE338">
        <v>0</v>
      </c>
      <c r="GF338">
        <v>1.387833902439024</v>
      </c>
      <c r="GG338">
        <v>-0.2852594425087097</v>
      </c>
      <c r="GH338">
        <v>0.03839128285698611</v>
      </c>
      <c r="GI338">
        <v>1</v>
      </c>
      <c r="GJ338">
        <v>1</v>
      </c>
      <c r="GK338">
        <v>2</v>
      </c>
      <c r="GL338" t="s">
        <v>432</v>
      </c>
      <c r="GM338">
        <v>3.10147</v>
      </c>
      <c r="GN338">
        <v>2.75814</v>
      </c>
      <c r="GO338">
        <v>0.107454</v>
      </c>
      <c r="GP338">
        <v>0.109018</v>
      </c>
      <c r="GQ338">
        <v>0.136379</v>
      </c>
      <c r="GR338">
        <v>0.119612</v>
      </c>
      <c r="GS338">
        <v>22023.4</v>
      </c>
      <c r="GT338">
        <v>20959.9</v>
      </c>
      <c r="GU338">
        <v>25272.5</v>
      </c>
      <c r="GV338">
        <v>23924.9</v>
      </c>
      <c r="GW338">
        <v>35136.3</v>
      </c>
      <c r="GX338">
        <v>30708.5</v>
      </c>
      <c r="GY338">
        <v>44201.9</v>
      </c>
      <c r="GZ338">
        <v>37694.2</v>
      </c>
      <c r="HA338">
        <v>1.6746</v>
      </c>
      <c r="HB338">
        <v>1.57875</v>
      </c>
      <c r="HC338">
        <v>-0.0175312</v>
      </c>
      <c r="HD338">
        <v>0</v>
      </c>
      <c r="HE338">
        <v>35.7212</v>
      </c>
      <c r="HF338">
        <v>999.9</v>
      </c>
      <c r="HG338">
        <v>34.8</v>
      </c>
      <c r="HH338">
        <v>48.6</v>
      </c>
      <c r="HI338">
        <v>39.6813</v>
      </c>
      <c r="HJ338">
        <v>62.7474</v>
      </c>
      <c r="HK338">
        <v>21.8029</v>
      </c>
      <c r="HL338">
        <v>1</v>
      </c>
      <c r="HM338">
        <v>2.27434</v>
      </c>
      <c r="HN338">
        <v>9.28105</v>
      </c>
      <c r="HO338">
        <v>20.0457</v>
      </c>
      <c r="HP338">
        <v>5.20022</v>
      </c>
      <c r="HQ338">
        <v>11.998</v>
      </c>
      <c r="HR338">
        <v>4.95695</v>
      </c>
      <c r="HS338">
        <v>3.27418</v>
      </c>
      <c r="HT338">
        <v>9999</v>
      </c>
      <c r="HU338">
        <v>9999</v>
      </c>
      <c r="HV338">
        <v>9999</v>
      </c>
      <c r="HW338">
        <v>114.6</v>
      </c>
      <c r="HX338">
        <v>1.86386</v>
      </c>
      <c r="HY338">
        <v>1.86022</v>
      </c>
      <c r="HZ338">
        <v>1.85867</v>
      </c>
      <c r="IA338">
        <v>1.85989</v>
      </c>
      <c r="IB338">
        <v>1.85982</v>
      </c>
      <c r="IC338">
        <v>1.85852</v>
      </c>
      <c r="ID338">
        <v>1.8577</v>
      </c>
      <c r="IE338">
        <v>1.85241</v>
      </c>
      <c r="IF338">
        <v>0</v>
      </c>
      <c r="IG338">
        <v>0</v>
      </c>
      <c r="IH338">
        <v>0</v>
      </c>
      <c r="II338">
        <v>0</v>
      </c>
      <c r="IJ338" t="s">
        <v>433</v>
      </c>
      <c r="IK338" t="s">
        <v>434</v>
      </c>
      <c r="IL338" t="s">
        <v>435</v>
      </c>
      <c r="IM338" t="s">
        <v>435</v>
      </c>
      <c r="IN338" t="s">
        <v>435</v>
      </c>
      <c r="IO338" t="s">
        <v>435</v>
      </c>
      <c r="IP338">
        <v>0</v>
      </c>
      <c r="IQ338">
        <v>100</v>
      </c>
      <c r="IR338">
        <v>100</v>
      </c>
      <c r="IS338">
        <v>-23.352</v>
      </c>
      <c r="IT338">
        <v>-4.0514</v>
      </c>
      <c r="IU338">
        <v>-14.33519908643434</v>
      </c>
      <c r="IV338">
        <v>-0.02083019699242301</v>
      </c>
      <c r="IW338">
        <v>6.53372239223948E-06</v>
      </c>
      <c r="IX338">
        <v>-1.0545266758139E-09</v>
      </c>
      <c r="IY338">
        <v>-1.743726263577337</v>
      </c>
      <c r="IZ338">
        <v>-0.1107929009182527</v>
      </c>
      <c r="JA338">
        <v>0.00147621998962423</v>
      </c>
      <c r="JB338">
        <v>-1.085810860981848E-05</v>
      </c>
      <c r="JC338">
        <v>3</v>
      </c>
      <c r="JD338">
        <v>1949</v>
      </c>
      <c r="JE338">
        <v>2</v>
      </c>
      <c r="JF338">
        <v>64</v>
      </c>
      <c r="JG338">
        <v>61.5</v>
      </c>
      <c r="JH338">
        <v>61.6</v>
      </c>
      <c r="JI338">
        <v>1.42578</v>
      </c>
      <c r="JJ338">
        <v>2.73926</v>
      </c>
      <c r="JK338">
        <v>1.49658</v>
      </c>
      <c r="JL338">
        <v>2.32056</v>
      </c>
      <c r="JM338">
        <v>1.54785</v>
      </c>
      <c r="JN338">
        <v>2.39136</v>
      </c>
      <c r="JO338">
        <v>51.8671</v>
      </c>
      <c r="JP338">
        <v>12.7924</v>
      </c>
      <c r="JQ338">
        <v>18</v>
      </c>
      <c r="JR338">
        <v>503.186</v>
      </c>
      <c r="JS338">
        <v>447.174</v>
      </c>
      <c r="JT338">
        <v>28.8034</v>
      </c>
      <c r="JU338">
        <v>51.6776</v>
      </c>
      <c r="JV338">
        <v>30.0021</v>
      </c>
      <c r="JW338">
        <v>51.372</v>
      </c>
      <c r="JX338">
        <v>51.1908</v>
      </c>
      <c r="JY338">
        <v>28.6428</v>
      </c>
      <c r="JZ338">
        <v>26.3126</v>
      </c>
      <c r="KA338">
        <v>0</v>
      </c>
      <c r="KB338">
        <v>22.6045</v>
      </c>
      <c r="KC338">
        <v>540.292</v>
      </c>
      <c r="KD338">
        <v>25.1129</v>
      </c>
      <c r="KE338">
        <v>96.5877</v>
      </c>
      <c r="KF338">
        <v>91.0515</v>
      </c>
    </row>
    <row r="339" spans="1:292">
      <c r="A339">
        <v>321</v>
      </c>
      <c r="B339">
        <v>1688150143.1</v>
      </c>
      <c r="C339">
        <v>15727.09999990463</v>
      </c>
      <c r="D339" t="s">
        <v>1082</v>
      </c>
      <c r="E339" t="s">
        <v>1083</v>
      </c>
      <c r="F339">
        <v>5</v>
      </c>
      <c r="G339" t="s">
        <v>1018</v>
      </c>
      <c r="H339">
        <v>1688150135.314285</v>
      </c>
      <c r="I339">
        <f>(J339)/1000</f>
        <v>0</v>
      </c>
      <c r="J339">
        <f>IF(DO339, AM339, AG339)</f>
        <v>0</v>
      </c>
      <c r="K339">
        <f>IF(DO339, AH339, AF339)</f>
        <v>0</v>
      </c>
      <c r="L339">
        <f>DQ339 - IF(AT339&gt;1, K339*DK339*100.0/(AV339*EE339), 0)</f>
        <v>0</v>
      </c>
      <c r="M339">
        <f>((S339-I339/2)*L339-K339)/(S339+I339/2)</f>
        <v>0</v>
      </c>
      <c r="N339">
        <f>M339*(DX339+DY339)/1000.0</f>
        <v>0</v>
      </c>
      <c r="O339">
        <f>(DQ339 - IF(AT339&gt;1, K339*DK339*100.0/(AV339*EE339), 0))*(DX339+DY339)/1000.0</f>
        <v>0</v>
      </c>
      <c r="P339">
        <f>2.0/((1/R339-1/Q339)+SIGN(R339)*SQRT((1/R339-1/Q339)*(1/R339-1/Q339) + 4*DL339/((DL339+1)*(DL339+1))*(2*1/R339*1/Q339-1/Q339*1/Q339)))</f>
        <v>0</v>
      </c>
      <c r="Q339">
        <f>IF(LEFT(DM339,1)&lt;&gt;"0",IF(LEFT(DM339,1)="1",3.0,DN339),$D$5+$E$5*(EE339*DX339/($K$5*1000))+$F$5*(EE339*DX339/($K$5*1000))*MAX(MIN(DK339,$J$5),$I$5)*MAX(MIN(DK339,$J$5),$I$5)+$G$5*MAX(MIN(DK339,$J$5),$I$5)*(EE339*DX339/($K$5*1000))+$H$5*(EE339*DX339/($K$5*1000))*(EE339*DX339/($K$5*1000)))</f>
        <v>0</v>
      </c>
      <c r="R339">
        <f>I339*(1000-(1000*0.61365*exp(17.502*V339/(240.97+V339))/(DX339+DY339)+DS339)/2)/(1000*0.61365*exp(17.502*V339/(240.97+V339))/(DX339+DY339)-DS339)</f>
        <v>0</v>
      </c>
      <c r="S339">
        <f>1/((DL339+1)/(P339/1.6)+1/(Q339/1.37)) + DL339/((DL339+1)/(P339/1.6) + DL339/(Q339/1.37))</f>
        <v>0</v>
      </c>
      <c r="T339">
        <f>(DG339*DJ339)</f>
        <v>0</v>
      </c>
      <c r="U339">
        <f>(DZ339+(T339+2*0.95*5.67E-8*(((DZ339+$B$9)+273)^4-(DZ339+273)^4)-44100*I339)/(1.84*29.3*Q339+8*0.95*5.67E-8*(DZ339+273)^3))</f>
        <v>0</v>
      </c>
      <c r="V339">
        <f>($C$9*EA339+$D$9*EB339+$E$9*U339)</f>
        <v>0</v>
      </c>
      <c r="W339">
        <f>0.61365*exp(17.502*V339/(240.97+V339))</f>
        <v>0</v>
      </c>
      <c r="X339">
        <f>(Y339/Z339*100)</f>
        <v>0</v>
      </c>
      <c r="Y339">
        <f>DS339*(DX339+DY339)/1000</f>
        <v>0</v>
      </c>
      <c r="Z339">
        <f>0.61365*exp(17.502*DZ339/(240.97+DZ339))</f>
        <v>0</v>
      </c>
      <c r="AA339">
        <f>(W339-DS339*(DX339+DY339)/1000)</f>
        <v>0</v>
      </c>
      <c r="AB339">
        <f>(-I339*44100)</f>
        <v>0</v>
      </c>
      <c r="AC339">
        <f>2*29.3*Q339*0.92*(DZ339-V339)</f>
        <v>0</v>
      </c>
      <c r="AD339">
        <f>2*0.95*5.67E-8*(((DZ339+$B$9)+273)^4-(V339+273)^4)</f>
        <v>0</v>
      </c>
      <c r="AE339">
        <f>T339+AD339+AB339+AC339</f>
        <v>0</v>
      </c>
      <c r="AF339">
        <f>DW339*AT339*(DR339-DQ339*(1000-AT339*DT339)/(1000-AT339*DS339))/(100*DK339)</f>
        <v>0</v>
      </c>
      <c r="AG339">
        <f>1000*DW339*AT339*(DS339-DT339)/(100*DK339*(1000-AT339*DS339))</f>
        <v>0</v>
      </c>
      <c r="AH339">
        <f>(AI339 - AJ339 - DX339*1E3/(8.314*(DZ339+273.15)) * AL339/DW339 * AK339) * DW339/(100*DK339) * (1000 - DT339)/1000</f>
        <v>0</v>
      </c>
      <c r="AI339">
        <v>536.0881935521141</v>
      </c>
      <c r="AJ339">
        <v>511.7818484848485</v>
      </c>
      <c r="AK339">
        <v>3.381353374501197</v>
      </c>
      <c r="AL339">
        <v>66.52313839477526</v>
      </c>
      <c r="AM339">
        <f>(AO339 - AN339 + DX339*1E3/(8.314*(DZ339+273.15)) * AQ339/DW339 * AP339) * DW339/(100*DK339) * 1000/(1000 - AO339)</f>
        <v>0</v>
      </c>
      <c r="AN339">
        <v>25.06908814917042</v>
      </c>
      <c r="AO339">
        <v>26.35199454545454</v>
      </c>
      <c r="AP339">
        <v>0.006475906942413672</v>
      </c>
      <c r="AQ339">
        <v>105.5360491091365</v>
      </c>
      <c r="AR339">
        <v>0</v>
      </c>
      <c r="AS339">
        <v>0</v>
      </c>
      <c r="AT339">
        <f>IF(AR339*$H$15&gt;=AV339,1.0,(AV339/(AV339-AR339*$H$15)))</f>
        <v>0</v>
      </c>
      <c r="AU339">
        <f>(AT339-1)*100</f>
        <v>0</v>
      </c>
      <c r="AV339">
        <f>MAX(0,($B$15+$C$15*EE339)/(1+$D$15*EE339)*DX339/(DZ339+273)*$E$15)</f>
        <v>0</v>
      </c>
      <c r="AW339" t="s">
        <v>429</v>
      </c>
      <c r="AX339" t="s">
        <v>429</v>
      </c>
      <c r="AY339">
        <v>0</v>
      </c>
      <c r="AZ339">
        <v>0</v>
      </c>
      <c r="BA339">
        <f>1-AY339/AZ339</f>
        <v>0</v>
      </c>
      <c r="BB339">
        <v>0</v>
      </c>
      <c r="BC339" t="s">
        <v>429</v>
      </c>
      <c r="BD339" t="s">
        <v>429</v>
      </c>
      <c r="BE339">
        <v>0</v>
      </c>
      <c r="BF339">
        <v>0</v>
      </c>
      <c r="BG339">
        <f>1-BE339/BF339</f>
        <v>0</v>
      </c>
      <c r="BH339">
        <v>0.5</v>
      </c>
      <c r="BI339">
        <f>DH339</f>
        <v>0</v>
      </c>
      <c r="BJ339">
        <f>K339</f>
        <v>0</v>
      </c>
      <c r="BK339">
        <f>BG339*BH339*BI339</f>
        <v>0</v>
      </c>
      <c r="BL339">
        <f>(BJ339-BB339)/BI339</f>
        <v>0</v>
      </c>
      <c r="BM339">
        <f>(AZ339-BF339)/BF339</f>
        <v>0</v>
      </c>
      <c r="BN339">
        <f>AY339/(BA339+AY339/BF339)</f>
        <v>0</v>
      </c>
      <c r="BO339" t="s">
        <v>429</v>
      </c>
      <c r="BP339">
        <v>0</v>
      </c>
      <c r="BQ339">
        <f>IF(BP339&lt;&gt;0, BP339, BN339)</f>
        <v>0</v>
      </c>
      <c r="BR339">
        <f>1-BQ339/BF339</f>
        <v>0</v>
      </c>
      <c r="BS339">
        <f>(BF339-BE339)/(BF339-BQ339)</f>
        <v>0</v>
      </c>
      <c r="BT339">
        <f>(AZ339-BF339)/(AZ339-BQ339)</f>
        <v>0</v>
      </c>
      <c r="BU339">
        <f>(BF339-BE339)/(BF339-AY339)</f>
        <v>0</v>
      </c>
      <c r="BV339">
        <f>(AZ339-BF339)/(AZ339-AY339)</f>
        <v>0</v>
      </c>
      <c r="BW339">
        <f>(BS339*BQ339/BE339)</f>
        <v>0</v>
      </c>
      <c r="BX339">
        <f>(1-BW339)</f>
        <v>0</v>
      </c>
      <c r="DG339">
        <f>$B$13*EF339+$C$13*EG339+$F$13*ER339*(1-EU339)</f>
        <v>0</v>
      </c>
      <c r="DH339">
        <f>DG339*DI339</f>
        <v>0</v>
      </c>
      <c r="DI339">
        <f>($B$13*$D$11+$C$13*$D$11+$F$13*((FE339+EW339)/MAX(FE339+EW339+FF339, 0.1)*$I$11+FF339/MAX(FE339+EW339+FF339, 0.1)*$J$11))/($B$13+$C$13+$F$13)</f>
        <v>0</v>
      </c>
      <c r="DJ339">
        <f>($B$13*$K$11+$C$13*$K$11+$F$13*((FE339+EW339)/MAX(FE339+EW339+FF339, 0.1)*$P$11+FF339/MAX(FE339+EW339+FF339, 0.1)*$Q$11))/($B$13+$C$13+$F$13)</f>
        <v>0</v>
      </c>
      <c r="DK339">
        <v>2.44</v>
      </c>
      <c r="DL339">
        <v>0.5</v>
      </c>
      <c r="DM339" t="s">
        <v>430</v>
      </c>
      <c r="DN339">
        <v>2</v>
      </c>
      <c r="DO339" t="b">
        <v>1</v>
      </c>
      <c r="DP339">
        <v>1688150135.314285</v>
      </c>
      <c r="DQ339">
        <v>474.5914285714285</v>
      </c>
      <c r="DR339">
        <v>507.3432857142857</v>
      </c>
      <c r="DS339">
        <v>26.30981785714286</v>
      </c>
      <c r="DT339">
        <v>24.96598928571428</v>
      </c>
      <c r="DU339">
        <v>497.8058214285714</v>
      </c>
      <c r="DV339">
        <v>30.36041428571428</v>
      </c>
      <c r="DW339">
        <v>500.0361428571429</v>
      </c>
      <c r="DX339">
        <v>101.5376071428571</v>
      </c>
      <c r="DY339">
        <v>0.1000772714285715</v>
      </c>
      <c r="DZ339">
        <v>34.21447857142858</v>
      </c>
      <c r="EA339">
        <v>35.40887142857143</v>
      </c>
      <c r="EB339">
        <v>999.9000000000002</v>
      </c>
      <c r="EC339">
        <v>0</v>
      </c>
      <c r="ED339">
        <v>0</v>
      </c>
      <c r="EE339">
        <v>9998.152857142859</v>
      </c>
      <c r="EF339">
        <v>0</v>
      </c>
      <c r="EG339">
        <v>1838.592857142857</v>
      </c>
      <c r="EH339">
        <v>-32.75176428571429</v>
      </c>
      <c r="EI339">
        <v>487.4155714285714</v>
      </c>
      <c r="EJ339">
        <v>520.3349285714286</v>
      </c>
      <c r="EK339">
        <v>1.343831071428571</v>
      </c>
      <c r="EL339">
        <v>507.3432857142857</v>
      </c>
      <c r="EM339">
        <v>24.96598928571428</v>
      </c>
      <c r="EN339">
        <v>2.671437857142857</v>
      </c>
      <c r="EO339">
        <v>2.534987857142857</v>
      </c>
      <c r="EP339">
        <v>22.11046428571428</v>
      </c>
      <c r="EQ339">
        <v>21.25285</v>
      </c>
      <c r="ER339">
        <v>2000.012142857142</v>
      </c>
      <c r="ES339">
        <v>0.980007142857143</v>
      </c>
      <c r="ET339">
        <v>0.01999296071428571</v>
      </c>
      <c r="EU339">
        <v>0</v>
      </c>
      <c r="EV339">
        <v>252.5815714285715</v>
      </c>
      <c r="EW339">
        <v>5.00078</v>
      </c>
      <c r="EX339">
        <v>7653.119285714287</v>
      </c>
      <c r="EY339">
        <v>16379.76785714286</v>
      </c>
      <c r="EZ339">
        <v>51.82557142857142</v>
      </c>
      <c r="FA339">
        <v>54.11371428571429</v>
      </c>
      <c r="FB339">
        <v>52.33682142857143</v>
      </c>
      <c r="FC339">
        <v>53.25196428571428</v>
      </c>
      <c r="FD339">
        <v>52.22292857142857</v>
      </c>
      <c r="FE339">
        <v>1955.122142857143</v>
      </c>
      <c r="FF339">
        <v>39.89000000000001</v>
      </c>
      <c r="FG339">
        <v>0</v>
      </c>
      <c r="FH339">
        <v>1688150137.8</v>
      </c>
      <c r="FI339">
        <v>0</v>
      </c>
      <c r="FJ339">
        <v>252.5838000000001</v>
      </c>
      <c r="FK339">
        <v>0.1663076895512881</v>
      </c>
      <c r="FL339">
        <v>-13.2130770593139</v>
      </c>
      <c r="FM339">
        <v>7652.660399999999</v>
      </c>
      <c r="FN339">
        <v>15</v>
      </c>
      <c r="FO339">
        <v>1688146449</v>
      </c>
      <c r="FP339" t="s">
        <v>1019</v>
      </c>
      <c r="FQ339">
        <v>1688146449</v>
      </c>
      <c r="FR339">
        <v>1688146442</v>
      </c>
      <c r="FS339">
        <v>9</v>
      </c>
      <c r="FT339">
        <v>-0.022</v>
      </c>
      <c r="FU339">
        <v>-0.07000000000000001</v>
      </c>
      <c r="FV339">
        <v>-22.36</v>
      </c>
      <c r="FW339">
        <v>-3.884</v>
      </c>
      <c r="FX339">
        <v>420</v>
      </c>
      <c r="FY339">
        <v>23</v>
      </c>
      <c r="FZ339">
        <v>0.42</v>
      </c>
      <c r="GA339">
        <v>0.11</v>
      </c>
      <c r="GB339">
        <v>-32.0031075</v>
      </c>
      <c r="GC339">
        <v>-13.53420450281422</v>
      </c>
      <c r="GD339">
        <v>1.379743604875105</v>
      </c>
      <c r="GE339">
        <v>0</v>
      </c>
      <c r="GF339">
        <v>1.3526485</v>
      </c>
      <c r="GG339">
        <v>-0.2425377861163221</v>
      </c>
      <c r="GH339">
        <v>0.0342999313811267</v>
      </c>
      <c r="GI339">
        <v>1</v>
      </c>
      <c r="GJ339">
        <v>1</v>
      </c>
      <c r="GK339">
        <v>2</v>
      </c>
      <c r="GL339" t="s">
        <v>432</v>
      </c>
      <c r="GM339">
        <v>3.10123</v>
      </c>
      <c r="GN339">
        <v>2.7584</v>
      </c>
      <c r="GO339">
        <v>0.110041</v>
      </c>
      <c r="GP339">
        <v>0.111609</v>
      </c>
      <c r="GQ339">
        <v>0.136476</v>
      </c>
      <c r="GR339">
        <v>0.120091</v>
      </c>
      <c r="GS339">
        <v>21958.7</v>
      </c>
      <c r="GT339">
        <v>20898.2</v>
      </c>
      <c r="GU339">
        <v>25271.5</v>
      </c>
      <c r="GV339">
        <v>23924.1</v>
      </c>
      <c r="GW339">
        <v>35131.5</v>
      </c>
      <c r="GX339">
        <v>30691.3</v>
      </c>
      <c r="GY339">
        <v>44200</v>
      </c>
      <c r="GZ339">
        <v>37692.8</v>
      </c>
      <c r="HA339">
        <v>1.67442</v>
      </c>
      <c r="HB339">
        <v>1.57895</v>
      </c>
      <c r="HC339">
        <v>-0.0174828</v>
      </c>
      <c r="HD339">
        <v>0</v>
      </c>
      <c r="HE339">
        <v>35.7439</v>
      </c>
      <c r="HF339">
        <v>999.9</v>
      </c>
      <c r="HG339">
        <v>34.8</v>
      </c>
      <c r="HH339">
        <v>48.6</v>
      </c>
      <c r="HI339">
        <v>39.6819</v>
      </c>
      <c r="HJ339">
        <v>63.0274</v>
      </c>
      <c r="HK339">
        <v>21.8229</v>
      </c>
      <c r="HL339">
        <v>1</v>
      </c>
      <c r="HM339">
        <v>2.27653</v>
      </c>
      <c r="HN339">
        <v>9.28105</v>
      </c>
      <c r="HO339">
        <v>20.0457</v>
      </c>
      <c r="HP339">
        <v>5.20022</v>
      </c>
      <c r="HQ339">
        <v>11.998</v>
      </c>
      <c r="HR339">
        <v>4.95695</v>
      </c>
      <c r="HS339">
        <v>3.27423</v>
      </c>
      <c r="HT339">
        <v>9999</v>
      </c>
      <c r="HU339">
        <v>9999</v>
      </c>
      <c r="HV339">
        <v>9999</v>
      </c>
      <c r="HW339">
        <v>114.6</v>
      </c>
      <c r="HX339">
        <v>1.86386</v>
      </c>
      <c r="HY339">
        <v>1.86023</v>
      </c>
      <c r="HZ339">
        <v>1.85867</v>
      </c>
      <c r="IA339">
        <v>1.85989</v>
      </c>
      <c r="IB339">
        <v>1.85986</v>
      </c>
      <c r="IC339">
        <v>1.85852</v>
      </c>
      <c r="ID339">
        <v>1.85772</v>
      </c>
      <c r="IE339">
        <v>1.85242</v>
      </c>
      <c r="IF339">
        <v>0</v>
      </c>
      <c r="IG339">
        <v>0</v>
      </c>
      <c r="IH339">
        <v>0</v>
      </c>
      <c r="II339">
        <v>0</v>
      </c>
      <c r="IJ339" t="s">
        <v>433</v>
      </c>
      <c r="IK339" t="s">
        <v>434</v>
      </c>
      <c r="IL339" t="s">
        <v>435</v>
      </c>
      <c r="IM339" t="s">
        <v>435</v>
      </c>
      <c r="IN339" t="s">
        <v>435</v>
      </c>
      <c r="IO339" t="s">
        <v>435</v>
      </c>
      <c r="IP339">
        <v>0</v>
      </c>
      <c r="IQ339">
        <v>100</v>
      </c>
      <c r="IR339">
        <v>100</v>
      </c>
      <c r="IS339">
        <v>-23.602</v>
      </c>
      <c r="IT339">
        <v>-4.0531</v>
      </c>
      <c r="IU339">
        <v>-14.33519908643434</v>
      </c>
      <c r="IV339">
        <v>-0.02083019699242301</v>
      </c>
      <c r="IW339">
        <v>6.53372239223948E-06</v>
      </c>
      <c r="IX339">
        <v>-1.0545266758139E-09</v>
      </c>
      <c r="IY339">
        <v>-1.743726263577337</v>
      </c>
      <c r="IZ339">
        <v>-0.1107929009182527</v>
      </c>
      <c r="JA339">
        <v>0.00147621998962423</v>
      </c>
      <c r="JB339">
        <v>-1.085810860981848E-05</v>
      </c>
      <c r="JC339">
        <v>3</v>
      </c>
      <c r="JD339">
        <v>1949</v>
      </c>
      <c r="JE339">
        <v>2</v>
      </c>
      <c r="JF339">
        <v>64</v>
      </c>
      <c r="JG339">
        <v>61.6</v>
      </c>
      <c r="JH339">
        <v>61.7</v>
      </c>
      <c r="JI339">
        <v>1.45996</v>
      </c>
      <c r="JJ339">
        <v>2.72461</v>
      </c>
      <c r="JK339">
        <v>1.49658</v>
      </c>
      <c r="JL339">
        <v>2.32178</v>
      </c>
      <c r="JM339">
        <v>1.54785</v>
      </c>
      <c r="JN339">
        <v>2.41821</v>
      </c>
      <c r="JO339">
        <v>51.9009</v>
      </c>
      <c r="JP339">
        <v>12.8011</v>
      </c>
      <c r="JQ339">
        <v>18</v>
      </c>
      <c r="JR339">
        <v>503.152</v>
      </c>
      <c r="JS339">
        <v>447.381</v>
      </c>
      <c r="JT339">
        <v>28.8283</v>
      </c>
      <c r="JU339">
        <v>51.6984</v>
      </c>
      <c r="JV339">
        <v>30.0022</v>
      </c>
      <c r="JW339">
        <v>51.3874</v>
      </c>
      <c r="JX339">
        <v>51.2037</v>
      </c>
      <c r="JY339">
        <v>29.3264</v>
      </c>
      <c r="JZ339">
        <v>26.3126</v>
      </c>
      <c r="KA339">
        <v>0</v>
      </c>
      <c r="KB339">
        <v>22.6241</v>
      </c>
      <c r="KC339">
        <v>560.327</v>
      </c>
      <c r="KD339">
        <v>25.1355</v>
      </c>
      <c r="KE339">
        <v>96.5838</v>
      </c>
      <c r="KF339">
        <v>91.0483</v>
      </c>
    </row>
    <row r="340" spans="1:292">
      <c r="A340">
        <v>322</v>
      </c>
      <c r="B340">
        <v>1688150148.1</v>
      </c>
      <c r="C340">
        <v>15732.09999990463</v>
      </c>
      <c r="D340" t="s">
        <v>1084</v>
      </c>
      <c r="E340" t="s">
        <v>1085</v>
      </c>
      <c r="F340">
        <v>5</v>
      </c>
      <c r="G340" t="s">
        <v>1018</v>
      </c>
      <c r="H340">
        <v>1688150140.6</v>
      </c>
      <c r="I340">
        <f>(J340)/1000</f>
        <v>0</v>
      </c>
      <c r="J340">
        <f>IF(DO340, AM340, AG340)</f>
        <v>0</v>
      </c>
      <c r="K340">
        <f>IF(DO340, AH340, AF340)</f>
        <v>0</v>
      </c>
      <c r="L340">
        <f>DQ340 - IF(AT340&gt;1, K340*DK340*100.0/(AV340*EE340), 0)</f>
        <v>0</v>
      </c>
      <c r="M340">
        <f>((S340-I340/2)*L340-K340)/(S340+I340/2)</f>
        <v>0</v>
      </c>
      <c r="N340">
        <f>M340*(DX340+DY340)/1000.0</f>
        <v>0</v>
      </c>
      <c r="O340">
        <f>(DQ340 - IF(AT340&gt;1, K340*DK340*100.0/(AV340*EE340), 0))*(DX340+DY340)/1000.0</f>
        <v>0</v>
      </c>
      <c r="P340">
        <f>2.0/((1/R340-1/Q340)+SIGN(R340)*SQRT((1/R340-1/Q340)*(1/R340-1/Q340) + 4*DL340/((DL340+1)*(DL340+1))*(2*1/R340*1/Q340-1/Q340*1/Q340)))</f>
        <v>0</v>
      </c>
      <c r="Q340">
        <f>IF(LEFT(DM340,1)&lt;&gt;"0",IF(LEFT(DM340,1)="1",3.0,DN340),$D$5+$E$5*(EE340*DX340/($K$5*1000))+$F$5*(EE340*DX340/($K$5*1000))*MAX(MIN(DK340,$J$5),$I$5)*MAX(MIN(DK340,$J$5),$I$5)+$G$5*MAX(MIN(DK340,$J$5),$I$5)*(EE340*DX340/($K$5*1000))+$H$5*(EE340*DX340/($K$5*1000))*(EE340*DX340/($K$5*1000)))</f>
        <v>0</v>
      </c>
      <c r="R340">
        <f>I340*(1000-(1000*0.61365*exp(17.502*V340/(240.97+V340))/(DX340+DY340)+DS340)/2)/(1000*0.61365*exp(17.502*V340/(240.97+V340))/(DX340+DY340)-DS340)</f>
        <v>0</v>
      </c>
      <c r="S340">
        <f>1/((DL340+1)/(P340/1.6)+1/(Q340/1.37)) + DL340/((DL340+1)/(P340/1.6) + DL340/(Q340/1.37))</f>
        <v>0</v>
      </c>
      <c r="T340">
        <f>(DG340*DJ340)</f>
        <v>0</v>
      </c>
      <c r="U340">
        <f>(DZ340+(T340+2*0.95*5.67E-8*(((DZ340+$B$9)+273)^4-(DZ340+273)^4)-44100*I340)/(1.84*29.3*Q340+8*0.95*5.67E-8*(DZ340+273)^3))</f>
        <v>0</v>
      </c>
      <c r="V340">
        <f>($C$9*EA340+$D$9*EB340+$E$9*U340)</f>
        <v>0</v>
      </c>
      <c r="W340">
        <f>0.61365*exp(17.502*V340/(240.97+V340))</f>
        <v>0</v>
      </c>
      <c r="X340">
        <f>(Y340/Z340*100)</f>
        <v>0</v>
      </c>
      <c r="Y340">
        <f>DS340*(DX340+DY340)/1000</f>
        <v>0</v>
      </c>
      <c r="Z340">
        <f>0.61365*exp(17.502*DZ340/(240.97+DZ340))</f>
        <v>0</v>
      </c>
      <c r="AA340">
        <f>(W340-DS340*(DX340+DY340)/1000)</f>
        <v>0</v>
      </c>
      <c r="AB340">
        <f>(-I340*44100)</f>
        <v>0</v>
      </c>
      <c r="AC340">
        <f>2*29.3*Q340*0.92*(DZ340-V340)</f>
        <v>0</v>
      </c>
      <c r="AD340">
        <f>2*0.95*5.67E-8*(((DZ340+$B$9)+273)^4-(V340+273)^4)</f>
        <v>0</v>
      </c>
      <c r="AE340">
        <f>T340+AD340+AB340+AC340</f>
        <v>0</v>
      </c>
      <c r="AF340">
        <f>DW340*AT340*(DR340-DQ340*(1000-AT340*DT340)/(1000-AT340*DS340))/(100*DK340)</f>
        <v>0</v>
      </c>
      <c r="AG340">
        <f>1000*DW340*AT340*(DS340-DT340)/(100*DK340*(1000-AT340*DS340))</f>
        <v>0</v>
      </c>
      <c r="AH340">
        <f>(AI340 - AJ340 - DX340*1E3/(8.314*(DZ340+273.15)) * AL340/DW340 * AK340) * DW340/(100*DK340) * (1000 - DT340)/1000</f>
        <v>0</v>
      </c>
      <c r="AI340">
        <v>553.4871333011512</v>
      </c>
      <c r="AJ340">
        <v>528.8515696969695</v>
      </c>
      <c r="AK340">
        <v>3.414025478773299</v>
      </c>
      <c r="AL340">
        <v>66.52313839477526</v>
      </c>
      <c r="AM340">
        <f>(AO340 - AN340 + DX340*1E3/(8.314*(DZ340+273.15)) * AQ340/DW340 * AP340) * DW340/(100*DK340) * 1000/(1000 - AO340)</f>
        <v>0</v>
      </c>
      <c r="AN340">
        <v>25.15262643456394</v>
      </c>
      <c r="AO340">
        <v>26.40422242424243</v>
      </c>
      <c r="AP340">
        <v>0.009865232799592359</v>
      </c>
      <c r="AQ340">
        <v>105.5360491091365</v>
      </c>
      <c r="AR340">
        <v>0</v>
      </c>
      <c r="AS340">
        <v>0</v>
      </c>
      <c r="AT340">
        <f>IF(AR340*$H$15&gt;=AV340,1.0,(AV340/(AV340-AR340*$H$15)))</f>
        <v>0</v>
      </c>
      <c r="AU340">
        <f>(AT340-1)*100</f>
        <v>0</v>
      </c>
      <c r="AV340">
        <f>MAX(0,($B$15+$C$15*EE340)/(1+$D$15*EE340)*DX340/(DZ340+273)*$E$15)</f>
        <v>0</v>
      </c>
      <c r="AW340" t="s">
        <v>429</v>
      </c>
      <c r="AX340" t="s">
        <v>429</v>
      </c>
      <c r="AY340">
        <v>0</v>
      </c>
      <c r="AZ340">
        <v>0</v>
      </c>
      <c r="BA340">
        <f>1-AY340/AZ340</f>
        <v>0</v>
      </c>
      <c r="BB340">
        <v>0</v>
      </c>
      <c r="BC340" t="s">
        <v>429</v>
      </c>
      <c r="BD340" t="s">
        <v>429</v>
      </c>
      <c r="BE340">
        <v>0</v>
      </c>
      <c r="BF340">
        <v>0</v>
      </c>
      <c r="BG340">
        <f>1-BE340/BF340</f>
        <v>0</v>
      </c>
      <c r="BH340">
        <v>0.5</v>
      </c>
      <c r="BI340">
        <f>DH340</f>
        <v>0</v>
      </c>
      <c r="BJ340">
        <f>K340</f>
        <v>0</v>
      </c>
      <c r="BK340">
        <f>BG340*BH340*BI340</f>
        <v>0</v>
      </c>
      <c r="BL340">
        <f>(BJ340-BB340)/BI340</f>
        <v>0</v>
      </c>
      <c r="BM340">
        <f>(AZ340-BF340)/BF340</f>
        <v>0</v>
      </c>
      <c r="BN340">
        <f>AY340/(BA340+AY340/BF340)</f>
        <v>0</v>
      </c>
      <c r="BO340" t="s">
        <v>429</v>
      </c>
      <c r="BP340">
        <v>0</v>
      </c>
      <c r="BQ340">
        <f>IF(BP340&lt;&gt;0, BP340, BN340)</f>
        <v>0</v>
      </c>
      <c r="BR340">
        <f>1-BQ340/BF340</f>
        <v>0</v>
      </c>
      <c r="BS340">
        <f>(BF340-BE340)/(BF340-BQ340)</f>
        <v>0</v>
      </c>
      <c r="BT340">
        <f>(AZ340-BF340)/(AZ340-BQ340)</f>
        <v>0</v>
      </c>
      <c r="BU340">
        <f>(BF340-BE340)/(BF340-AY340)</f>
        <v>0</v>
      </c>
      <c r="BV340">
        <f>(AZ340-BF340)/(AZ340-AY340)</f>
        <v>0</v>
      </c>
      <c r="BW340">
        <f>(BS340*BQ340/BE340)</f>
        <v>0</v>
      </c>
      <c r="BX340">
        <f>(1-BW340)</f>
        <v>0</v>
      </c>
      <c r="DG340">
        <f>$B$13*EF340+$C$13*EG340+$F$13*ER340*(1-EU340)</f>
        <v>0</v>
      </c>
      <c r="DH340">
        <f>DG340*DI340</f>
        <v>0</v>
      </c>
      <c r="DI340">
        <f>($B$13*$D$11+$C$13*$D$11+$F$13*((FE340+EW340)/MAX(FE340+EW340+FF340, 0.1)*$I$11+FF340/MAX(FE340+EW340+FF340, 0.1)*$J$11))/($B$13+$C$13+$F$13)</f>
        <v>0</v>
      </c>
      <c r="DJ340">
        <f>($B$13*$K$11+$C$13*$K$11+$F$13*((FE340+EW340)/MAX(FE340+EW340+FF340, 0.1)*$P$11+FF340/MAX(FE340+EW340+FF340, 0.1)*$Q$11))/($B$13+$C$13+$F$13)</f>
        <v>0</v>
      </c>
      <c r="DK340">
        <v>2.44</v>
      </c>
      <c r="DL340">
        <v>0.5</v>
      </c>
      <c r="DM340" t="s">
        <v>430</v>
      </c>
      <c r="DN340">
        <v>2</v>
      </c>
      <c r="DO340" t="b">
        <v>1</v>
      </c>
      <c r="DP340">
        <v>1688150140.6</v>
      </c>
      <c r="DQ340">
        <v>491.7713333333334</v>
      </c>
      <c r="DR340">
        <v>525.131888888889</v>
      </c>
      <c r="DS340">
        <v>26.34402592592593</v>
      </c>
      <c r="DT340">
        <v>25.05317407407408</v>
      </c>
      <c r="DU340">
        <v>515.2478518518519</v>
      </c>
      <c r="DV340">
        <v>30.39646666666667</v>
      </c>
      <c r="DW340">
        <v>499.9966296296296</v>
      </c>
      <c r="DX340">
        <v>101.5378148148148</v>
      </c>
      <c r="DY340">
        <v>0.1000182222222222</v>
      </c>
      <c r="DZ340">
        <v>34.24303703703703</v>
      </c>
      <c r="EA340">
        <v>35.45086666666667</v>
      </c>
      <c r="EB340">
        <v>999.9000000000001</v>
      </c>
      <c r="EC340">
        <v>0</v>
      </c>
      <c r="ED340">
        <v>0</v>
      </c>
      <c r="EE340">
        <v>10002.85481481481</v>
      </c>
      <c r="EF340">
        <v>0</v>
      </c>
      <c r="EG340">
        <v>1834.764444444445</v>
      </c>
      <c r="EH340">
        <v>-33.36047777777777</v>
      </c>
      <c r="EI340">
        <v>505.0775555555556</v>
      </c>
      <c r="EJ340">
        <v>538.6273333333334</v>
      </c>
      <c r="EK340">
        <v>1.290848518518518</v>
      </c>
      <c r="EL340">
        <v>525.131888888889</v>
      </c>
      <c r="EM340">
        <v>25.05317407407408</v>
      </c>
      <c r="EN340">
        <v>2.674913333333333</v>
      </c>
      <c r="EO340">
        <v>2.543843703703704</v>
      </c>
      <c r="EP340">
        <v>22.1317962962963</v>
      </c>
      <c r="EQ340">
        <v>21.30969629629629</v>
      </c>
      <c r="ER340">
        <v>2000.021111111111</v>
      </c>
      <c r="ES340">
        <v>0.9800074444444447</v>
      </c>
      <c r="ET340">
        <v>0.01999265925925926</v>
      </c>
      <c r="EU340">
        <v>0</v>
      </c>
      <c r="EV340">
        <v>252.6006666666667</v>
      </c>
      <c r="EW340">
        <v>5.00078</v>
      </c>
      <c r="EX340">
        <v>7651.875925925928</v>
      </c>
      <c r="EY340">
        <v>16379.84074074074</v>
      </c>
      <c r="EZ340">
        <v>51.84214814814813</v>
      </c>
      <c r="FA340">
        <v>54.12959259259259</v>
      </c>
      <c r="FB340">
        <v>52.36096296296297</v>
      </c>
      <c r="FC340">
        <v>53.273</v>
      </c>
      <c r="FD340">
        <v>52.24977777777777</v>
      </c>
      <c r="FE340">
        <v>1955.131111111112</v>
      </c>
      <c r="FF340">
        <v>39.89000000000001</v>
      </c>
      <c r="FG340">
        <v>0</v>
      </c>
      <c r="FH340">
        <v>1688150142.6</v>
      </c>
      <c r="FI340">
        <v>0</v>
      </c>
      <c r="FJ340">
        <v>252.587</v>
      </c>
      <c r="FK340">
        <v>-0.04615386090595266</v>
      </c>
      <c r="FL340">
        <v>-3.096923076996956</v>
      </c>
      <c r="FM340">
        <v>7651.7544</v>
      </c>
      <c r="FN340">
        <v>15</v>
      </c>
      <c r="FO340">
        <v>1688146449</v>
      </c>
      <c r="FP340" t="s">
        <v>1019</v>
      </c>
      <c r="FQ340">
        <v>1688146449</v>
      </c>
      <c r="FR340">
        <v>1688146442</v>
      </c>
      <c r="FS340">
        <v>9</v>
      </c>
      <c r="FT340">
        <v>-0.022</v>
      </c>
      <c r="FU340">
        <v>-0.07000000000000001</v>
      </c>
      <c r="FV340">
        <v>-22.36</v>
      </c>
      <c r="FW340">
        <v>-3.884</v>
      </c>
      <c r="FX340">
        <v>420</v>
      </c>
      <c r="FY340">
        <v>23</v>
      </c>
      <c r="FZ340">
        <v>0.42</v>
      </c>
      <c r="GA340">
        <v>0.11</v>
      </c>
      <c r="GB340">
        <v>-32.82168780487805</v>
      </c>
      <c r="GC340">
        <v>-7.87830522648087</v>
      </c>
      <c r="GD340">
        <v>0.8172017215802461</v>
      </c>
      <c r="GE340">
        <v>0</v>
      </c>
      <c r="GF340">
        <v>1.32479</v>
      </c>
      <c r="GG340">
        <v>-0.5673117073170736</v>
      </c>
      <c r="GH340">
        <v>0.06018431239564496</v>
      </c>
      <c r="GI340">
        <v>0</v>
      </c>
      <c r="GJ340">
        <v>0</v>
      </c>
      <c r="GK340">
        <v>2</v>
      </c>
      <c r="GL340" t="s">
        <v>595</v>
      </c>
      <c r="GM340">
        <v>3.10121</v>
      </c>
      <c r="GN340">
        <v>2.75809</v>
      </c>
      <c r="GO340">
        <v>0.112616</v>
      </c>
      <c r="GP340">
        <v>0.114162</v>
      </c>
      <c r="GQ340">
        <v>0.136639</v>
      </c>
      <c r="GR340">
        <v>0.120169</v>
      </c>
      <c r="GS340">
        <v>21894.2</v>
      </c>
      <c r="GT340">
        <v>20837.1</v>
      </c>
      <c r="GU340">
        <v>25270.5</v>
      </c>
      <c r="GV340">
        <v>23923.1</v>
      </c>
      <c r="GW340">
        <v>35124.1</v>
      </c>
      <c r="GX340">
        <v>30687.6</v>
      </c>
      <c r="GY340">
        <v>44198.1</v>
      </c>
      <c r="GZ340">
        <v>37691.1</v>
      </c>
      <c r="HA340">
        <v>1.67397</v>
      </c>
      <c r="HB340">
        <v>1.5787</v>
      </c>
      <c r="HC340">
        <v>-0.015609</v>
      </c>
      <c r="HD340">
        <v>0</v>
      </c>
      <c r="HE340">
        <v>35.7692</v>
      </c>
      <c r="HF340">
        <v>999.9</v>
      </c>
      <c r="HG340">
        <v>34.8</v>
      </c>
      <c r="HH340">
        <v>48.6</v>
      </c>
      <c r="HI340">
        <v>39.6815</v>
      </c>
      <c r="HJ340">
        <v>62.7374</v>
      </c>
      <c r="HK340">
        <v>21.6867</v>
      </c>
      <c r="HL340">
        <v>1</v>
      </c>
      <c r="HM340">
        <v>2.27874</v>
      </c>
      <c r="HN340">
        <v>9.28105</v>
      </c>
      <c r="HO340">
        <v>20.0452</v>
      </c>
      <c r="HP340">
        <v>5.19707</v>
      </c>
      <c r="HQ340">
        <v>11.998</v>
      </c>
      <c r="HR340">
        <v>4.95645</v>
      </c>
      <c r="HS340">
        <v>3.27368</v>
      </c>
      <c r="HT340">
        <v>9999</v>
      </c>
      <c r="HU340">
        <v>9999</v>
      </c>
      <c r="HV340">
        <v>9999</v>
      </c>
      <c r="HW340">
        <v>114.6</v>
      </c>
      <c r="HX340">
        <v>1.86386</v>
      </c>
      <c r="HY340">
        <v>1.86023</v>
      </c>
      <c r="HZ340">
        <v>1.85867</v>
      </c>
      <c r="IA340">
        <v>1.85989</v>
      </c>
      <c r="IB340">
        <v>1.85984</v>
      </c>
      <c r="IC340">
        <v>1.85853</v>
      </c>
      <c r="ID340">
        <v>1.85768</v>
      </c>
      <c r="IE340">
        <v>1.85242</v>
      </c>
      <c r="IF340">
        <v>0</v>
      </c>
      <c r="IG340">
        <v>0</v>
      </c>
      <c r="IH340">
        <v>0</v>
      </c>
      <c r="II340">
        <v>0</v>
      </c>
      <c r="IJ340" t="s">
        <v>433</v>
      </c>
      <c r="IK340" t="s">
        <v>434</v>
      </c>
      <c r="IL340" t="s">
        <v>435</v>
      </c>
      <c r="IM340" t="s">
        <v>435</v>
      </c>
      <c r="IN340" t="s">
        <v>435</v>
      </c>
      <c r="IO340" t="s">
        <v>435</v>
      </c>
      <c r="IP340">
        <v>0</v>
      </c>
      <c r="IQ340">
        <v>100</v>
      </c>
      <c r="IR340">
        <v>100</v>
      </c>
      <c r="IS340">
        <v>-23.851</v>
      </c>
      <c r="IT340">
        <v>-4.0558</v>
      </c>
      <c r="IU340">
        <v>-14.33519908643434</v>
      </c>
      <c r="IV340">
        <v>-0.02083019699242301</v>
      </c>
      <c r="IW340">
        <v>6.53372239223948E-06</v>
      </c>
      <c r="IX340">
        <v>-1.0545266758139E-09</v>
      </c>
      <c r="IY340">
        <v>-1.743726263577337</v>
      </c>
      <c r="IZ340">
        <v>-0.1107929009182527</v>
      </c>
      <c r="JA340">
        <v>0.00147621998962423</v>
      </c>
      <c r="JB340">
        <v>-1.085810860981848E-05</v>
      </c>
      <c r="JC340">
        <v>3</v>
      </c>
      <c r="JD340">
        <v>1949</v>
      </c>
      <c r="JE340">
        <v>2</v>
      </c>
      <c r="JF340">
        <v>64</v>
      </c>
      <c r="JG340">
        <v>61.7</v>
      </c>
      <c r="JH340">
        <v>61.8</v>
      </c>
      <c r="JI340">
        <v>1.4978</v>
      </c>
      <c r="JJ340">
        <v>2.72217</v>
      </c>
      <c r="JK340">
        <v>1.49658</v>
      </c>
      <c r="JL340">
        <v>2.32056</v>
      </c>
      <c r="JM340">
        <v>1.54785</v>
      </c>
      <c r="JN340">
        <v>2.50854</v>
      </c>
      <c r="JO340">
        <v>51.9009</v>
      </c>
      <c r="JP340">
        <v>12.8011</v>
      </c>
      <c r="JQ340">
        <v>18</v>
      </c>
      <c r="JR340">
        <v>502.934</v>
      </c>
      <c r="JS340">
        <v>447.286</v>
      </c>
      <c r="JT340">
        <v>28.8543</v>
      </c>
      <c r="JU340">
        <v>51.7208</v>
      </c>
      <c r="JV340">
        <v>30.0021</v>
      </c>
      <c r="JW340">
        <v>51.4035</v>
      </c>
      <c r="JX340">
        <v>51.2188</v>
      </c>
      <c r="JY340">
        <v>30.0929</v>
      </c>
      <c r="JZ340">
        <v>26.3126</v>
      </c>
      <c r="KA340">
        <v>0</v>
      </c>
      <c r="KB340">
        <v>22.6468</v>
      </c>
      <c r="KC340">
        <v>573.867</v>
      </c>
      <c r="KD340">
        <v>25.2741</v>
      </c>
      <c r="KE340">
        <v>96.5797</v>
      </c>
      <c r="KF340">
        <v>91.0442</v>
      </c>
    </row>
    <row r="341" spans="1:292">
      <c r="A341">
        <v>323</v>
      </c>
      <c r="B341">
        <v>1688150153.1</v>
      </c>
      <c r="C341">
        <v>15737.09999990463</v>
      </c>
      <c r="D341" t="s">
        <v>1086</v>
      </c>
      <c r="E341" t="s">
        <v>1087</v>
      </c>
      <c r="F341">
        <v>5</v>
      </c>
      <c r="G341" t="s">
        <v>1018</v>
      </c>
      <c r="H341">
        <v>1688150145.314285</v>
      </c>
      <c r="I341">
        <f>(J341)/1000</f>
        <v>0</v>
      </c>
      <c r="J341">
        <f>IF(DO341, AM341, AG341)</f>
        <v>0</v>
      </c>
      <c r="K341">
        <f>IF(DO341, AH341, AF341)</f>
        <v>0</v>
      </c>
      <c r="L341">
        <f>DQ341 - IF(AT341&gt;1, K341*DK341*100.0/(AV341*EE341), 0)</f>
        <v>0</v>
      </c>
      <c r="M341">
        <f>((S341-I341/2)*L341-K341)/(S341+I341/2)</f>
        <v>0</v>
      </c>
      <c r="N341">
        <f>M341*(DX341+DY341)/1000.0</f>
        <v>0</v>
      </c>
      <c r="O341">
        <f>(DQ341 - IF(AT341&gt;1, K341*DK341*100.0/(AV341*EE341), 0))*(DX341+DY341)/1000.0</f>
        <v>0</v>
      </c>
      <c r="P341">
        <f>2.0/((1/R341-1/Q341)+SIGN(R341)*SQRT((1/R341-1/Q341)*(1/R341-1/Q341) + 4*DL341/((DL341+1)*(DL341+1))*(2*1/R341*1/Q341-1/Q341*1/Q341)))</f>
        <v>0</v>
      </c>
      <c r="Q341">
        <f>IF(LEFT(DM341,1)&lt;&gt;"0",IF(LEFT(DM341,1)="1",3.0,DN341),$D$5+$E$5*(EE341*DX341/($K$5*1000))+$F$5*(EE341*DX341/($K$5*1000))*MAX(MIN(DK341,$J$5),$I$5)*MAX(MIN(DK341,$J$5),$I$5)+$G$5*MAX(MIN(DK341,$J$5),$I$5)*(EE341*DX341/($K$5*1000))+$H$5*(EE341*DX341/($K$5*1000))*(EE341*DX341/($K$5*1000)))</f>
        <v>0</v>
      </c>
      <c r="R341">
        <f>I341*(1000-(1000*0.61365*exp(17.502*V341/(240.97+V341))/(DX341+DY341)+DS341)/2)/(1000*0.61365*exp(17.502*V341/(240.97+V341))/(DX341+DY341)-DS341)</f>
        <v>0</v>
      </c>
      <c r="S341">
        <f>1/((DL341+1)/(P341/1.6)+1/(Q341/1.37)) + DL341/((DL341+1)/(P341/1.6) + DL341/(Q341/1.37))</f>
        <v>0</v>
      </c>
      <c r="T341">
        <f>(DG341*DJ341)</f>
        <v>0</v>
      </c>
      <c r="U341">
        <f>(DZ341+(T341+2*0.95*5.67E-8*(((DZ341+$B$9)+273)^4-(DZ341+273)^4)-44100*I341)/(1.84*29.3*Q341+8*0.95*5.67E-8*(DZ341+273)^3))</f>
        <v>0</v>
      </c>
      <c r="V341">
        <f>($C$9*EA341+$D$9*EB341+$E$9*U341)</f>
        <v>0</v>
      </c>
      <c r="W341">
        <f>0.61365*exp(17.502*V341/(240.97+V341))</f>
        <v>0</v>
      </c>
      <c r="X341">
        <f>(Y341/Z341*100)</f>
        <v>0</v>
      </c>
      <c r="Y341">
        <f>DS341*(DX341+DY341)/1000</f>
        <v>0</v>
      </c>
      <c r="Z341">
        <f>0.61365*exp(17.502*DZ341/(240.97+DZ341))</f>
        <v>0</v>
      </c>
      <c r="AA341">
        <f>(W341-DS341*(DX341+DY341)/1000)</f>
        <v>0</v>
      </c>
      <c r="AB341">
        <f>(-I341*44100)</f>
        <v>0</v>
      </c>
      <c r="AC341">
        <f>2*29.3*Q341*0.92*(DZ341-V341)</f>
        <v>0</v>
      </c>
      <c r="AD341">
        <f>2*0.95*5.67E-8*(((DZ341+$B$9)+273)^4-(V341+273)^4)</f>
        <v>0</v>
      </c>
      <c r="AE341">
        <f>T341+AD341+AB341+AC341</f>
        <v>0</v>
      </c>
      <c r="AF341">
        <f>DW341*AT341*(DR341-DQ341*(1000-AT341*DT341)/(1000-AT341*DS341))/(100*DK341)</f>
        <v>0</v>
      </c>
      <c r="AG341">
        <f>1000*DW341*AT341*(DS341-DT341)/(100*DK341*(1000-AT341*DS341))</f>
        <v>0</v>
      </c>
      <c r="AH341">
        <f>(AI341 - AJ341 - DX341*1E3/(8.314*(DZ341+273.15)) * AL341/DW341 * AK341) * DW341/(100*DK341) * (1000 - DT341)/1000</f>
        <v>0</v>
      </c>
      <c r="AI341">
        <v>570.7337993073762</v>
      </c>
      <c r="AJ341">
        <v>545.9691636363635</v>
      </c>
      <c r="AK341">
        <v>3.42790263061134</v>
      </c>
      <c r="AL341">
        <v>66.52313839477526</v>
      </c>
      <c r="AM341">
        <f>(AO341 - AN341 + DX341*1E3/(8.314*(DZ341+273.15)) * AQ341/DW341 * AP341) * DW341/(100*DK341) * 1000/(1000 - AO341)</f>
        <v>0</v>
      </c>
      <c r="AN341">
        <v>25.16072001900573</v>
      </c>
      <c r="AO341">
        <v>26.4311521212121</v>
      </c>
      <c r="AP341">
        <v>0.002422936412049717</v>
      </c>
      <c r="AQ341">
        <v>105.5360491091365</v>
      </c>
      <c r="AR341">
        <v>0</v>
      </c>
      <c r="AS341">
        <v>0</v>
      </c>
      <c r="AT341">
        <f>IF(AR341*$H$15&gt;=AV341,1.0,(AV341/(AV341-AR341*$H$15)))</f>
        <v>0</v>
      </c>
      <c r="AU341">
        <f>(AT341-1)*100</f>
        <v>0</v>
      </c>
      <c r="AV341">
        <f>MAX(0,($B$15+$C$15*EE341)/(1+$D$15*EE341)*DX341/(DZ341+273)*$E$15)</f>
        <v>0</v>
      </c>
      <c r="AW341" t="s">
        <v>429</v>
      </c>
      <c r="AX341" t="s">
        <v>429</v>
      </c>
      <c r="AY341">
        <v>0</v>
      </c>
      <c r="AZ341">
        <v>0</v>
      </c>
      <c r="BA341">
        <f>1-AY341/AZ341</f>
        <v>0</v>
      </c>
      <c r="BB341">
        <v>0</v>
      </c>
      <c r="BC341" t="s">
        <v>429</v>
      </c>
      <c r="BD341" t="s">
        <v>429</v>
      </c>
      <c r="BE341">
        <v>0</v>
      </c>
      <c r="BF341">
        <v>0</v>
      </c>
      <c r="BG341">
        <f>1-BE341/BF341</f>
        <v>0</v>
      </c>
      <c r="BH341">
        <v>0.5</v>
      </c>
      <c r="BI341">
        <f>DH341</f>
        <v>0</v>
      </c>
      <c r="BJ341">
        <f>K341</f>
        <v>0</v>
      </c>
      <c r="BK341">
        <f>BG341*BH341*BI341</f>
        <v>0</v>
      </c>
      <c r="BL341">
        <f>(BJ341-BB341)/BI341</f>
        <v>0</v>
      </c>
      <c r="BM341">
        <f>(AZ341-BF341)/BF341</f>
        <v>0</v>
      </c>
      <c r="BN341">
        <f>AY341/(BA341+AY341/BF341)</f>
        <v>0</v>
      </c>
      <c r="BO341" t="s">
        <v>429</v>
      </c>
      <c r="BP341">
        <v>0</v>
      </c>
      <c r="BQ341">
        <f>IF(BP341&lt;&gt;0, BP341, BN341)</f>
        <v>0</v>
      </c>
      <c r="BR341">
        <f>1-BQ341/BF341</f>
        <v>0</v>
      </c>
      <c r="BS341">
        <f>(BF341-BE341)/(BF341-BQ341)</f>
        <v>0</v>
      </c>
      <c r="BT341">
        <f>(AZ341-BF341)/(AZ341-BQ341)</f>
        <v>0</v>
      </c>
      <c r="BU341">
        <f>(BF341-BE341)/(BF341-AY341)</f>
        <v>0</v>
      </c>
      <c r="BV341">
        <f>(AZ341-BF341)/(AZ341-AY341)</f>
        <v>0</v>
      </c>
      <c r="BW341">
        <f>(BS341*BQ341/BE341)</f>
        <v>0</v>
      </c>
      <c r="BX341">
        <f>(1-BW341)</f>
        <v>0</v>
      </c>
      <c r="DG341">
        <f>$B$13*EF341+$C$13*EG341+$F$13*ER341*(1-EU341)</f>
        <v>0</v>
      </c>
      <c r="DH341">
        <f>DG341*DI341</f>
        <v>0</v>
      </c>
      <c r="DI341">
        <f>($B$13*$D$11+$C$13*$D$11+$F$13*((FE341+EW341)/MAX(FE341+EW341+FF341, 0.1)*$I$11+FF341/MAX(FE341+EW341+FF341, 0.1)*$J$11))/($B$13+$C$13+$F$13)</f>
        <v>0</v>
      </c>
      <c r="DJ341">
        <f>($B$13*$K$11+$C$13*$K$11+$F$13*((FE341+EW341)/MAX(FE341+EW341+FF341, 0.1)*$P$11+FF341/MAX(FE341+EW341+FF341, 0.1)*$Q$11))/($B$13+$C$13+$F$13)</f>
        <v>0</v>
      </c>
      <c r="DK341">
        <v>2.44</v>
      </c>
      <c r="DL341">
        <v>0.5</v>
      </c>
      <c r="DM341" t="s">
        <v>430</v>
      </c>
      <c r="DN341">
        <v>2</v>
      </c>
      <c r="DO341" t="b">
        <v>1</v>
      </c>
      <c r="DP341">
        <v>1688150145.314285</v>
      </c>
      <c r="DQ341">
        <v>507.3277857142857</v>
      </c>
      <c r="DR341">
        <v>540.9837142857143</v>
      </c>
      <c r="DS341">
        <v>26.38002857142857</v>
      </c>
      <c r="DT341">
        <v>25.11308214285714</v>
      </c>
      <c r="DU341">
        <v>531.038892857143</v>
      </c>
      <c r="DV341">
        <v>30.43440357142857</v>
      </c>
      <c r="DW341">
        <v>500.0196428571429</v>
      </c>
      <c r="DX341">
        <v>101.5376428571429</v>
      </c>
      <c r="DY341">
        <v>0.1000275357142857</v>
      </c>
      <c r="DZ341">
        <v>34.26887142857144</v>
      </c>
      <c r="EA341">
        <v>35.48713571428571</v>
      </c>
      <c r="EB341">
        <v>999.9000000000002</v>
      </c>
      <c r="EC341">
        <v>0</v>
      </c>
      <c r="ED341">
        <v>0</v>
      </c>
      <c r="EE341">
        <v>10003.14857142857</v>
      </c>
      <c r="EF341">
        <v>0</v>
      </c>
      <c r="EG341">
        <v>1831.166071428572</v>
      </c>
      <c r="EH341">
        <v>-33.65596785714286</v>
      </c>
      <c r="EI341">
        <v>521.0742857142858</v>
      </c>
      <c r="EJ341">
        <v>554.9202857142857</v>
      </c>
      <c r="EK341">
        <v>1.266945</v>
      </c>
      <c r="EL341">
        <v>540.9837142857143</v>
      </c>
      <c r="EM341">
        <v>25.11308214285714</v>
      </c>
      <c r="EN341">
        <v>2.678563928571429</v>
      </c>
      <c r="EO341">
        <v>2.549921428571429</v>
      </c>
      <c r="EP341">
        <v>22.15418928571428</v>
      </c>
      <c r="EQ341">
        <v>21.34865357142857</v>
      </c>
      <c r="ER341">
        <v>2000.011428571428</v>
      </c>
      <c r="ES341">
        <v>0.9800075714285718</v>
      </c>
      <c r="ET341">
        <v>0.01999252857142857</v>
      </c>
      <c r="EU341">
        <v>0</v>
      </c>
      <c r="EV341">
        <v>252.5381428571429</v>
      </c>
      <c r="EW341">
        <v>5.00078</v>
      </c>
      <c r="EX341">
        <v>7651.311785714287</v>
      </c>
      <c r="EY341">
        <v>16379.77142857143</v>
      </c>
      <c r="EZ341">
        <v>51.86564285714284</v>
      </c>
      <c r="FA341">
        <v>54.14935714285713</v>
      </c>
      <c r="FB341">
        <v>52.37492857142858</v>
      </c>
      <c r="FC341">
        <v>53.30564285714284</v>
      </c>
      <c r="FD341">
        <v>52.27660714285714</v>
      </c>
      <c r="FE341">
        <v>1955.121428571429</v>
      </c>
      <c r="FF341">
        <v>39.88857142857143</v>
      </c>
      <c r="FG341">
        <v>0</v>
      </c>
      <c r="FH341">
        <v>1688150148</v>
      </c>
      <c r="FI341">
        <v>0</v>
      </c>
      <c r="FJ341">
        <v>252.5638461538462</v>
      </c>
      <c r="FK341">
        <v>0.2930598219770751</v>
      </c>
      <c r="FL341">
        <v>-18.16923076360583</v>
      </c>
      <c r="FM341">
        <v>7651.04346153846</v>
      </c>
      <c r="FN341">
        <v>15</v>
      </c>
      <c r="FO341">
        <v>1688146449</v>
      </c>
      <c r="FP341" t="s">
        <v>1019</v>
      </c>
      <c r="FQ341">
        <v>1688146449</v>
      </c>
      <c r="FR341">
        <v>1688146442</v>
      </c>
      <c r="FS341">
        <v>9</v>
      </c>
      <c r="FT341">
        <v>-0.022</v>
      </c>
      <c r="FU341">
        <v>-0.07000000000000001</v>
      </c>
      <c r="FV341">
        <v>-22.36</v>
      </c>
      <c r="FW341">
        <v>-3.884</v>
      </c>
      <c r="FX341">
        <v>420</v>
      </c>
      <c r="FY341">
        <v>23</v>
      </c>
      <c r="FZ341">
        <v>0.42</v>
      </c>
      <c r="GA341">
        <v>0.11</v>
      </c>
      <c r="GB341">
        <v>-33.45794390243903</v>
      </c>
      <c r="GC341">
        <v>-3.957062717770041</v>
      </c>
      <c r="GD341">
        <v>0.398336319507058</v>
      </c>
      <c r="GE341">
        <v>0</v>
      </c>
      <c r="GF341">
        <v>1.287845609756098</v>
      </c>
      <c r="GG341">
        <v>-0.3933487108013939</v>
      </c>
      <c r="GH341">
        <v>0.04863455787554923</v>
      </c>
      <c r="GI341">
        <v>1</v>
      </c>
      <c r="GJ341">
        <v>1</v>
      </c>
      <c r="GK341">
        <v>2</v>
      </c>
      <c r="GL341" t="s">
        <v>432</v>
      </c>
      <c r="GM341">
        <v>3.10136</v>
      </c>
      <c r="GN341">
        <v>2.75829</v>
      </c>
      <c r="GO341">
        <v>0.115156</v>
      </c>
      <c r="GP341">
        <v>0.116657</v>
      </c>
      <c r="GQ341">
        <v>0.13671</v>
      </c>
      <c r="GR341">
        <v>0.120242</v>
      </c>
      <c r="GS341">
        <v>21830.6</v>
      </c>
      <c r="GT341">
        <v>20777.5</v>
      </c>
      <c r="GU341">
        <v>25269.4</v>
      </c>
      <c r="GV341">
        <v>23922.1</v>
      </c>
      <c r="GW341">
        <v>35120.3</v>
      </c>
      <c r="GX341">
        <v>30684.6</v>
      </c>
      <c r="GY341">
        <v>44196.3</v>
      </c>
      <c r="GZ341">
        <v>37690.2</v>
      </c>
      <c r="HA341">
        <v>1.6739</v>
      </c>
      <c r="HB341">
        <v>1.5785</v>
      </c>
      <c r="HC341">
        <v>-0.0162423</v>
      </c>
      <c r="HD341">
        <v>0</v>
      </c>
      <c r="HE341">
        <v>35.7924</v>
      </c>
      <c r="HF341">
        <v>999.9</v>
      </c>
      <c r="HG341">
        <v>34.8</v>
      </c>
      <c r="HH341">
        <v>48.6</v>
      </c>
      <c r="HI341">
        <v>39.683</v>
      </c>
      <c r="HJ341">
        <v>62.8374</v>
      </c>
      <c r="HK341">
        <v>21.5865</v>
      </c>
      <c r="HL341">
        <v>1</v>
      </c>
      <c r="HM341">
        <v>2.28095</v>
      </c>
      <c r="HN341">
        <v>9.28105</v>
      </c>
      <c r="HO341">
        <v>20.0458</v>
      </c>
      <c r="HP341">
        <v>5.20007</v>
      </c>
      <c r="HQ341">
        <v>11.998</v>
      </c>
      <c r="HR341">
        <v>4.9571</v>
      </c>
      <c r="HS341">
        <v>3.27445</v>
      </c>
      <c r="HT341">
        <v>9999</v>
      </c>
      <c r="HU341">
        <v>9999</v>
      </c>
      <c r="HV341">
        <v>9999</v>
      </c>
      <c r="HW341">
        <v>114.6</v>
      </c>
      <c r="HX341">
        <v>1.86386</v>
      </c>
      <c r="HY341">
        <v>1.86024</v>
      </c>
      <c r="HZ341">
        <v>1.85867</v>
      </c>
      <c r="IA341">
        <v>1.85989</v>
      </c>
      <c r="IB341">
        <v>1.85983</v>
      </c>
      <c r="IC341">
        <v>1.85852</v>
      </c>
      <c r="ID341">
        <v>1.85768</v>
      </c>
      <c r="IE341">
        <v>1.85242</v>
      </c>
      <c r="IF341">
        <v>0</v>
      </c>
      <c r="IG341">
        <v>0</v>
      </c>
      <c r="IH341">
        <v>0</v>
      </c>
      <c r="II341">
        <v>0</v>
      </c>
      <c r="IJ341" t="s">
        <v>433</v>
      </c>
      <c r="IK341" t="s">
        <v>434</v>
      </c>
      <c r="IL341" t="s">
        <v>435</v>
      </c>
      <c r="IM341" t="s">
        <v>435</v>
      </c>
      <c r="IN341" t="s">
        <v>435</v>
      </c>
      <c r="IO341" t="s">
        <v>435</v>
      </c>
      <c r="IP341">
        <v>0</v>
      </c>
      <c r="IQ341">
        <v>100</v>
      </c>
      <c r="IR341">
        <v>100</v>
      </c>
      <c r="IS341">
        <v>-24.097</v>
      </c>
      <c r="IT341">
        <v>-4.0571</v>
      </c>
      <c r="IU341">
        <v>-14.33519908643434</v>
      </c>
      <c r="IV341">
        <v>-0.02083019699242301</v>
      </c>
      <c r="IW341">
        <v>6.53372239223948E-06</v>
      </c>
      <c r="IX341">
        <v>-1.0545266758139E-09</v>
      </c>
      <c r="IY341">
        <v>-1.743726263577337</v>
      </c>
      <c r="IZ341">
        <v>-0.1107929009182527</v>
      </c>
      <c r="JA341">
        <v>0.00147621998962423</v>
      </c>
      <c r="JB341">
        <v>-1.085810860981848E-05</v>
      </c>
      <c r="JC341">
        <v>3</v>
      </c>
      <c r="JD341">
        <v>1949</v>
      </c>
      <c r="JE341">
        <v>2</v>
      </c>
      <c r="JF341">
        <v>64</v>
      </c>
      <c r="JG341">
        <v>61.7</v>
      </c>
      <c r="JH341">
        <v>61.9</v>
      </c>
      <c r="JI341">
        <v>1.53198</v>
      </c>
      <c r="JJ341">
        <v>2.72827</v>
      </c>
      <c r="JK341">
        <v>1.49658</v>
      </c>
      <c r="JL341">
        <v>2.32178</v>
      </c>
      <c r="JM341">
        <v>1.54785</v>
      </c>
      <c r="JN341">
        <v>2.49146</v>
      </c>
      <c r="JO341">
        <v>51.9009</v>
      </c>
      <c r="JP341">
        <v>12.7836</v>
      </c>
      <c r="JQ341">
        <v>18</v>
      </c>
      <c r="JR341">
        <v>502.97</v>
      </c>
      <c r="JS341">
        <v>447.221</v>
      </c>
      <c r="JT341">
        <v>28.8794</v>
      </c>
      <c r="JU341">
        <v>51.7416</v>
      </c>
      <c r="JV341">
        <v>30.0022</v>
      </c>
      <c r="JW341">
        <v>51.4192</v>
      </c>
      <c r="JX341">
        <v>51.2328</v>
      </c>
      <c r="JY341">
        <v>30.7735</v>
      </c>
      <c r="JZ341">
        <v>26.0369</v>
      </c>
      <c r="KA341">
        <v>0</v>
      </c>
      <c r="KB341">
        <v>22.676</v>
      </c>
      <c r="KC341">
        <v>593.902</v>
      </c>
      <c r="KD341">
        <v>25.3337</v>
      </c>
      <c r="KE341">
        <v>96.5757</v>
      </c>
      <c r="KF341">
        <v>91.0415</v>
      </c>
    </row>
    <row r="342" spans="1:292">
      <c r="A342">
        <v>324</v>
      </c>
      <c r="B342">
        <v>1688150158.1</v>
      </c>
      <c r="C342">
        <v>15742.09999990463</v>
      </c>
      <c r="D342" t="s">
        <v>1088</v>
      </c>
      <c r="E342" t="s">
        <v>1089</v>
      </c>
      <c r="F342">
        <v>5</v>
      </c>
      <c r="G342" t="s">
        <v>1018</v>
      </c>
      <c r="H342">
        <v>1688150150.6</v>
      </c>
      <c r="I342">
        <f>(J342)/1000</f>
        <v>0</v>
      </c>
      <c r="J342">
        <f>IF(DO342, AM342, AG342)</f>
        <v>0</v>
      </c>
      <c r="K342">
        <f>IF(DO342, AH342, AF342)</f>
        <v>0</v>
      </c>
      <c r="L342">
        <f>DQ342 - IF(AT342&gt;1, K342*DK342*100.0/(AV342*EE342), 0)</f>
        <v>0</v>
      </c>
      <c r="M342">
        <f>((S342-I342/2)*L342-K342)/(S342+I342/2)</f>
        <v>0</v>
      </c>
      <c r="N342">
        <f>M342*(DX342+DY342)/1000.0</f>
        <v>0</v>
      </c>
      <c r="O342">
        <f>(DQ342 - IF(AT342&gt;1, K342*DK342*100.0/(AV342*EE342), 0))*(DX342+DY342)/1000.0</f>
        <v>0</v>
      </c>
      <c r="P342">
        <f>2.0/((1/R342-1/Q342)+SIGN(R342)*SQRT((1/R342-1/Q342)*(1/R342-1/Q342) + 4*DL342/((DL342+1)*(DL342+1))*(2*1/R342*1/Q342-1/Q342*1/Q342)))</f>
        <v>0</v>
      </c>
      <c r="Q342">
        <f>IF(LEFT(DM342,1)&lt;&gt;"0",IF(LEFT(DM342,1)="1",3.0,DN342),$D$5+$E$5*(EE342*DX342/($K$5*1000))+$F$5*(EE342*DX342/($K$5*1000))*MAX(MIN(DK342,$J$5),$I$5)*MAX(MIN(DK342,$J$5),$I$5)+$G$5*MAX(MIN(DK342,$J$5),$I$5)*(EE342*DX342/($K$5*1000))+$H$5*(EE342*DX342/($K$5*1000))*(EE342*DX342/($K$5*1000)))</f>
        <v>0</v>
      </c>
      <c r="R342">
        <f>I342*(1000-(1000*0.61365*exp(17.502*V342/(240.97+V342))/(DX342+DY342)+DS342)/2)/(1000*0.61365*exp(17.502*V342/(240.97+V342))/(DX342+DY342)-DS342)</f>
        <v>0</v>
      </c>
      <c r="S342">
        <f>1/((DL342+1)/(P342/1.6)+1/(Q342/1.37)) + DL342/((DL342+1)/(P342/1.6) + DL342/(Q342/1.37))</f>
        <v>0</v>
      </c>
      <c r="T342">
        <f>(DG342*DJ342)</f>
        <v>0</v>
      </c>
      <c r="U342">
        <f>(DZ342+(T342+2*0.95*5.67E-8*(((DZ342+$B$9)+273)^4-(DZ342+273)^4)-44100*I342)/(1.84*29.3*Q342+8*0.95*5.67E-8*(DZ342+273)^3))</f>
        <v>0</v>
      </c>
      <c r="V342">
        <f>($C$9*EA342+$D$9*EB342+$E$9*U342)</f>
        <v>0</v>
      </c>
      <c r="W342">
        <f>0.61365*exp(17.502*V342/(240.97+V342))</f>
        <v>0</v>
      </c>
      <c r="X342">
        <f>(Y342/Z342*100)</f>
        <v>0</v>
      </c>
      <c r="Y342">
        <f>DS342*(DX342+DY342)/1000</f>
        <v>0</v>
      </c>
      <c r="Z342">
        <f>0.61365*exp(17.502*DZ342/(240.97+DZ342))</f>
        <v>0</v>
      </c>
      <c r="AA342">
        <f>(W342-DS342*(DX342+DY342)/1000)</f>
        <v>0</v>
      </c>
      <c r="AB342">
        <f>(-I342*44100)</f>
        <v>0</v>
      </c>
      <c r="AC342">
        <f>2*29.3*Q342*0.92*(DZ342-V342)</f>
        <v>0</v>
      </c>
      <c r="AD342">
        <f>2*0.95*5.67E-8*(((DZ342+$B$9)+273)^4-(V342+273)^4)</f>
        <v>0</v>
      </c>
      <c r="AE342">
        <f>T342+AD342+AB342+AC342</f>
        <v>0</v>
      </c>
      <c r="AF342">
        <f>DW342*AT342*(DR342-DQ342*(1000-AT342*DT342)/(1000-AT342*DS342))/(100*DK342)</f>
        <v>0</v>
      </c>
      <c r="AG342">
        <f>1000*DW342*AT342*(DS342-DT342)/(100*DK342*(1000-AT342*DS342))</f>
        <v>0</v>
      </c>
      <c r="AH342">
        <f>(AI342 - AJ342 - DX342*1E3/(8.314*(DZ342+273.15)) * AL342/DW342 * AK342) * DW342/(100*DK342) * (1000 - DT342)/1000</f>
        <v>0</v>
      </c>
      <c r="AI342">
        <v>587.9951605536812</v>
      </c>
      <c r="AJ342">
        <v>563.159848484848</v>
      </c>
      <c r="AK342">
        <v>3.437028556167295</v>
      </c>
      <c r="AL342">
        <v>66.52313839477526</v>
      </c>
      <c r="AM342">
        <f>(AO342 - AN342 + DX342*1E3/(8.314*(DZ342+273.15)) * AQ342/DW342 * AP342) * DW342/(100*DK342) * 1000/(1000 - AO342)</f>
        <v>0</v>
      </c>
      <c r="AN342">
        <v>25.23516362982521</v>
      </c>
      <c r="AO342">
        <v>26.4465896969697</v>
      </c>
      <c r="AP342">
        <v>0.001154667204702496</v>
      </c>
      <c r="AQ342">
        <v>105.5360491091365</v>
      </c>
      <c r="AR342">
        <v>0</v>
      </c>
      <c r="AS342">
        <v>0</v>
      </c>
      <c r="AT342">
        <f>IF(AR342*$H$15&gt;=AV342,1.0,(AV342/(AV342-AR342*$H$15)))</f>
        <v>0</v>
      </c>
      <c r="AU342">
        <f>(AT342-1)*100</f>
        <v>0</v>
      </c>
      <c r="AV342">
        <f>MAX(0,($B$15+$C$15*EE342)/(1+$D$15*EE342)*DX342/(DZ342+273)*$E$15)</f>
        <v>0</v>
      </c>
      <c r="AW342" t="s">
        <v>429</v>
      </c>
      <c r="AX342" t="s">
        <v>429</v>
      </c>
      <c r="AY342">
        <v>0</v>
      </c>
      <c r="AZ342">
        <v>0</v>
      </c>
      <c r="BA342">
        <f>1-AY342/AZ342</f>
        <v>0</v>
      </c>
      <c r="BB342">
        <v>0</v>
      </c>
      <c r="BC342" t="s">
        <v>429</v>
      </c>
      <c r="BD342" t="s">
        <v>429</v>
      </c>
      <c r="BE342">
        <v>0</v>
      </c>
      <c r="BF342">
        <v>0</v>
      </c>
      <c r="BG342">
        <f>1-BE342/BF342</f>
        <v>0</v>
      </c>
      <c r="BH342">
        <v>0.5</v>
      </c>
      <c r="BI342">
        <f>DH342</f>
        <v>0</v>
      </c>
      <c r="BJ342">
        <f>K342</f>
        <v>0</v>
      </c>
      <c r="BK342">
        <f>BG342*BH342*BI342</f>
        <v>0</v>
      </c>
      <c r="BL342">
        <f>(BJ342-BB342)/BI342</f>
        <v>0</v>
      </c>
      <c r="BM342">
        <f>(AZ342-BF342)/BF342</f>
        <v>0</v>
      </c>
      <c r="BN342">
        <f>AY342/(BA342+AY342/BF342)</f>
        <v>0</v>
      </c>
      <c r="BO342" t="s">
        <v>429</v>
      </c>
      <c r="BP342">
        <v>0</v>
      </c>
      <c r="BQ342">
        <f>IF(BP342&lt;&gt;0, BP342, BN342)</f>
        <v>0</v>
      </c>
      <c r="BR342">
        <f>1-BQ342/BF342</f>
        <v>0</v>
      </c>
      <c r="BS342">
        <f>(BF342-BE342)/(BF342-BQ342)</f>
        <v>0</v>
      </c>
      <c r="BT342">
        <f>(AZ342-BF342)/(AZ342-BQ342)</f>
        <v>0</v>
      </c>
      <c r="BU342">
        <f>(BF342-BE342)/(BF342-AY342)</f>
        <v>0</v>
      </c>
      <c r="BV342">
        <f>(AZ342-BF342)/(AZ342-AY342)</f>
        <v>0</v>
      </c>
      <c r="BW342">
        <f>(BS342*BQ342/BE342)</f>
        <v>0</v>
      </c>
      <c r="BX342">
        <f>(1-BW342)</f>
        <v>0</v>
      </c>
      <c r="DG342">
        <f>$B$13*EF342+$C$13*EG342+$F$13*ER342*(1-EU342)</f>
        <v>0</v>
      </c>
      <c r="DH342">
        <f>DG342*DI342</f>
        <v>0</v>
      </c>
      <c r="DI342">
        <f>($B$13*$D$11+$C$13*$D$11+$F$13*((FE342+EW342)/MAX(FE342+EW342+FF342, 0.1)*$I$11+FF342/MAX(FE342+EW342+FF342, 0.1)*$J$11))/($B$13+$C$13+$F$13)</f>
        <v>0</v>
      </c>
      <c r="DJ342">
        <f>($B$13*$K$11+$C$13*$K$11+$F$13*((FE342+EW342)/MAX(FE342+EW342+FF342, 0.1)*$P$11+FF342/MAX(FE342+EW342+FF342, 0.1)*$Q$11))/($B$13+$C$13+$F$13)</f>
        <v>0</v>
      </c>
      <c r="DK342">
        <v>2.44</v>
      </c>
      <c r="DL342">
        <v>0.5</v>
      </c>
      <c r="DM342" t="s">
        <v>430</v>
      </c>
      <c r="DN342">
        <v>2</v>
      </c>
      <c r="DO342" t="b">
        <v>1</v>
      </c>
      <c r="DP342">
        <v>1688150150.6</v>
      </c>
      <c r="DQ342">
        <v>524.8967777777777</v>
      </c>
      <c r="DR342">
        <v>558.7837037037037</v>
      </c>
      <c r="DS342">
        <v>26.41507037037037</v>
      </c>
      <c r="DT342">
        <v>25.17648518518519</v>
      </c>
      <c r="DU342">
        <v>548.8701111111111</v>
      </c>
      <c r="DV342">
        <v>30.47134074074074</v>
      </c>
      <c r="DW342">
        <v>500.0195185185185</v>
      </c>
      <c r="DX342">
        <v>101.5371851851852</v>
      </c>
      <c r="DY342">
        <v>0.1000204037037037</v>
      </c>
      <c r="DZ342">
        <v>34.29325925925927</v>
      </c>
      <c r="EA342">
        <v>35.5206962962963</v>
      </c>
      <c r="EB342">
        <v>999.9000000000001</v>
      </c>
      <c r="EC342">
        <v>0</v>
      </c>
      <c r="ED342">
        <v>0</v>
      </c>
      <c r="EE342">
        <v>10006.04444444445</v>
      </c>
      <c r="EF342">
        <v>0</v>
      </c>
      <c r="EG342">
        <v>1827.12</v>
      </c>
      <c r="EH342">
        <v>-33.88702592592592</v>
      </c>
      <c r="EI342">
        <v>539.1385185185186</v>
      </c>
      <c r="EJ342">
        <v>573.2157777777778</v>
      </c>
      <c r="EK342">
        <v>1.23859037037037</v>
      </c>
      <c r="EL342">
        <v>558.7837037037037</v>
      </c>
      <c r="EM342">
        <v>25.17648518518519</v>
      </c>
      <c r="EN342">
        <v>2.68211</v>
      </c>
      <c r="EO342">
        <v>2.556346666666667</v>
      </c>
      <c r="EP342">
        <v>22.17591851851852</v>
      </c>
      <c r="EQ342">
        <v>21.38974814814815</v>
      </c>
      <c r="ER342">
        <v>1999.987407407408</v>
      </c>
      <c r="ES342">
        <v>0.9800074444444445</v>
      </c>
      <c r="ET342">
        <v>0.01999265555555555</v>
      </c>
      <c r="EU342">
        <v>0</v>
      </c>
      <c r="EV342">
        <v>252.5601851851852</v>
      </c>
      <c r="EW342">
        <v>5.00078</v>
      </c>
      <c r="EX342">
        <v>7649.931111111112</v>
      </c>
      <c r="EY342">
        <v>16379.56666666666</v>
      </c>
      <c r="EZ342">
        <v>51.88162962962964</v>
      </c>
      <c r="FA342">
        <v>54.16862962962961</v>
      </c>
      <c r="FB342">
        <v>52.39111111111111</v>
      </c>
      <c r="FC342">
        <v>53.33307407407407</v>
      </c>
      <c r="FD342">
        <v>52.29599999999999</v>
      </c>
      <c r="FE342">
        <v>1955.097407407408</v>
      </c>
      <c r="FF342">
        <v>39.88851851851853</v>
      </c>
      <c r="FG342">
        <v>0</v>
      </c>
      <c r="FH342">
        <v>1688150152.8</v>
      </c>
      <c r="FI342">
        <v>0</v>
      </c>
      <c r="FJ342">
        <v>252.5637692307693</v>
      </c>
      <c r="FK342">
        <v>-0.307829061607616</v>
      </c>
      <c r="FL342">
        <v>-13.0642734814956</v>
      </c>
      <c r="FM342">
        <v>7649.836538461538</v>
      </c>
      <c r="FN342">
        <v>15</v>
      </c>
      <c r="FO342">
        <v>1688146449</v>
      </c>
      <c r="FP342" t="s">
        <v>1019</v>
      </c>
      <c r="FQ342">
        <v>1688146449</v>
      </c>
      <c r="FR342">
        <v>1688146442</v>
      </c>
      <c r="FS342">
        <v>9</v>
      </c>
      <c r="FT342">
        <v>-0.022</v>
      </c>
      <c r="FU342">
        <v>-0.07000000000000001</v>
      </c>
      <c r="FV342">
        <v>-22.36</v>
      </c>
      <c r="FW342">
        <v>-3.884</v>
      </c>
      <c r="FX342">
        <v>420</v>
      </c>
      <c r="FY342">
        <v>23</v>
      </c>
      <c r="FZ342">
        <v>0.42</v>
      </c>
      <c r="GA342">
        <v>0.11</v>
      </c>
      <c r="GB342">
        <v>-33.68298048780488</v>
      </c>
      <c r="GC342">
        <v>-2.87694146341459</v>
      </c>
      <c r="GD342">
        <v>0.2949250712775271</v>
      </c>
      <c r="GE342">
        <v>0</v>
      </c>
      <c r="GF342">
        <v>1.262495853658537</v>
      </c>
      <c r="GG342">
        <v>-0.2920452961672461</v>
      </c>
      <c r="GH342">
        <v>0.04019327865031055</v>
      </c>
      <c r="GI342">
        <v>1</v>
      </c>
      <c r="GJ342">
        <v>1</v>
      </c>
      <c r="GK342">
        <v>2</v>
      </c>
      <c r="GL342" t="s">
        <v>432</v>
      </c>
      <c r="GM342">
        <v>3.10158</v>
      </c>
      <c r="GN342">
        <v>2.75834</v>
      </c>
      <c r="GO342">
        <v>0.117676</v>
      </c>
      <c r="GP342">
        <v>0.119142</v>
      </c>
      <c r="GQ342">
        <v>0.136762</v>
      </c>
      <c r="GR342">
        <v>0.120452</v>
      </c>
      <c r="GS342">
        <v>21767.3</v>
      </c>
      <c r="GT342">
        <v>20718.3</v>
      </c>
      <c r="GU342">
        <v>25268.3</v>
      </c>
      <c r="GV342">
        <v>23921.4</v>
      </c>
      <c r="GW342">
        <v>35117.2</v>
      </c>
      <c r="GX342">
        <v>30676.6</v>
      </c>
      <c r="GY342">
        <v>44194.5</v>
      </c>
      <c r="GZ342">
        <v>37688.8</v>
      </c>
      <c r="HA342">
        <v>1.67397</v>
      </c>
      <c r="HB342">
        <v>1.5782</v>
      </c>
      <c r="HC342">
        <v>-0.0155792</v>
      </c>
      <c r="HD342">
        <v>0</v>
      </c>
      <c r="HE342">
        <v>35.8151</v>
      </c>
      <c r="HF342">
        <v>999.9</v>
      </c>
      <c r="HG342">
        <v>34.8</v>
      </c>
      <c r="HH342">
        <v>48.6</v>
      </c>
      <c r="HI342">
        <v>39.6826</v>
      </c>
      <c r="HJ342">
        <v>62.8474</v>
      </c>
      <c r="HK342">
        <v>21.7348</v>
      </c>
      <c r="HL342">
        <v>1</v>
      </c>
      <c r="HM342">
        <v>2.28305</v>
      </c>
      <c r="HN342">
        <v>9.28105</v>
      </c>
      <c r="HO342">
        <v>20.0458</v>
      </c>
      <c r="HP342">
        <v>5.20037</v>
      </c>
      <c r="HQ342">
        <v>11.998</v>
      </c>
      <c r="HR342">
        <v>4.95695</v>
      </c>
      <c r="HS342">
        <v>3.27433</v>
      </c>
      <c r="HT342">
        <v>9999</v>
      </c>
      <c r="HU342">
        <v>9999</v>
      </c>
      <c r="HV342">
        <v>9999</v>
      </c>
      <c r="HW342">
        <v>114.6</v>
      </c>
      <c r="HX342">
        <v>1.86386</v>
      </c>
      <c r="HY342">
        <v>1.86022</v>
      </c>
      <c r="HZ342">
        <v>1.85867</v>
      </c>
      <c r="IA342">
        <v>1.85989</v>
      </c>
      <c r="IB342">
        <v>1.85984</v>
      </c>
      <c r="IC342">
        <v>1.85852</v>
      </c>
      <c r="ID342">
        <v>1.8577</v>
      </c>
      <c r="IE342">
        <v>1.85242</v>
      </c>
      <c r="IF342">
        <v>0</v>
      </c>
      <c r="IG342">
        <v>0</v>
      </c>
      <c r="IH342">
        <v>0</v>
      </c>
      <c r="II342">
        <v>0</v>
      </c>
      <c r="IJ342" t="s">
        <v>433</v>
      </c>
      <c r="IK342" t="s">
        <v>434</v>
      </c>
      <c r="IL342" t="s">
        <v>435</v>
      </c>
      <c r="IM342" t="s">
        <v>435</v>
      </c>
      <c r="IN342" t="s">
        <v>435</v>
      </c>
      <c r="IO342" t="s">
        <v>435</v>
      </c>
      <c r="IP342">
        <v>0</v>
      </c>
      <c r="IQ342">
        <v>100</v>
      </c>
      <c r="IR342">
        <v>100</v>
      </c>
      <c r="IS342">
        <v>-24.343</v>
      </c>
      <c r="IT342">
        <v>-4.0581</v>
      </c>
      <c r="IU342">
        <v>-14.33519908643434</v>
      </c>
      <c r="IV342">
        <v>-0.02083019699242301</v>
      </c>
      <c r="IW342">
        <v>6.53372239223948E-06</v>
      </c>
      <c r="IX342">
        <v>-1.0545266758139E-09</v>
      </c>
      <c r="IY342">
        <v>-1.743726263577337</v>
      </c>
      <c r="IZ342">
        <v>-0.1107929009182527</v>
      </c>
      <c r="JA342">
        <v>0.00147621998962423</v>
      </c>
      <c r="JB342">
        <v>-1.085810860981848E-05</v>
      </c>
      <c r="JC342">
        <v>3</v>
      </c>
      <c r="JD342">
        <v>1949</v>
      </c>
      <c r="JE342">
        <v>2</v>
      </c>
      <c r="JF342">
        <v>64</v>
      </c>
      <c r="JG342">
        <v>61.8</v>
      </c>
      <c r="JH342">
        <v>61.9</v>
      </c>
      <c r="JI342">
        <v>1.56982</v>
      </c>
      <c r="JJ342">
        <v>2.73315</v>
      </c>
      <c r="JK342">
        <v>1.49658</v>
      </c>
      <c r="JL342">
        <v>2.32178</v>
      </c>
      <c r="JM342">
        <v>1.54785</v>
      </c>
      <c r="JN342">
        <v>2.37427</v>
      </c>
      <c r="JO342">
        <v>51.9009</v>
      </c>
      <c r="JP342">
        <v>12.7749</v>
      </c>
      <c r="JQ342">
        <v>18</v>
      </c>
      <c r="JR342">
        <v>503.11</v>
      </c>
      <c r="JS342">
        <v>447.086</v>
      </c>
      <c r="JT342">
        <v>28.9051</v>
      </c>
      <c r="JU342">
        <v>51.7628</v>
      </c>
      <c r="JV342">
        <v>30.0021</v>
      </c>
      <c r="JW342">
        <v>51.4349</v>
      </c>
      <c r="JX342">
        <v>51.2468</v>
      </c>
      <c r="JY342">
        <v>31.5292</v>
      </c>
      <c r="JZ342">
        <v>25.7665</v>
      </c>
      <c r="KA342">
        <v>0</v>
      </c>
      <c r="KB342">
        <v>22.6872</v>
      </c>
      <c r="KC342">
        <v>607.277</v>
      </c>
      <c r="KD342">
        <v>25.3794</v>
      </c>
      <c r="KE342">
        <v>96.5716</v>
      </c>
      <c r="KF342">
        <v>91.03830000000001</v>
      </c>
    </row>
    <row r="343" spans="1:292">
      <c r="A343">
        <v>325</v>
      </c>
      <c r="B343">
        <v>1688150163.1</v>
      </c>
      <c r="C343">
        <v>15747.09999990463</v>
      </c>
      <c r="D343" t="s">
        <v>1090</v>
      </c>
      <c r="E343" t="s">
        <v>1091</v>
      </c>
      <c r="F343">
        <v>5</v>
      </c>
      <c r="G343" t="s">
        <v>1018</v>
      </c>
      <c r="H343">
        <v>1688150155.314285</v>
      </c>
      <c r="I343">
        <f>(J343)/1000</f>
        <v>0</v>
      </c>
      <c r="J343">
        <f>IF(DO343, AM343, AG343)</f>
        <v>0</v>
      </c>
      <c r="K343">
        <f>IF(DO343, AH343, AF343)</f>
        <v>0</v>
      </c>
      <c r="L343">
        <f>DQ343 - IF(AT343&gt;1, K343*DK343*100.0/(AV343*EE343), 0)</f>
        <v>0</v>
      </c>
      <c r="M343">
        <f>((S343-I343/2)*L343-K343)/(S343+I343/2)</f>
        <v>0</v>
      </c>
      <c r="N343">
        <f>M343*(DX343+DY343)/1000.0</f>
        <v>0</v>
      </c>
      <c r="O343">
        <f>(DQ343 - IF(AT343&gt;1, K343*DK343*100.0/(AV343*EE343), 0))*(DX343+DY343)/1000.0</f>
        <v>0</v>
      </c>
      <c r="P343">
        <f>2.0/((1/R343-1/Q343)+SIGN(R343)*SQRT((1/R343-1/Q343)*(1/R343-1/Q343) + 4*DL343/((DL343+1)*(DL343+1))*(2*1/R343*1/Q343-1/Q343*1/Q343)))</f>
        <v>0</v>
      </c>
      <c r="Q343">
        <f>IF(LEFT(DM343,1)&lt;&gt;"0",IF(LEFT(DM343,1)="1",3.0,DN343),$D$5+$E$5*(EE343*DX343/($K$5*1000))+$F$5*(EE343*DX343/($K$5*1000))*MAX(MIN(DK343,$J$5),$I$5)*MAX(MIN(DK343,$J$5),$I$5)+$G$5*MAX(MIN(DK343,$J$5),$I$5)*(EE343*DX343/($K$5*1000))+$H$5*(EE343*DX343/($K$5*1000))*(EE343*DX343/($K$5*1000)))</f>
        <v>0</v>
      </c>
      <c r="R343">
        <f>I343*(1000-(1000*0.61365*exp(17.502*V343/(240.97+V343))/(DX343+DY343)+DS343)/2)/(1000*0.61365*exp(17.502*V343/(240.97+V343))/(DX343+DY343)-DS343)</f>
        <v>0</v>
      </c>
      <c r="S343">
        <f>1/((DL343+1)/(P343/1.6)+1/(Q343/1.37)) + DL343/((DL343+1)/(P343/1.6) + DL343/(Q343/1.37))</f>
        <v>0</v>
      </c>
      <c r="T343">
        <f>(DG343*DJ343)</f>
        <v>0</v>
      </c>
      <c r="U343">
        <f>(DZ343+(T343+2*0.95*5.67E-8*(((DZ343+$B$9)+273)^4-(DZ343+273)^4)-44100*I343)/(1.84*29.3*Q343+8*0.95*5.67E-8*(DZ343+273)^3))</f>
        <v>0</v>
      </c>
      <c r="V343">
        <f>($C$9*EA343+$D$9*EB343+$E$9*U343)</f>
        <v>0</v>
      </c>
      <c r="W343">
        <f>0.61365*exp(17.502*V343/(240.97+V343))</f>
        <v>0</v>
      </c>
      <c r="X343">
        <f>(Y343/Z343*100)</f>
        <v>0</v>
      </c>
      <c r="Y343">
        <f>DS343*(DX343+DY343)/1000</f>
        <v>0</v>
      </c>
      <c r="Z343">
        <f>0.61365*exp(17.502*DZ343/(240.97+DZ343))</f>
        <v>0</v>
      </c>
      <c r="AA343">
        <f>(W343-DS343*(DX343+DY343)/1000)</f>
        <v>0</v>
      </c>
      <c r="AB343">
        <f>(-I343*44100)</f>
        <v>0</v>
      </c>
      <c r="AC343">
        <f>2*29.3*Q343*0.92*(DZ343-V343)</f>
        <v>0</v>
      </c>
      <c r="AD343">
        <f>2*0.95*5.67E-8*(((DZ343+$B$9)+273)^4-(V343+273)^4)</f>
        <v>0</v>
      </c>
      <c r="AE343">
        <f>T343+AD343+AB343+AC343</f>
        <v>0</v>
      </c>
      <c r="AF343">
        <f>DW343*AT343*(DR343-DQ343*(1000-AT343*DT343)/(1000-AT343*DS343))/(100*DK343)</f>
        <v>0</v>
      </c>
      <c r="AG343">
        <f>1000*DW343*AT343*(DS343-DT343)/(100*DK343*(1000-AT343*DS343))</f>
        <v>0</v>
      </c>
      <c r="AH343">
        <f>(AI343 - AJ343 - DX343*1E3/(8.314*(DZ343+273.15)) * AL343/DW343 * AK343) * DW343/(100*DK343) * (1000 - DT343)/1000</f>
        <v>0</v>
      </c>
      <c r="AI343">
        <v>605.3781733227623</v>
      </c>
      <c r="AJ343">
        <v>580.4203090909091</v>
      </c>
      <c r="AK343">
        <v>3.448390301565587</v>
      </c>
      <c r="AL343">
        <v>66.52313839477526</v>
      </c>
      <c r="AM343">
        <f>(AO343 - AN343 + DX343*1E3/(8.314*(DZ343+273.15)) * AQ343/DW343 * AP343) * DW343/(100*DK343) * 1000/(1000 - AO343)</f>
        <v>0</v>
      </c>
      <c r="AN343">
        <v>25.27971834426998</v>
      </c>
      <c r="AO343">
        <v>26.46758969696969</v>
      </c>
      <c r="AP343">
        <v>0.001390216475287774</v>
      </c>
      <c r="AQ343">
        <v>105.5360491091365</v>
      </c>
      <c r="AR343">
        <v>0</v>
      </c>
      <c r="AS343">
        <v>0</v>
      </c>
      <c r="AT343">
        <f>IF(AR343*$H$15&gt;=AV343,1.0,(AV343/(AV343-AR343*$H$15)))</f>
        <v>0</v>
      </c>
      <c r="AU343">
        <f>(AT343-1)*100</f>
        <v>0</v>
      </c>
      <c r="AV343">
        <f>MAX(0,($B$15+$C$15*EE343)/(1+$D$15*EE343)*DX343/(DZ343+273)*$E$15)</f>
        <v>0</v>
      </c>
      <c r="AW343" t="s">
        <v>429</v>
      </c>
      <c r="AX343" t="s">
        <v>429</v>
      </c>
      <c r="AY343">
        <v>0</v>
      </c>
      <c r="AZ343">
        <v>0</v>
      </c>
      <c r="BA343">
        <f>1-AY343/AZ343</f>
        <v>0</v>
      </c>
      <c r="BB343">
        <v>0</v>
      </c>
      <c r="BC343" t="s">
        <v>429</v>
      </c>
      <c r="BD343" t="s">
        <v>429</v>
      </c>
      <c r="BE343">
        <v>0</v>
      </c>
      <c r="BF343">
        <v>0</v>
      </c>
      <c r="BG343">
        <f>1-BE343/BF343</f>
        <v>0</v>
      </c>
      <c r="BH343">
        <v>0.5</v>
      </c>
      <c r="BI343">
        <f>DH343</f>
        <v>0</v>
      </c>
      <c r="BJ343">
        <f>K343</f>
        <v>0</v>
      </c>
      <c r="BK343">
        <f>BG343*BH343*BI343</f>
        <v>0</v>
      </c>
      <c r="BL343">
        <f>(BJ343-BB343)/BI343</f>
        <v>0</v>
      </c>
      <c r="BM343">
        <f>(AZ343-BF343)/BF343</f>
        <v>0</v>
      </c>
      <c r="BN343">
        <f>AY343/(BA343+AY343/BF343)</f>
        <v>0</v>
      </c>
      <c r="BO343" t="s">
        <v>429</v>
      </c>
      <c r="BP343">
        <v>0</v>
      </c>
      <c r="BQ343">
        <f>IF(BP343&lt;&gt;0, BP343, BN343)</f>
        <v>0</v>
      </c>
      <c r="BR343">
        <f>1-BQ343/BF343</f>
        <v>0</v>
      </c>
      <c r="BS343">
        <f>(BF343-BE343)/(BF343-BQ343)</f>
        <v>0</v>
      </c>
      <c r="BT343">
        <f>(AZ343-BF343)/(AZ343-BQ343)</f>
        <v>0</v>
      </c>
      <c r="BU343">
        <f>(BF343-BE343)/(BF343-AY343)</f>
        <v>0</v>
      </c>
      <c r="BV343">
        <f>(AZ343-BF343)/(AZ343-AY343)</f>
        <v>0</v>
      </c>
      <c r="BW343">
        <f>(BS343*BQ343/BE343)</f>
        <v>0</v>
      </c>
      <c r="BX343">
        <f>(1-BW343)</f>
        <v>0</v>
      </c>
      <c r="DG343">
        <f>$B$13*EF343+$C$13*EG343+$F$13*ER343*(1-EU343)</f>
        <v>0</v>
      </c>
      <c r="DH343">
        <f>DG343*DI343</f>
        <v>0</v>
      </c>
      <c r="DI343">
        <f>($B$13*$D$11+$C$13*$D$11+$F$13*((FE343+EW343)/MAX(FE343+EW343+FF343, 0.1)*$I$11+FF343/MAX(FE343+EW343+FF343, 0.1)*$J$11))/($B$13+$C$13+$F$13)</f>
        <v>0</v>
      </c>
      <c r="DJ343">
        <f>($B$13*$K$11+$C$13*$K$11+$F$13*((FE343+EW343)/MAX(FE343+EW343+FF343, 0.1)*$P$11+FF343/MAX(FE343+EW343+FF343, 0.1)*$Q$11))/($B$13+$C$13+$F$13)</f>
        <v>0</v>
      </c>
      <c r="DK343">
        <v>2.44</v>
      </c>
      <c r="DL343">
        <v>0.5</v>
      </c>
      <c r="DM343" t="s">
        <v>430</v>
      </c>
      <c r="DN343">
        <v>2</v>
      </c>
      <c r="DO343" t="b">
        <v>1</v>
      </c>
      <c r="DP343">
        <v>1688150155.314285</v>
      </c>
      <c r="DQ343">
        <v>540.6453928571428</v>
      </c>
      <c r="DR343">
        <v>574.6501428571428</v>
      </c>
      <c r="DS343">
        <v>26.43923571428571</v>
      </c>
      <c r="DT343">
        <v>25.214425</v>
      </c>
      <c r="DU343">
        <v>564.8509285714287</v>
      </c>
      <c r="DV343">
        <v>30.49680357142857</v>
      </c>
      <c r="DW343">
        <v>500.0635357142857</v>
      </c>
      <c r="DX343">
        <v>101.5370357142857</v>
      </c>
      <c r="DY343">
        <v>0.1001061857142857</v>
      </c>
      <c r="DZ343">
        <v>34.31362499999999</v>
      </c>
      <c r="EA343">
        <v>35.54960714285714</v>
      </c>
      <c r="EB343">
        <v>999.9000000000002</v>
      </c>
      <c r="EC343">
        <v>0</v>
      </c>
      <c r="ED343">
        <v>0</v>
      </c>
      <c r="EE343">
        <v>9998.616428571429</v>
      </c>
      <c r="EF343">
        <v>0</v>
      </c>
      <c r="EG343">
        <v>1824.038214285715</v>
      </c>
      <c r="EH343">
        <v>-34.00481428571429</v>
      </c>
      <c r="EI343">
        <v>555.3281428571429</v>
      </c>
      <c r="EJ343">
        <v>589.5151785714286</v>
      </c>
      <c r="EK343">
        <v>1.224814285714286</v>
      </c>
      <c r="EL343">
        <v>574.6501428571428</v>
      </c>
      <c r="EM343">
        <v>25.214425</v>
      </c>
      <c r="EN343">
        <v>2.684561071428572</v>
      </c>
      <c r="EO343">
        <v>2.560196785714286</v>
      </c>
      <c r="EP343">
        <v>22.19091785714285</v>
      </c>
      <c r="EQ343">
        <v>21.41430357142857</v>
      </c>
      <c r="ER343">
        <v>1999.974285714286</v>
      </c>
      <c r="ES343">
        <v>0.9800073571428571</v>
      </c>
      <c r="ET343">
        <v>0.01999274285714285</v>
      </c>
      <c r="EU343">
        <v>0</v>
      </c>
      <c r="EV343">
        <v>252.51975</v>
      </c>
      <c r="EW343">
        <v>5.00078</v>
      </c>
      <c r="EX343">
        <v>7648.907500000002</v>
      </c>
      <c r="EY343">
        <v>16379.45357142857</v>
      </c>
      <c r="EZ343">
        <v>51.91271428571429</v>
      </c>
      <c r="FA343">
        <v>54.1892857142857</v>
      </c>
      <c r="FB343">
        <v>52.40825</v>
      </c>
      <c r="FC343">
        <v>53.38142857142856</v>
      </c>
      <c r="FD343">
        <v>52.31667857142857</v>
      </c>
      <c r="FE343">
        <v>1955.084285714285</v>
      </c>
      <c r="FF343">
        <v>39.88714285714286</v>
      </c>
      <c r="FG343">
        <v>0</v>
      </c>
      <c r="FH343">
        <v>1688150157.6</v>
      </c>
      <c r="FI343">
        <v>0</v>
      </c>
      <c r="FJ343">
        <v>252.5471538461538</v>
      </c>
      <c r="FK343">
        <v>0.008547020459472466</v>
      </c>
      <c r="FL343">
        <v>-12.26393152814166</v>
      </c>
      <c r="FM343">
        <v>7648.640769230769</v>
      </c>
      <c r="FN343">
        <v>15</v>
      </c>
      <c r="FO343">
        <v>1688146449</v>
      </c>
      <c r="FP343" t="s">
        <v>1019</v>
      </c>
      <c r="FQ343">
        <v>1688146449</v>
      </c>
      <c r="FR343">
        <v>1688146442</v>
      </c>
      <c r="FS343">
        <v>9</v>
      </c>
      <c r="FT343">
        <v>-0.022</v>
      </c>
      <c r="FU343">
        <v>-0.07000000000000001</v>
      </c>
      <c r="FV343">
        <v>-22.36</v>
      </c>
      <c r="FW343">
        <v>-3.884</v>
      </c>
      <c r="FX343">
        <v>420</v>
      </c>
      <c r="FY343">
        <v>23</v>
      </c>
      <c r="FZ343">
        <v>0.42</v>
      </c>
      <c r="GA343">
        <v>0.11</v>
      </c>
      <c r="GB343">
        <v>-33.89420487804878</v>
      </c>
      <c r="GC343">
        <v>-1.830543554006966</v>
      </c>
      <c r="GD343">
        <v>0.1872915595238811</v>
      </c>
      <c r="GE343">
        <v>0</v>
      </c>
      <c r="GF343">
        <v>1.231874146341463</v>
      </c>
      <c r="GG343">
        <v>-0.16097644599303</v>
      </c>
      <c r="GH343">
        <v>0.02536347017648053</v>
      </c>
      <c r="GI343">
        <v>1</v>
      </c>
      <c r="GJ343">
        <v>1</v>
      </c>
      <c r="GK343">
        <v>2</v>
      </c>
      <c r="GL343" t="s">
        <v>432</v>
      </c>
      <c r="GM343">
        <v>3.1013</v>
      </c>
      <c r="GN343">
        <v>2.75822</v>
      </c>
      <c r="GO343">
        <v>0.120167</v>
      </c>
      <c r="GP343">
        <v>0.121572</v>
      </c>
      <c r="GQ343">
        <v>0.136827</v>
      </c>
      <c r="GR343">
        <v>0.12066</v>
      </c>
      <c r="GS343">
        <v>21704.9</v>
      </c>
      <c r="GT343">
        <v>20660.3</v>
      </c>
      <c r="GU343">
        <v>25267.4</v>
      </c>
      <c r="GV343">
        <v>23920.4</v>
      </c>
      <c r="GW343">
        <v>35113.6</v>
      </c>
      <c r="GX343">
        <v>30669</v>
      </c>
      <c r="GY343">
        <v>44192.6</v>
      </c>
      <c r="GZ343">
        <v>37687.8</v>
      </c>
      <c r="HA343">
        <v>1.67342</v>
      </c>
      <c r="HB343">
        <v>1.5784</v>
      </c>
      <c r="HC343">
        <v>-0.0149012</v>
      </c>
      <c r="HD343">
        <v>0</v>
      </c>
      <c r="HE343">
        <v>35.8358</v>
      </c>
      <c r="HF343">
        <v>999.9</v>
      </c>
      <c r="HG343">
        <v>34.8</v>
      </c>
      <c r="HH343">
        <v>48.6</v>
      </c>
      <c r="HI343">
        <v>39.6773</v>
      </c>
      <c r="HJ343">
        <v>63.0074</v>
      </c>
      <c r="HK343">
        <v>21.5144</v>
      </c>
      <c r="HL343">
        <v>1</v>
      </c>
      <c r="HM343">
        <v>2.28548</v>
      </c>
      <c r="HN343">
        <v>9.28105</v>
      </c>
      <c r="HO343">
        <v>20.0458</v>
      </c>
      <c r="HP343">
        <v>5.20082</v>
      </c>
      <c r="HQ343">
        <v>11.998</v>
      </c>
      <c r="HR343">
        <v>4.9571</v>
      </c>
      <c r="HS343">
        <v>3.27428</v>
      </c>
      <c r="HT343">
        <v>9999</v>
      </c>
      <c r="HU343">
        <v>9999</v>
      </c>
      <c r="HV343">
        <v>9999</v>
      </c>
      <c r="HW343">
        <v>114.6</v>
      </c>
      <c r="HX343">
        <v>1.86386</v>
      </c>
      <c r="HY343">
        <v>1.86025</v>
      </c>
      <c r="HZ343">
        <v>1.85867</v>
      </c>
      <c r="IA343">
        <v>1.85989</v>
      </c>
      <c r="IB343">
        <v>1.85986</v>
      </c>
      <c r="IC343">
        <v>1.85852</v>
      </c>
      <c r="ID343">
        <v>1.8577</v>
      </c>
      <c r="IE343">
        <v>1.85242</v>
      </c>
      <c r="IF343">
        <v>0</v>
      </c>
      <c r="IG343">
        <v>0</v>
      </c>
      <c r="IH343">
        <v>0</v>
      </c>
      <c r="II343">
        <v>0</v>
      </c>
      <c r="IJ343" t="s">
        <v>433</v>
      </c>
      <c r="IK343" t="s">
        <v>434</v>
      </c>
      <c r="IL343" t="s">
        <v>435</v>
      </c>
      <c r="IM343" t="s">
        <v>435</v>
      </c>
      <c r="IN343" t="s">
        <v>435</v>
      </c>
      <c r="IO343" t="s">
        <v>435</v>
      </c>
      <c r="IP343">
        <v>0</v>
      </c>
      <c r="IQ343">
        <v>100</v>
      </c>
      <c r="IR343">
        <v>100</v>
      </c>
      <c r="IS343">
        <v>-24.586</v>
      </c>
      <c r="IT343">
        <v>-4.0592</v>
      </c>
      <c r="IU343">
        <v>-14.33519908643434</v>
      </c>
      <c r="IV343">
        <v>-0.02083019699242301</v>
      </c>
      <c r="IW343">
        <v>6.53372239223948E-06</v>
      </c>
      <c r="IX343">
        <v>-1.0545266758139E-09</v>
      </c>
      <c r="IY343">
        <v>-1.743726263577337</v>
      </c>
      <c r="IZ343">
        <v>-0.1107929009182527</v>
      </c>
      <c r="JA343">
        <v>0.00147621998962423</v>
      </c>
      <c r="JB343">
        <v>-1.085810860981848E-05</v>
      </c>
      <c r="JC343">
        <v>3</v>
      </c>
      <c r="JD343">
        <v>1949</v>
      </c>
      <c r="JE343">
        <v>2</v>
      </c>
      <c r="JF343">
        <v>64</v>
      </c>
      <c r="JG343">
        <v>61.9</v>
      </c>
      <c r="JH343">
        <v>62</v>
      </c>
      <c r="JI343">
        <v>1.60278</v>
      </c>
      <c r="JJ343">
        <v>2.72095</v>
      </c>
      <c r="JK343">
        <v>1.49658</v>
      </c>
      <c r="JL343">
        <v>2.32178</v>
      </c>
      <c r="JM343">
        <v>1.54785</v>
      </c>
      <c r="JN343">
        <v>2.48535</v>
      </c>
      <c r="JO343">
        <v>51.9346</v>
      </c>
      <c r="JP343">
        <v>12.7749</v>
      </c>
      <c r="JQ343">
        <v>18</v>
      </c>
      <c r="JR343">
        <v>502.82</v>
      </c>
      <c r="JS343">
        <v>447.307</v>
      </c>
      <c r="JT343">
        <v>28.9289</v>
      </c>
      <c r="JU343">
        <v>51.7849</v>
      </c>
      <c r="JV343">
        <v>30.0023</v>
      </c>
      <c r="JW343">
        <v>51.4507</v>
      </c>
      <c r="JX343">
        <v>51.2623</v>
      </c>
      <c r="JY343">
        <v>32.2018</v>
      </c>
      <c r="JZ343">
        <v>25.7665</v>
      </c>
      <c r="KA343">
        <v>0</v>
      </c>
      <c r="KB343">
        <v>22.7004</v>
      </c>
      <c r="KC343">
        <v>620.633</v>
      </c>
      <c r="KD343">
        <v>25.4297</v>
      </c>
      <c r="KE343">
        <v>96.5677</v>
      </c>
      <c r="KF343">
        <v>91.0354</v>
      </c>
    </row>
    <row r="344" spans="1:292">
      <c r="A344">
        <v>326</v>
      </c>
      <c r="B344">
        <v>1688150168.1</v>
      </c>
      <c r="C344">
        <v>15752.09999990463</v>
      </c>
      <c r="D344" t="s">
        <v>1092</v>
      </c>
      <c r="E344" t="s">
        <v>1093</v>
      </c>
      <c r="F344">
        <v>5</v>
      </c>
      <c r="G344" t="s">
        <v>1018</v>
      </c>
      <c r="H344">
        <v>1688150160.6</v>
      </c>
      <c r="I344">
        <f>(J344)/1000</f>
        <v>0</v>
      </c>
      <c r="J344">
        <f>IF(DO344, AM344, AG344)</f>
        <v>0</v>
      </c>
      <c r="K344">
        <f>IF(DO344, AH344, AF344)</f>
        <v>0</v>
      </c>
      <c r="L344">
        <f>DQ344 - IF(AT344&gt;1, K344*DK344*100.0/(AV344*EE344), 0)</f>
        <v>0</v>
      </c>
      <c r="M344">
        <f>((S344-I344/2)*L344-K344)/(S344+I344/2)</f>
        <v>0</v>
      </c>
      <c r="N344">
        <f>M344*(DX344+DY344)/1000.0</f>
        <v>0</v>
      </c>
      <c r="O344">
        <f>(DQ344 - IF(AT344&gt;1, K344*DK344*100.0/(AV344*EE344), 0))*(DX344+DY344)/1000.0</f>
        <v>0</v>
      </c>
      <c r="P344">
        <f>2.0/((1/R344-1/Q344)+SIGN(R344)*SQRT((1/R344-1/Q344)*(1/R344-1/Q344) + 4*DL344/((DL344+1)*(DL344+1))*(2*1/R344*1/Q344-1/Q344*1/Q344)))</f>
        <v>0</v>
      </c>
      <c r="Q344">
        <f>IF(LEFT(DM344,1)&lt;&gt;"0",IF(LEFT(DM344,1)="1",3.0,DN344),$D$5+$E$5*(EE344*DX344/($K$5*1000))+$F$5*(EE344*DX344/($K$5*1000))*MAX(MIN(DK344,$J$5),$I$5)*MAX(MIN(DK344,$J$5),$I$5)+$G$5*MAX(MIN(DK344,$J$5),$I$5)*(EE344*DX344/($K$5*1000))+$H$5*(EE344*DX344/($K$5*1000))*(EE344*DX344/($K$5*1000)))</f>
        <v>0</v>
      </c>
      <c r="R344">
        <f>I344*(1000-(1000*0.61365*exp(17.502*V344/(240.97+V344))/(DX344+DY344)+DS344)/2)/(1000*0.61365*exp(17.502*V344/(240.97+V344))/(DX344+DY344)-DS344)</f>
        <v>0</v>
      </c>
      <c r="S344">
        <f>1/((DL344+1)/(P344/1.6)+1/(Q344/1.37)) + DL344/((DL344+1)/(P344/1.6) + DL344/(Q344/1.37))</f>
        <v>0</v>
      </c>
      <c r="T344">
        <f>(DG344*DJ344)</f>
        <v>0</v>
      </c>
      <c r="U344">
        <f>(DZ344+(T344+2*0.95*5.67E-8*(((DZ344+$B$9)+273)^4-(DZ344+273)^4)-44100*I344)/(1.84*29.3*Q344+8*0.95*5.67E-8*(DZ344+273)^3))</f>
        <v>0</v>
      </c>
      <c r="V344">
        <f>($C$9*EA344+$D$9*EB344+$E$9*U344)</f>
        <v>0</v>
      </c>
      <c r="W344">
        <f>0.61365*exp(17.502*V344/(240.97+V344))</f>
        <v>0</v>
      </c>
      <c r="X344">
        <f>(Y344/Z344*100)</f>
        <v>0</v>
      </c>
      <c r="Y344">
        <f>DS344*(DX344+DY344)/1000</f>
        <v>0</v>
      </c>
      <c r="Z344">
        <f>0.61365*exp(17.502*DZ344/(240.97+DZ344))</f>
        <v>0</v>
      </c>
      <c r="AA344">
        <f>(W344-DS344*(DX344+DY344)/1000)</f>
        <v>0</v>
      </c>
      <c r="AB344">
        <f>(-I344*44100)</f>
        <v>0</v>
      </c>
      <c r="AC344">
        <f>2*29.3*Q344*0.92*(DZ344-V344)</f>
        <v>0</v>
      </c>
      <c r="AD344">
        <f>2*0.95*5.67E-8*(((DZ344+$B$9)+273)^4-(V344+273)^4)</f>
        <v>0</v>
      </c>
      <c r="AE344">
        <f>T344+AD344+AB344+AC344</f>
        <v>0</v>
      </c>
      <c r="AF344">
        <f>DW344*AT344*(DR344-DQ344*(1000-AT344*DT344)/(1000-AT344*DS344))/(100*DK344)</f>
        <v>0</v>
      </c>
      <c r="AG344">
        <f>1000*DW344*AT344*(DS344-DT344)/(100*DK344*(1000-AT344*DS344))</f>
        <v>0</v>
      </c>
      <c r="AH344">
        <f>(AI344 - AJ344 - DX344*1E3/(8.314*(DZ344+273.15)) * AL344/DW344 * AK344) * DW344/(100*DK344) * (1000 - DT344)/1000</f>
        <v>0</v>
      </c>
      <c r="AI344">
        <v>622.4850874036578</v>
      </c>
      <c r="AJ344">
        <v>597.567284848485</v>
      </c>
      <c r="AK344">
        <v>3.433485239524115</v>
      </c>
      <c r="AL344">
        <v>66.52313839477526</v>
      </c>
      <c r="AM344">
        <f>(AO344 - AN344 + DX344*1E3/(8.314*(DZ344+273.15)) * AQ344/DW344 * AP344) * DW344/(100*DK344) * 1000/(1000 - AO344)</f>
        <v>0</v>
      </c>
      <c r="AN344">
        <v>25.31493585325849</v>
      </c>
      <c r="AO344">
        <v>26.48907090909091</v>
      </c>
      <c r="AP344">
        <v>0.0007886569682265566</v>
      </c>
      <c r="AQ344">
        <v>105.5360491091365</v>
      </c>
      <c r="AR344">
        <v>0</v>
      </c>
      <c r="AS344">
        <v>0</v>
      </c>
      <c r="AT344">
        <f>IF(AR344*$H$15&gt;=AV344,1.0,(AV344/(AV344-AR344*$H$15)))</f>
        <v>0</v>
      </c>
      <c r="AU344">
        <f>(AT344-1)*100</f>
        <v>0</v>
      </c>
      <c r="AV344">
        <f>MAX(0,($B$15+$C$15*EE344)/(1+$D$15*EE344)*DX344/(DZ344+273)*$E$15)</f>
        <v>0</v>
      </c>
      <c r="AW344" t="s">
        <v>429</v>
      </c>
      <c r="AX344" t="s">
        <v>429</v>
      </c>
      <c r="AY344">
        <v>0</v>
      </c>
      <c r="AZ344">
        <v>0</v>
      </c>
      <c r="BA344">
        <f>1-AY344/AZ344</f>
        <v>0</v>
      </c>
      <c r="BB344">
        <v>0</v>
      </c>
      <c r="BC344" t="s">
        <v>429</v>
      </c>
      <c r="BD344" t="s">
        <v>429</v>
      </c>
      <c r="BE344">
        <v>0</v>
      </c>
      <c r="BF344">
        <v>0</v>
      </c>
      <c r="BG344">
        <f>1-BE344/BF344</f>
        <v>0</v>
      </c>
      <c r="BH344">
        <v>0.5</v>
      </c>
      <c r="BI344">
        <f>DH344</f>
        <v>0</v>
      </c>
      <c r="BJ344">
        <f>K344</f>
        <v>0</v>
      </c>
      <c r="BK344">
        <f>BG344*BH344*BI344</f>
        <v>0</v>
      </c>
      <c r="BL344">
        <f>(BJ344-BB344)/BI344</f>
        <v>0</v>
      </c>
      <c r="BM344">
        <f>(AZ344-BF344)/BF344</f>
        <v>0</v>
      </c>
      <c r="BN344">
        <f>AY344/(BA344+AY344/BF344)</f>
        <v>0</v>
      </c>
      <c r="BO344" t="s">
        <v>429</v>
      </c>
      <c r="BP344">
        <v>0</v>
      </c>
      <c r="BQ344">
        <f>IF(BP344&lt;&gt;0, BP344, BN344)</f>
        <v>0</v>
      </c>
      <c r="BR344">
        <f>1-BQ344/BF344</f>
        <v>0</v>
      </c>
      <c r="BS344">
        <f>(BF344-BE344)/(BF344-BQ344)</f>
        <v>0</v>
      </c>
      <c r="BT344">
        <f>(AZ344-BF344)/(AZ344-BQ344)</f>
        <v>0</v>
      </c>
      <c r="BU344">
        <f>(BF344-BE344)/(BF344-AY344)</f>
        <v>0</v>
      </c>
      <c r="BV344">
        <f>(AZ344-BF344)/(AZ344-AY344)</f>
        <v>0</v>
      </c>
      <c r="BW344">
        <f>(BS344*BQ344/BE344)</f>
        <v>0</v>
      </c>
      <c r="BX344">
        <f>(1-BW344)</f>
        <v>0</v>
      </c>
      <c r="DG344">
        <f>$B$13*EF344+$C$13*EG344+$F$13*ER344*(1-EU344)</f>
        <v>0</v>
      </c>
      <c r="DH344">
        <f>DG344*DI344</f>
        <v>0</v>
      </c>
      <c r="DI344">
        <f>($B$13*$D$11+$C$13*$D$11+$F$13*((FE344+EW344)/MAX(FE344+EW344+FF344, 0.1)*$I$11+FF344/MAX(FE344+EW344+FF344, 0.1)*$J$11))/($B$13+$C$13+$F$13)</f>
        <v>0</v>
      </c>
      <c r="DJ344">
        <f>($B$13*$K$11+$C$13*$K$11+$F$13*((FE344+EW344)/MAX(FE344+EW344+FF344, 0.1)*$P$11+FF344/MAX(FE344+EW344+FF344, 0.1)*$Q$11))/($B$13+$C$13+$F$13)</f>
        <v>0</v>
      </c>
      <c r="DK344">
        <v>2.44</v>
      </c>
      <c r="DL344">
        <v>0.5</v>
      </c>
      <c r="DM344" t="s">
        <v>430</v>
      </c>
      <c r="DN344">
        <v>2</v>
      </c>
      <c r="DO344" t="b">
        <v>1</v>
      </c>
      <c r="DP344">
        <v>1688150160.6</v>
      </c>
      <c r="DQ344">
        <v>558.3282962962962</v>
      </c>
      <c r="DR344">
        <v>592.4124444444444</v>
      </c>
      <c r="DS344">
        <v>26.45984074074074</v>
      </c>
      <c r="DT344">
        <v>25.26815185185185</v>
      </c>
      <c r="DU344">
        <v>582.7918148148148</v>
      </c>
      <c r="DV344">
        <v>30.51851481481481</v>
      </c>
      <c r="DW344">
        <v>500.0326296296296</v>
      </c>
      <c r="DX344">
        <v>101.5375185185185</v>
      </c>
      <c r="DY344">
        <v>0.1000259148148148</v>
      </c>
      <c r="DZ344">
        <v>34.33535925925926</v>
      </c>
      <c r="EA344">
        <v>35.57863703703703</v>
      </c>
      <c r="EB344">
        <v>999.9000000000001</v>
      </c>
      <c r="EC344">
        <v>0</v>
      </c>
      <c r="ED344">
        <v>0</v>
      </c>
      <c r="EE344">
        <v>9996.184814814815</v>
      </c>
      <c r="EF344">
        <v>0</v>
      </c>
      <c r="EG344">
        <v>1820.601851851852</v>
      </c>
      <c r="EH344">
        <v>-34.08407777777778</v>
      </c>
      <c r="EI344">
        <v>573.5034814814815</v>
      </c>
      <c r="EJ344">
        <v>607.7702592592592</v>
      </c>
      <c r="EK344">
        <v>1.19169</v>
      </c>
      <c r="EL344">
        <v>592.4124444444444</v>
      </c>
      <c r="EM344">
        <v>25.26815185185185</v>
      </c>
      <c r="EN344">
        <v>2.686665925925926</v>
      </c>
      <c r="EO344">
        <v>2.565664074074074</v>
      </c>
      <c r="EP344">
        <v>22.20378518518519</v>
      </c>
      <c r="EQ344">
        <v>21.44914074074075</v>
      </c>
      <c r="ER344">
        <v>1999.978518518519</v>
      </c>
      <c r="ES344">
        <v>0.9800074444444447</v>
      </c>
      <c r="ET344">
        <v>0.01999265555555555</v>
      </c>
      <c r="EU344">
        <v>0</v>
      </c>
      <c r="EV344">
        <v>252.5430740740741</v>
      </c>
      <c r="EW344">
        <v>5.00078</v>
      </c>
      <c r="EX344">
        <v>7648.388518518519</v>
      </c>
      <c r="EY344">
        <v>16379.48888888889</v>
      </c>
      <c r="EZ344">
        <v>51.93270370370369</v>
      </c>
      <c r="FA344">
        <v>54.21266666666666</v>
      </c>
      <c r="FB344">
        <v>52.4418148148148</v>
      </c>
      <c r="FC344">
        <v>53.41648148148148</v>
      </c>
      <c r="FD344">
        <v>52.34696296296296</v>
      </c>
      <c r="FE344">
        <v>1955.088518518519</v>
      </c>
      <c r="FF344">
        <v>39.88518518518519</v>
      </c>
      <c r="FG344">
        <v>0</v>
      </c>
      <c r="FH344">
        <v>1688150162.4</v>
      </c>
      <c r="FI344">
        <v>0</v>
      </c>
      <c r="FJ344">
        <v>252.5408461538462</v>
      </c>
      <c r="FK344">
        <v>-0.6821196556506764</v>
      </c>
      <c r="FL344">
        <v>-5.551111021375028</v>
      </c>
      <c r="FM344">
        <v>7648.291923076923</v>
      </c>
      <c r="FN344">
        <v>15</v>
      </c>
      <c r="FO344">
        <v>1688146449</v>
      </c>
      <c r="FP344" t="s">
        <v>1019</v>
      </c>
      <c r="FQ344">
        <v>1688146449</v>
      </c>
      <c r="FR344">
        <v>1688146442</v>
      </c>
      <c r="FS344">
        <v>9</v>
      </c>
      <c r="FT344">
        <v>-0.022</v>
      </c>
      <c r="FU344">
        <v>-0.07000000000000001</v>
      </c>
      <c r="FV344">
        <v>-22.36</v>
      </c>
      <c r="FW344">
        <v>-3.884</v>
      </c>
      <c r="FX344">
        <v>420</v>
      </c>
      <c r="FY344">
        <v>23</v>
      </c>
      <c r="FZ344">
        <v>0.42</v>
      </c>
      <c r="GA344">
        <v>0.11</v>
      </c>
      <c r="GB344">
        <v>-34.02629268292683</v>
      </c>
      <c r="GC344">
        <v>-0.9481087108014026</v>
      </c>
      <c r="GD344">
        <v>0.1074097724359997</v>
      </c>
      <c r="GE344">
        <v>0</v>
      </c>
      <c r="GF344">
        <v>1.211590243902439</v>
      </c>
      <c r="GG344">
        <v>-0.3626416724738684</v>
      </c>
      <c r="GH344">
        <v>0.03749439844262951</v>
      </c>
      <c r="GI344">
        <v>1</v>
      </c>
      <c r="GJ344">
        <v>1</v>
      </c>
      <c r="GK344">
        <v>2</v>
      </c>
      <c r="GL344" t="s">
        <v>432</v>
      </c>
      <c r="GM344">
        <v>3.10131</v>
      </c>
      <c r="GN344">
        <v>2.75758</v>
      </c>
      <c r="GO344">
        <v>0.122609</v>
      </c>
      <c r="GP344">
        <v>0.12398</v>
      </c>
      <c r="GQ344">
        <v>0.13689</v>
      </c>
      <c r="GR344">
        <v>0.120793</v>
      </c>
      <c r="GS344">
        <v>21643.7</v>
      </c>
      <c r="GT344">
        <v>20602.7</v>
      </c>
      <c r="GU344">
        <v>25266.4</v>
      </c>
      <c r="GV344">
        <v>23919.5</v>
      </c>
      <c r="GW344">
        <v>35110.4</v>
      </c>
      <c r="GX344">
        <v>30663.6</v>
      </c>
      <c r="GY344">
        <v>44191.1</v>
      </c>
      <c r="GZ344">
        <v>37686.3</v>
      </c>
      <c r="HA344">
        <v>1.67348</v>
      </c>
      <c r="HB344">
        <v>1.5782</v>
      </c>
      <c r="HC344">
        <v>-0.0136197</v>
      </c>
      <c r="HD344">
        <v>0</v>
      </c>
      <c r="HE344">
        <v>35.8557</v>
      </c>
      <c r="HF344">
        <v>999.9</v>
      </c>
      <c r="HG344">
        <v>34.8</v>
      </c>
      <c r="HH344">
        <v>48.6</v>
      </c>
      <c r="HI344">
        <v>39.6794</v>
      </c>
      <c r="HJ344">
        <v>62.7474</v>
      </c>
      <c r="HK344">
        <v>21.7107</v>
      </c>
      <c r="HL344">
        <v>1</v>
      </c>
      <c r="HM344">
        <v>2.28782</v>
      </c>
      <c r="HN344">
        <v>9.28105</v>
      </c>
      <c r="HO344">
        <v>20.045</v>
      </c>
      <c r="HP344">
        <v>5.19692</v>
      </c>
      <c r="HQ344">
        <v>11.998</v>
      </c>
      <c r="HR344">
        <v>4.9561</v>
      </c>
      <c r="HS344">
        <v>3.27363</v>
      </c>
      <c r="HT344">
        <v>9999</v>
      </c>
      <c r="HU344">
        <v>9999</v>
      </c>
      <c r="HV344">
        <v>9999</v>
      </c>
      <c r="HW344">
        <v>114.6</v>
      </c>
      <c r="HX344">
        <v>1.86386</v>
      </c>
      <c r="HY344">
        <v>1.86023</v>
      </c>
      <c r="HZ344">
        <v>1.85867</v>
      </c>
      <c r="IA344">
        <v>1.85989</v>
      </c>
      <c r="IB344">
        <v>1.85984</v>
      </c>
      <c r="IC344">
        <v>1.85853</v>
      </c>
      <c r="ID344">
        <v>1.8577</v>
      </c>
      <c r="IE344">
        <v>1.85242</v>
      </c>
      <c r="IF344">
        <v>0</v>
      </c>
      <c r="IG344">
        <v>0</v>
      </c>
      <c r="IH344">
        <v>0</v>
      </c>
      <c r="II344">
        <v>0</v>
      </c>
      <c r="IJ344" t="s">
        <v>433</v>
      </c>
      <c r="IK344" t="s">
        <v>434</v>
      </c>
      <c r="IL344" t="s">
        <v>435</v>
      </c>
      <c r="IM344" t="s">
        <v>435</v>
      </c>
      <c r="IN344" t="s">
        <v>435</v>
      </c>
      <c r="IO344" t="s">
        <v>435</v>
      </c>
      <c r="IP344">
        <v>0</v>
      </c>
      <c r="IQ344">
        <v>100</v>
      </c>
      <c r="IR344">
        <v>100</v>
      </c>
      <c r="IS344">
        <v>-24.825</v>
      </c>
      <c r="IT344">
        <v>-4.0603</v>
      </c>
      <c r="IU344">
        <v>-14.33519908643434</v>
      </c>
      <c r="IV344">
        <v>-0.02083019699242301</v>
      </c>
      <c r="IW344">
        <v>6.53372239223948E-06</v>
      </c>
      <c r="IX344">
        <v>-1.0545266758139E-09</v>
      </c>
      <c r="IY344">
        <v>-1.743726263577337</v>
      </c>
      <c r="IZ344">
        <v>-0.1107929009182527</v>
      </c>
      <c r="JA344">
        <v>0.00147621998962423</v>
      </c>
      <c r="JB344">
        <v>-1.085810860981848E-05</v>
      </c>
      <c r="JC344">
        <v>3</v>
      </c>
      <c r="JD344">
        <v>1949</v>
      </c>
      <c r="JE344">
        <v>2</v>
      </c>
      <c r="JF344">
        <v>64</v>
      </c>
      <c r="JG344">
        <v>62</v>
      </c>
      <c r="JH344">
        <v>62.1</v>
      </c>
      <c r="JI344">
        <v>1.64062</v>
      </c>
      <c r="JJ344">
        <v>2.72339</v>
      </c>
      <c r="JK344">
        <v>1.49658</v>
      </c>
      <c r="JL344">
        <v>2.32178</v>
      </c>
      <c r="JM344">
        <v>1.54785</v>
      </c>
      <c r="JN344">
        <v>2.52686</v>
      </c>
      <c r="JO344">
        <v>51.9346</v>
      </c>
      <c r="JP344">
        <v>12.7749</v>
      </c>
      <c r="JQ344">
        <v>18</v>
      </c>
      <c r="JR344">
        <v>502.943</v>
      </c>
      <c r="JS344">
        <v>447.242</v>
      </c>
      <c r="JT344">
        <v>28.9548</v>
      </c>
      <c r="JU344">
        <v>51.8057</v>
      </c>
      <c r="JV344">
        <v>30.0023</v>
      </c>
      <c r="JW344">
        <v>51.4665</v>
      </c>
      <c r="JX344">
        <v>51.2764</v>
      </c>
      <c r="JY344">
        <v>32.9506</v>
      </c>
      <c r="JZ344">
        <v>25.4723</v>
      </c>
      <c r="KA344">
        <v>0</v>
      </c>
      <c r="KB344">
        <v>22.7133</v>
      </c>
      <c r="KC344">
        <v>640.6660000000001</v>
      </c>
      <c r="KD344">
        <v>25.5883</v>
      </c>
      <c r="KE344">
        <v>96.5641</v>
      </c>
      <c r="KF344">
        <v>91.0318</v>
      </c>
    </row>
    <row r="345" spans="1:292">
      <c r="A345">
        <v>327</v>
      </c>
      <c r="B345">
        <v>1688150173.1</v>
      </c>
      <c r="C345">
        <v>15757.09999990463</v>
      </c>
      <c r="D345" t="s">
        <v>1094</v>
      </c>
      <c r="E345" t="s">
        <v>1095</v>
      </c>
      <c r="F345">
        <v>5</v>
      </c>
      <c r="G345" t="s">
        <v>1018</v>
      </c>
      <c r="H345">
        <v>1688150165.314285</v>
      </c>
      <c r="I345">
        <f>(J345)/1000</f>
        <v>0</v>
      </c>
      <c r="J345">
        <f>IF(DO345, AM345, AG345)</f>
        <v>0</v>
      </c>
      <c r="K345">
        <f>IF(DO345, AH345, AF345)</f>
        <v>0</v>
      </c>
      <c r="L345">
        <f>DQ345 - IF(AT345&gt;1, K345*DK345*100.0/(AV345*EE345), 0)</f>
        <v>0</v>
      </c>
      <c r="M345">
        <f>((S345-I345/2)*L345-K345)/(S345+I345/2)</f>
        <v>0</v>
      </c>
      <c r="N345">
        <f>M345*(DX345+DY345)/1000.0</f>
        <v>0</v>
      </c>
      <c r="O345">
        <f>(DQ345 - IF(AT345&gt;1, K345*DK345*100.0/(AV345*EE345), 0))*(DX345+DY345)/1000.0</f>
        <v>0</v>
      </c>
      <c r="P345">
        <f>2.0/((1/R345-1/Q345)+SIGN(R345)*SQRT((1/R345-1/Q345)*(1/R345-1/Q345) + 4*DL345/((DL345+1)*(DL345+1))*(2*1/R345*1/Q345-1/Q345*1/Q345)))</f>
        <v>0</v>
      </c>
      <c r="Q345">
        <f>IF(LEFT(DM345,1)&lt;&gt;"0",IF(LEFT(DM345,1)="1",3.0,DN345),$D$5+$E$5*(EE345*DX345/($K$5*1000))+$F$5*(EE345*DX345/($K$5*1000))*MAX(MIN(DK345,$J$5),$I$5)*MAX(MIN(DK345,$J$5),$I$5)+$G$5*MAX(MIN(DK345,$J$5),$I$5)*(EE345*DX345/($K$5*1000))+$H$5*(EE345*DX345/($K$5*1000))*(EE345*DX345/($K$5*1000)))</f>
        <v>0</v>
      </c>
      <c r="R345">
        <f>I345*(1000-(1000*0.61365*exp(17.502*V345/(240.97+V345))/(DX345+DY345)+DS345)/2)/(1000*0.61365*exp(17.502*V345/(240.97+V345))/(DX345+DY345)-DS345)</f>
        <v>0</v>
      </c>
      <c r="S345">
        <f>1/((DL345+1)/(P345/1.6)+1/(Q345/1.37)) + DL345/((DL345+1)/(P345/1.6) + DL345/(Q345/1.37))</f>
        <v>0</v>
      </c>
      <c r="T345">
        <f>(DG345*DJ345)</f>
        <v>0</v>
      </c>
      <c r="U345">
        <f>(DZ345+(T345+2*0.95*5.67E-8*(((DZ345+$B$9)+273)^4-(DZ345+273)^4)-44100*I345)/(1.84*29.3*Q345+8*0.95*5.67E-8*(DZ345+273)^3))</f>
        <v>0</v>
      </c>
      <c r="V345">
        <f>($C$9*EA345+$D$9*EB345+$E$9*U345)</f>
        <v>0</v>
      </c>
      <c r="W345">
        <f>0.61365*exp(17.502*V345/(240.97+V345))</f>
        <v>0</v>
      </c>
      <c r="X345">
        <f>(Y345/Z345*100)</f>
        <v>0</v>
      </c>
      <c r="Y345">
        <f>DS345*(DX345+DY345)/1000</f>
        <v>0</v>
      </c>
      <c r="Z345">
        <f>0.61365*exp(17.502*DZ345/(240.97+DZ345))</f>
        <v>0</v>
      </c>
      <c r="AA345">
        <f>(W345-DS345*(DX345+DY345)/1000)</f>
        <v>0</v>
      </c>
      <c r="AB345">
        <f>(-I345*44100)</f>
        <v>0</v>
      </c>
      <c r="AC345">
        <f>2*29.3*Q345*0.92*(DZ345-V345)</f>
        <v>0</v>
      </c>
      <c r="AD345">
        <f>2*0.95*5.67E-8*(((DZ345+$B$9)+273)^4-(V345+273)^4)</f>
        <v>0</v>
      </c>
      <c r="AE345">
        <f>T345+AD345+AB345+AC345</f>
        <v>0</v>
      </c>
      <c r="AF345">
        <f>DW345*AT345*(DR345-DQ345*(1000-AT345*DT345)/(1000-AT345*DS345))/(100*DK345)</f>
        <v>0</v>
      </c>
      <c r="AG345">
        <f>1000*DW345*AT345*(DS345-DT345)/(100*DK345*(1000-AT345*DS345))</f>
        <v>0</v>
      </c>
      <c r="AH345">
        <f>(AI345 - AJ345 - DX345*1E3/(8.314*(DZ345+273.15)) * AL345/DW345 * AK345) * DW345/(100*DK345) * (1000 - DT345)/1000</f>
        <v>0</v>
      </c>
      <c r="AI345">
        <v>639.7308740449441</v>
      </c>
      <c r="AJ345">
        <v>614.7836303030303</v>
      </c>
      <c r="AK345">
        <v>3.439782322372535</v>
      </c>
      <c r="AL345">
        <v>66.52313839477526</v>
      </c>
      <c r="AM345">
        <f>(AO345 - AN345 + DX345*1E3/(8.314*(DZ345+273.15)) * AQ345/DW345 * AP345) * DW345/(100*DK345) * 1000/(1000 - AO345)</f>
        <v>0</v>
      </c>
      <c r="AN345">
        <v>25.46005612248593</v>
      </c>
      <c r="AO345">
        <v>26.52351030303029</v>
      </c>
      <c r="AP345">
        <v>0.009423471201374933</v>
      </c>
      <c r="AQ345">
        <v>105.5360491091365</v>
      </c>
      <c r="AR345">
        <v>0</v>
      </c>
      <c r="AS345">
        <v>0</v>
      </c>
      <c r="AT345">
        <f>IF(AR345*$H$15&gt;=AV345,1.0,(AV345/(AV345-AR345*$H$15)))</f>
        <v>0</v>
      </c>
      <c r="AU345">
        <f>(AT345-1)*100</f>
        <v>0</v>
      </c>
      <c r="AV345">
        <f>MAX(0,($B$15+$C$15*EE345)/(1+$D$15*EE345)*DX345/(DZ345+273)*$E$15)</f>
        <v>0</v>
      </c>
      <c r="AW345" t="s">
        <v>429</v>
      </c>
      <c r="AX345" t="s">
        <v>429</v>
      </c>
      <c r="AY345">
        <v>0</v>
      </c>
      <c r="AZ345">
        <v>0</v>
      </c>
      <c r="BA345">
        <f>1-AY345/AZ345</f>
        <v>0</v>
      </c>
      <c r="BB345">
        <v>0</v>
      </c>
      <c r="BC345" t="s">
        <v>429</v>
      </c>
      <c r="BD345" t="s">
        <v>429</v>
      </c>
      <c r="BE345">
        <v>0</v>
      </c>
      <c r="BF345">
        <v>0</v>
      </c>
      <c r="BG345">
        <f>1-BE345/BF345</f>
        <v>0</v>
      </c>
      <c r="BH345">
        <v>0.5</v>
      </c>
      <c r="BI345">
        <f>DH345</f>
        <v>0</v>
      </c>
      <c r="BJ345">
        <f>K345</f>
        <v>0</v>
      </c>
      <c r="BK345">
        <f>BG345*BH345*BI345</f>
        <v>0</v>
      </c>
      <c r="BL345">
        <f>(BJ345-BB345)/BI345</f>
        <v>0</v>
      </c>
      <c r="BM345">
        <f>(AZ345-BF345)/BF345</f>
        <v>0</v>
      </c>
      <c r="BN345">
        <f>AY345/(BA345+AY345/BF345)</f>
        <v>0</v>
      </c>
      <c r="BO345" t="s">
        <v>429</v>
      </c>
      <c r="BP345">
        <v>0</v>
      </c>
      <c r="BQ345">
        <f>IF(BP345&lt;&gt;0, BP345, BN345)</f>
        <v>0</v>
      </c>
      <c r="BR345">
        <f>1-BQ345/BF345</f>
        <v>0</v>
      </c>
      <c r="BS345">
        <f>(BF345-BE345)/(BF345-BQ345)</f>
        <v>0</v>
      </c>
      <c r="BT345">
        <f>(AZ345-BF345)/(AZ345-BQ345)</f>
        <v>0</v>
      </c>
      <c r="BU345">
        <f>(BF345-BE345)/(BF345-AY345)</f>
        <v>0</v>
      </c>
      <c r="BV345">
        <f>(AZ345-BF345)/(AZ345-AY345)</f>
        <v>0</v>
      </c>
      <c r="BW345">
        <f>(BS345*BQ345/BE345)</f>
        <v>0</v>
      </c>
      <c r="BX345">
        <f>(1-BW345)</f>
        <v>0</v>
      </c>
      <c r="DG345">
        <f>$B$13*EF345+$C$13*EG345+$F$13*ER345*(1-EU345)</f>
        <v>0</v>
      </c>
      <c r="DH345">
        <f>DG345*DI345</f>
        <v>0</v>
      </c>
      <c r="DI345">
        <f>($B$13*$D$11+$C$13*$D$11+$F$13*((FE345+EW345)/MAX(FE345+EW345+FF345, 0.1)*$I$11+FF345/MAX(FE345+EW345+FF345, 0.1)*$J$11))/($B$13+$C$13+$F$13)</f>
        <v>0</v>
      </c>
      <c r="DJ345">
        <f>($B$13*$K$11+$C$13*$K$11+$F$13*((FE345+EW345)/MAX(FE345+EW345+FF345, 0.1)*$P$11+FF345/MAX(FE345+EW345+FF345, 0.1)*$Q$11))/($B$13+$C$13+$F$13)</f>
        <v>0</v>
      </c>
      <c r="DK345">
        <v>2.44</v>
      </c>
      <c r="DL345">
        <v>0.5</v>
      </c>
      <c r="DM345" t="s">
        <v>430</v>
      </c>
      <c r="DN345">
        <v>2</v>
      </c>
      <c r="DO345" t="b">
        <v>1</v>
      </c>
      <c r="DP345">
        <v>1688150165.314285</v>
      </c>
      <c r="DQ345">
        <v>574.1091071428571</v>
      </c>
      <c r="DR345">
        <v>608.2217142857144</v>
      </c>
      <c r="DS345">
        <v>26.481075</v>
      </c>
      <c r="DT345">
        <v>25.33512857142857</v>
      </c>
      <c r="DU345">
        <v>598.800142857143</v>
      </c>
      <c r="DV345">
        <v>30.54088214285714</v>
      </c>
      <c r="DW345">
        <v>500.0233214285714</v>
      </c>
      <c r="DX345">
        <v>101.5381428571429</v>
      </c>
      <c r="DY345">
        <v>0.100005775</v>
      </c>
      <c r="DZ345">
        <v>34.35657857142858</v>
      </c>
      <c r="EA345">
        <v>35.61186428571428</v>
      </c>
      <c r="EB345">
        <v>999.9000000000002</v>
      </c>
      <c r="EC345">
        <v>0</v>
      </c>
      <c r="ED345">
        <v>0</v>
      </c>
      <c r="EE345">
        <v>9994.105714285713</v>
      </c>
      <c r="EF345">
        <v>0</v>
      </c>
      <c r="EG345">
        <v>1817.784642857143</v>
      </c>
      <c r="EH345">
        <v>-34.11248571428572</v>
      </c>
      <c r="EI345">
        <v>589.7261428571428</v>
      </c>
      <c r="EJ345">
        <v>624.0326785714285</v>
      </c>
      <c r="EK345">
        <v>1.145942142857143</v>
      </c>
      <c r="EL345">
        <v>608.2217142857144</v>
      </c>
      <c r="EM345">
        <v>25.33512857142857</v>
      </c>
      <c r="EN345">
        <v>2.688838571428572</v>
      </c>
      <c r="EO345">
        <v>2.572481071428572</v>
      </c>
      <c r="EP345">
        <v>22.21705714285715</v>
      </c>
      <c r="EQ345">
        <v>21.49243571428571</v>
      </c>
      <c r="ER345">
        <v>1999.996428571429</v>
      </c>
      <c r="ES345">
        <v>0.980007785714286</v>
      </c>
      <c r="ET345">
        <v>0.01999231428571428</v>
      </c>
      <c r="EU345">
        <v>0</v>
      </c>
      <c r="EV345">
        <v>252.5713571428572</v>
      </c>
      <c r="EW345">
        <v>5.00078</v>
      </c>
      <c r="EX345">
        <v>7646.923214285714</v>
      </c>
      <c r="EY345">
        <v>16379.64285714285</v>
      </c>
      <c r="EZ345">
        <v>51.97071428571428</v>
      </c>
      <c r="FA345">
        <v>54.23642857142857</v>
      </c>
      <c r="FB345">
        <v>52.47282142857141</v>
      </c>
      <c r="FC345">
        <v>53.45521428571427</v>
      </c>
      <c r="FD345">
        <v>52.37032142857142</v>
      </c>
      <c r="FE345">
        <v>1955.109642857143</v>
      </c>
      <c r="FF345">
        <v>39.88214285714287</v>
      </c>
      <c r="FG345">
        <v>0</v>
      </c>
      <c r="FH345">
        <v>1688150167.8</v>
      </c>
      <c r="FI345">
        <v>0</v>
      </c>
      <c r="FJ345">
        <v>252.54004</v>
      </c>
      <c r="FK345">
        <v>0.1239999937096804</v>
      </c>
      <c r="FL345">
        <v>-17.48461535071238</v>
      </c>
      <c r="FM345">
        <v>7646.6952</v>
      </c>
      <c r="FN345">
        <v>15</v>
      </c>
      <c r="FO345">
        <v>1688146449</v>
      </c>
      <c r="FP345" t="s">
        <v>1019</v>
      </c>
      <c r="FQ345">
        <v>1688146449</v>
      </c>
      <c r="FR345">
        <v>1688146442</v>
      </c>
      <c r="FS345">
        <v>9</v>
      </c>
      <c r="FT345">
        <v>-0.022</v>
      </c>
      <c r="FU345">
        <v>-0.07000000000000001</v>
      </c>
      <c r="FV345">
        <v>-22.36</v>
      </c>
      <c r="FW345">
        <v>-3.884</v>
      </c>
      <c r="FX345">
        <v>420</v>
      </c>
      <c r="FY345">
        <v>23</v>
      </c>
      <c r="FZ345">
        <v>0.42</v>
      </c>
      <c r="GA345">
        <v>0.11</v>
      </c>
      <c r="GB345">
        <v>-34.0789575</v>
      </c>
      <c r="GC345">
        <v>-0.4610105065665515</v>
      </c>
      <c r="GD345">
        <v>0.07282117441891491</v>
      </c>
      <c r="GE345">
        <v>0</v>
      </c>
      <c r="GF345">
        <v>1.17068275</v>
      </c>
      <c r="GG345">
        <v>-0.5273519324577883</v>
      </c>
      <c r="GH345">
        <v>0.05466081370540966</v>
      </c>
      <c r="GI345">
        <v>0</v>
      </c>
      <c r="GJ345">
        <v>0</v>
      </c>
      <c r="GK345">
        <v>2</v>
      </c>
      <c r="GL345" t="s">
        <v>595</v>
      </c>
      <c r="GM345">
        <v>3.10136</v>
      </c>
      <c r="GN345">
        <v>2.75847</v>
      </c>
      <c r="GO345">
        <v>0.125025</v>
      </c>
      <c r="GP345">
        <v>0.126352</v>
      </c>
      <c r="GQ345">
        <v>0.137013</v>
      </c>
      <c r="GR345">
        <v>0.121295</v>
      </c>
      <c r="GS345">
        <v>21583.3</v>
      </c>
      <c r="GT345">
        <v>20546</v>
      </c>
      <c r="GU345">
        <v>25265.5</v>
      </c>
      <c r="GV345">
        <v>23918.6</v>
      </c>
      <c r="GW345">
        <v>35104.6</v>
      </c>
      <c r="GX345">
        <v>30645.9</v>
      </c>
      <c r="GY345">
        <v>44189.3</v>
      </c>
      <c r="GZ345">
        <v>37685.2</v>
      </c>
      <c r="HA345">
        <v>1.6731</v>
      </c>
      <c r="HB345">
        <v>1.578</v>
      </c>
      <c r="HC345">
        <v>-0.013642</v>
      </c>
      <c r="HD345">
        <v>0</v>
      </c>
      <c r="HE345">
        <v>35.8757</v>
      </c>
      <c r="HF345">
        <v>999.9</v>
      </c>
      <c r="HG345">
        <v>34.8</v>
      </c>
      <c r="HH345">
        <v>48.6</v>
      </c>
      <c r="HI345">
        <v>39.6834</v>
      </c>
      <c r="HJ345">
        <v>62.7874</v>
      </c>
      <c r="HK345">
        <v>21.859</v>
      </c>
      <c r="HL345">
        <v>1</v>
      </c>
      <c r="HM345">
        <v>2.29005</v>
      </c>
      <c r="HN345">
        <v>9.28105</v>
      </c>
      <c r="HO345">
        <v>20.0457</v>
      </c>
      <c r="HP345">
        <v>5.20157</v>
      </c>
      <c r="HQ345">
        <v>11.998</v>
      </c>
      <c r="HR345">
        <v>4.9572</v>
      </c>
      <c r="HS345">
        <v>3.27428</v>
      </c>
      <c r="HT345">
        <v>9999</v>
      </c>
      <c r="HU345">
        <v>9999</v>
      </c>
      <c r="HV345">
        <v>9999</v>
      </c>
      <c r="HW345">
        <v>114.6</v>
      </c>
      <c r="HX345">
        <v>1.86386</v>
      </c>
      <c r="HY345">
        <v>1.86025</v>
      </c>
      <c r="HZ345">
        <v>1.85867</v>
      </c>
      <c r="IA345">
        <v>1.85989</v>
      </c>
      <c r="IB345">
        <v>1.85985</v>
      </c>
      <c r="IC345">
        <v>1.85852</v>
      </c>
      <c r="ID345">
        <v>1.85773</v>
      </c>
      <c r="IE345">
        <v>1.85242</v>
      </c>
      <c r="IF345">
        <v>0</v>
      </c>
      <c r="IG345">
        <v>0</v>
      </c>
      <c r="IH345">
        <v>0</v>
      </c>
      <c r="II345">
        <v>0</v>
      </c>
      <c r="IJ345" t="s">
        <v>433</v>
      </c>
      <c r="IK345" t="s">
        <v>434</v>
      </c>
      <c r="IL345" t="s">
        <v>435</v>
      </c>
      <c r="IM345" t="s">
        <v>435</v>
      </c>
      <c r="IN345" t="s">
        <v>435</v>
      </c>
      <c r="IO345" t="s">
        <v>435</v>
      </c>
      <c r="IP345">
        <v>0</v>
      </c>
      <c r="IQ345">
        <v>100</v>
      </c>
      <c r="IR345">
        <v>100</v>
      </c>
      <c r="IS345">
        <v>-25.062</v>
      </c>
      <c r="IT345">
        <v>-4.0624</v>
      </c>
      <c r="IU345">
        <v>-14.33519908643434</v>
      </c>
      <c r="IV345">
        <v>-0.02083019699242301</v>
      </c>
      <c r="IW345">
        <v>6.53372239223948E-06</v>
      </c>
      <c r="IX345">
        <v>-1.0545266758139E-09</v>
      </c>
      <c r="IY345">
        <v>-1.743726263577337</v>
      </c>
      <c r="IZ345">
        <v>-0.1107929009182527</v>
      </c>
      <c r="JA345">
        <v>0.00147621998962423</v>
      </c>
      <c r="JB345">
        <v>-1.085810860981848E-05</v>
      </c>
      <c r="JC345">
        <v>3</v>
      </c>
      <c r="JD345">
        <v>1949</v>
      </c>
      <c r="JE345">
        <v>2</v>
      </c>
      <c r="JF345">
        <v>64</v>
      </c>
      <c r="JG345">
        <v>62.1</v>
      </c>
      <c r="JH345">
        <v>62.2</v>
      </c>
      <c r="JI345">
        <v>1.67358</v>
      </c>
      <c r="JJ345">
        <v>2.73071</v>
      </c>
      <c r="JK345">
        <v>1.49658</v>
      </c>
      <c r="JL345">
        <v>2.32178</v>
      </c>
      <c r="JM345">
        <v>1.54785</v>
      </c>
      <c r="JN345">
        <v>2.44507</v>
      </c>
      <c r="JO345">
        <v>51.9346</v>
      </c>
      <c r="JP345">
        <v>12.7574</v>
      </c>
      <c r="JQ345">
        <v>18</v>
      </c>
      <c r="JR345">
        <v>502.774</v>
      </c>
      <c r="JS345">
        <v>447.177</v>
      </c>
      <c r="JT345">
        <v>28.9818</v>
      </c>
      <c r="JU345">
        <v>51.827</v>
      </c>
      <c r="JV345">
        <v>30.0022</v>
      </c>
      <c r="JW345">
        <v>51.4822</v>
      </c>
      <c r="JX345">
        <v>51.2904</v>
      </c>
      <c r="JY345">
        <v>33.6166</v>
      </c>
      <c r="JZ345">
        <v>25.1893</v>
      </c>
      <c r="KA345">
        <v>0</v>
      </c>
      <c r="KB345">
        <v>22.7252</v>
      </c>
      <c r="KC345">
        <v>654.024</v>
      </c>
      <c r="KD345">
        <v>25.6371</v>
      </c>
      <c r="KE345">
        <v>96.5605</v>
      </c>
      <c r="KF345">
        <v>91.02889999999999</v>
      </c>
    </row>
    <row r="346" spans="1:292">
      <c r="A346">
        <v>328</v>
      </c>
      <c r="B346">
        <v>1688150178.1</v>
      </c>
      <c r="C346">
        <v>15762.09999990463</v>
      </c>
      <c r="D346" t="s">
        <v>1096</v>
      </c>
      <c r="E346" t="s">
        <v>1097</v>
      </c>
      <c r="F346">
        <v>5</v>
      </c>
      <c r="G346" t="s">
        <v>1018</v>
      </c>
      <c r="H346">
        <v>1688150170.6</v>
      </c>
      <c r="I346">
        <f>(J346)/1000</f>
        <v>0</v>
      </c>
      <c r="J346">
        <f>IF(DO346, AM346, AG346)</f>
        <v>0</v>
      </c>
      <c r="K346">
        <f>IF(DO346, AH346, AF346)</f>
        <v>0</v>
      </c>
      <c r="L346">
        <f>DQ346 - IF(AT346&gt;1, K346*DK346*100.0/(AV346*EE346), 0)</f>
        <v>0</v>
      </c>
      <c r="M346">
        <f>((S346-I346/2)*L346-K346)/(S346+I346/2)</f>
        <v>0</v>
      </c>
      <c r="N346">
        <f>M346*(DX346+DY346)/1000.0</f>
        <v>0</v>
      </c>
      <c r="O346">
        <f>(DQ346 - IF(AT346&gt;1, K346*DK346*100.0/(AV346*EE346), 0))*(DX346+DY346)/1000.0</f>
        <v>0</v>
      </c>
      <c r="P346">
        <f>2.0/((1/R346-1/Q346)+SIGN(R346)*SQRT((1/R346-1/Q346)*(1/R346-1/Q346) + 4*DL346/((DL346+1)*(DL346+1))*(2*1/R346*1/Q346-1/Q346*1/Q346)))</f>
        <v>0</v>
      </c>
      <c r="Q346">
        <f>IF(LEFT(DM346,1)&lt;&gt;"0",IF(LEFT(DM346,1)="1",3.0,DN346),$D$5+$E$5*(EE346*DX346/($K$5*1000))+$F$5*(EE346*DX346/($K$5*1000))*MAX(MIN(DK346,$J$5),$I$5)*MAX(MIN(DK346,$J$5),$I$5)+$G$5*MAX(MIN(DK346,$J$5),$I$5)*(EE346*DX346/($K$5*1000))+$H$5*(EE346*DX346/($K$5*1000))*(EE346*DX346/($K$5*1000)))</f>
        <v>0</v>
      </c>
      <c r="R346">
        <f>I346*(1000-(1000*0.61365*exp(17.502*V346/(240.97+V346))/(DX346+DY346)+DS346)/2)/(1000*0.61365*exp(17.502*V346/(240.97+V346))/(DX346+DY346)-DS346)</f>
        <v>0</v>
      </c>
      <c r="S346">
        <f>1/((DL346+1)/(P346/1.6)+1/(Q346/1.37)) + DL346/((DL346+1)/(P346/1.6) + DL346/(Q346/1.37))</f>
        <v>0</v>
      </c>
      <c r="T346">
        <f>(DG346*DJ346)</f>
        <v>0</v>
      </c>
      <c r="U346">
        <f>(DZ346+(T346+2*0.95*5.67E-8*(((DZ346+$B$9)+273)^4-(DZ346+273)^4)-44100*I346)/(1.84*29.3*Q346+8*0.95*5.67E-8*(DZ346+273)^3))</f>
        <v>0</v>
      </c>
      <c r="V346">
        <f>($C$9*EA346+$D$9*EB346+$E$9*U346)</f>
        <v>0</v>
      </c>
      <c r="W346">
        <f>0.61365*exp(17.502*V346/(240.97+V346))</f>
        <v>0</v>
      </c>
      <c r="X346">
        <f>(Y346/Z346*100)</f>
        <v>0</v>
      </c>
      <c r="Y346">
        <f>DS346*(DX346+DY346)/1000</f>
        <v>0</v>
      </c>
      <c r="Z346">
        <f>0.61365*exp(17.502*DZ346/(240.97+DZ346))</f>
        <v>0</v>
      </c>
      <c r="AA346">
        <f>(W346-DS346*(DX346+DY346)/1000)</f>
        <v>0</v>
      </c>
      <c r="AB346">
        <f>(-I346*44100)</f>
        <v>0</v>
      </c>
      <c r="AC346">
        <f>2*29.3*Q346*0.92*(DZ346-V346)</f>
        <v>0</v>
      </c>
      <c r="AD346">
        <f>2*0.95*5.67E-8*(((DZ346+$B$9)+273)^4-(V346+273)^4)</f>
        <v>0</v>
      </c>
      <c r="AE346">
        <f>T346+AD346+AB346+AC346</f>
        <v>0</v>
      </c>
      <c r="AF346">
        <f>DW346*AT346*(DR346-DQ346*(1000-AT346*DT346)/(1000-AT346*DS346))/(100*DK346)</f>
        <v>0</v>
      </c>
      <c r="AG346">
        <f>1000*DW346*AT346*(DS346-DT346)/(100*DK346*(1000-AT346*DS346))</f>
        <v>0</v>
      </c>
      <c r="AH346">
        <f>(AI346 - AJ346 - DX346*1E3/(8.314*(DZ346+273.15)) * AL346/DW346 * AK346) * DW346/(100*DK346) * (1000 - DT346)/1000</f>
        <v>0</v>
      </c>
      <c r="AI346">
        <v>657.2763523304303</v>
      </c>
      <c r="AJ346">
        <v>632.060012121212</v>
      </c>
      <c r="AK346">
        <v>3.446048665225</v>
      </c>
      <c r="AL346">
        <v>66.52313839477526</v>
      </c>
      <c r="AM346">
        <f>(AO346 - AN346 + DX346*1E3/(8.314*(DZ346+273.15)) * AQ346/DW346 * AP346) * DW346/(100*DK346) * 1000/(1000 - AO346)</f>
        <v>0</v>
      </c>
      <c r="AN346">
        <v>25.54482176816093</v>
      </c>
      <c r="AO346">
        <v>26.58038060606059</v>
      </c>
      <c r="AP346">
        <v>0.01080519539908397</v>
      </c>
      <c r="AQ346">
        <v>105.5360491091365</v>
      </c>
      <c r="AR346">
        <v>0</v>
      </c>
      <c r="AS346">
        <v>0</v>
      </c>
      <c r="AT346">
        <f>IF(AR346*$H$15&gt;=AV346,1.0,(AV346/(AV346-AR346*$H$15)))</f>
        <v>0</v>
      </c>
      <c r="AU346">
        <f>(AT346-1)*100</f>
        <v>0</v>
      </c>
      <c r="AV346">
        <f>MAX(0,($B$15+$C$15*EE346)/(1+$D$15*EE346)*DX346/(DZ346+273)*$E$15)</f>
        <v>0</v>
      </c>
      <c r="AW346" t="s">
        <v>429</v>
      </c>
      <c r="AX346" t="s">
        <v>429</v>
      </c>
      <c r="AY346">
        <v>0</v>
      </c>
      <c r="AZ346">
        <v>0</v>
      </c>
      <c r="BA346">
        <f>1-AY346/AZ346</f>
        <v>0</v>
      </c>
      <c r="BB346">
        <v>0</v>
      </c>
      <c r="BC346" t="s">
        <v>429</v>
      </c>
      <c r="BD346" t="s">
        <v>429</v>
      </c>
      <c r="BE346">
        <v>0</v>
      </c>
      <c r="BF346">
        <v>0</v>
      </c>
      <c r="BG346">
        <f>1-BE346/BF346</f>
        <v>0</v>
      </c>
      <c r="BH346">
        <v>0.5</v>
      </c>
      <c r="BI346">
        <f>DH346</f>
        <v>0</v>
      </c>
      <c r="BJ346">
        <f>K346</f>
        <v>0</v>
      </c>
      <c r="BK346">
        <f>BG346*BH346*BI346</f>
        <v>0</v>
      </c>
      <c r="BL346">
        <f>(BJ346-BB346)/BI346</f>
        <v>0</v>
      </c>
      <c r="BM346">
        <f>(AZ346-BF346)/BF346</f>
        <v>0</v>
      </c>
      <c r="BN346">
        <f>AY346/(BA346+AY346/BF346)</f>
        <v>0</v>
      </c>
      <c r="BO346" t="s">
        <v>429</v>
      </c>
      <c r="BP346">
        <v>0</v>
      </c>
      <c r="BQ346">
        <f>IF(BP346&lt;&gt;0, BP346, BN346)</f>
        <v>0</v>
      </c>
      <c r="BR346">
        <f>1-BQ346/BF346</f>
        <v>0</v>
      </c>
      <c r="BS346">
        <f>(BF346-BE346)/(BF346-BQ346)</f>
        <v>0</v>
      </c>
      <c r="BT346">
        <f>(AZ346-BF346)/(AZ346-BQ346)</f>
        <v>0</v>
      </c>
      <c r="BU346">
        <f>(BF346-BE346)/(BF346-AY346)</f>
        <v>0</v>
      </c>
      <c r="BV346">
        <f>(AZ346-BF346)/(AZ346-AY346)</f>
        <v>0</v>
      </c>
      <c r="BW346">
        <f>(BS346*BQ346/BE346)</f>
        <v>0</v>
      </c>
      <c r="BX346">
        <f>(1-BW346)</f>
        <v>0</v>
      </c>
      <c r="DG346">
        <f>$B$13*EF346+$C$13*EG346+$F$13*ER346*(1-EU346)</f>
        <v>0</v>
      </c>
      <c r="DH346">
        <f>DG346*DI346</f>
        <v>0</v>
      </c>
      <c r="DI346">
        <f>($B$13*$D$11+$C$13*$D$11+$F$13*((FE346+EW346)/MAX(FE346+EW346+FF346, 0.1)*$I$11+FF346/MAX(FE346+EW346+FF346, 0.1)*$J$11))/($B$13+$C$13+$F$13)</f>
        <v>0</v>
      </c>
      <c r="DJ346">
        <f>($B$13*$K$11+$C$13*$K$11+$F$13*((FE346+EW346)/MAX(FE346+EW346+FF346, 0.1)*$P$11+FF346/MAX(FE346+EW346+FF346, 0.1)*$Q$11))/($B$13+$C$13+$F$13)</f>
        <v>0</v>
      </c>
      <c r="DK346">
        <v>2.44</v>
      </c>
      <c r="DL346">
        <v>0.5</v>
      </c>
      <c r="DM346" t="s">
        <v>430</v>
      </c>
      <c r="DN346">
        <v>2</v>
      </c>
      <c r="DO346" t="b">
        <v>1</v>
      </c>
      <c r="DP346">
        <v>1688150170.6</v>
      </c>
      <c r="DQ346">
        <v>591.8084074074073</v>
      </c>
      <c r="DR346">
        <v>625.9916296296295</v>
      </c>
      <c r="DS346">
        <v>26.51504074074074</v>
      </c>
      <c r="DT346">
        <v>25.42692222222222</v>
      </c>
      <c r="DU346">
        <v>616.7518148148148</v>
      </c>
      <c r="DV346">
        <v>30.57667407407407</v>
      </c>
      <c r="DW346">
        <v>500.0288888888888</v>
      </c>
      <c r="DX346">
        <v>101.5387777777778</v>
      </c>
      <c r="DY346">
        <v>0.1000066925925926</v>
      </c>
      <c r="DZ346">
        <v>34.38342962962962</v>
      </c>
      <c r="EA346">
        <v>35.64182592592593</v>
      </c>
      <c r="EB346">
        <v>999.9000000000001</v>
      </c>
      <c r="EC346">
        <v>0</v>
      </c>
      <c r="ED346">
        <v>0</v>
      </c>
      <c r="EE346">
        <v>9994.258888888888</v>
      </c>
      <c r="EF346">
        <v>0</v>
      </c>
      <c r="EG346">
        <v>1814.038518518518</v>
      </c>
      <c r="EH346">
        <v>-34.18308518518518</v>
      </c>
      <c r="EI346">
        <v>607.9282592592592</v>
      </c>
      <c r="EJ346">
        <v>642.3252592592594</v>
      </c>
      <c r="EK346">
        <v>1.088121111111111</v>
      </c>
      <c r="EL346">
        <v>625.9916296296295</v>
      </c>
      <c r="EM346">
        <v>25.42692222222222</v>
      </c>
      <c r="EN346">
        <v>2.692305185185185</v>
      </c>
      <c r="EO346">
        <v>2.581818148148148</v>
      </c>
      <c r="EP346">
        <v>22.23821481481481</v>
      </c>
      <c r="EQ346">
        <v>21.55158888888889</v>
      </c>
      <c r="ER346">
        <v>1999.998888888889</v>
      </c>
      <c r="ES346">
        <v>0.9800080000000002</v>
      </c>
      <c r="ET346">
        <v>0.0199921</v>
      </c>
      <c r="EU346">
        <v>0</v>
      </c>
      <c r="EV346">
        <v>252.6403333333333</v>
      </c>
      <c r="EW346">
        <v>5.00078</v>
      </c>
      <c r="EX346">
        <v>7645.123703703704</v>
      </c>
      <c r="EY346">
        <v>16379.67407407407</v>
      </c>
      <c r="EZ346">
        <v>51.99507407407406</v>
      </c>
      <c r="FA346">
        <v>54.25918518518518</v>
      </c>
      <c r="FB346">
        <v>52.50203703703703</v>
      </c>
      <c r="FC346">
        <v>53.47437037037037</v>
      </c>
      <c r="FD346">
        <v>52.3887037037037</v>
      </c>
      <c r="FE346">
        <v>1955.115555555555</v>
      </c>
      <c r="FF346">
        <v>39.88000000000001</v>
      </c>
      <c r="FG346">
        <v>0</v>
      </c>
      <c r="FH346">
        <v>1688150172.6</v>
      </c>
      <c r="FI346">
        <v>0</v>
      </c>
      <c r="FJ346">
        <v>252.5962</v>
      </c>
      <c r="FK346">
        <v>0.9432307613611336</v>
      </c>
      <c r="FL346">
        <v>-31.84538470259527</v>
      </c>
      <c r="FM346">
        <v>7645.0276</v>
      </c>
      <c r="FN346">
        <v>15</v>
      </c>
      <c r="FO346">
        <v>1688146449</v>
      </c>
      <c r="FP346" t="s">
        <v>1019</v>
      </c>
      <c r="FQ346">
        <v>1688146449</v>
      </c>
      <c r="FR346">
        <v>1688146442</v>
      </c>
      <c r="FS346">
        <v>9</v>
      </c>
      <c r="FT346">
        <v>-0.022</v>
      </c>
      <c r="FU346">
        <v>-0.07000000000000001</v>
      </c>
      <c r="FV346">
        <v>-22.36</v>
      </c>
      <c r="FW346">
        <v>-3.884</v>
      </c>
      <c r="FX346">
        <v>420</v>
      </c>
      <c r="FY346">
        <v>23</v>
      </c>
      <c r="FZ346">
        <v>0.42</v>
      </c>
      <c r="GA346">
        <v>0.11</v>
      </c>
      <c r="GB346">
        <v>-34.15643414634146</v>
      </c>
      <c r="GC346">
        <v>-0.7305533101045319</v>
      </c>
      <c r="GD346">
        <v>0.09888166519671951</v>
      </c>
      <c r="GE346">
        <v>0</v>
      </c>
      <c r="GF346">
        <v>1.118169756097561</v>
      </c>
      <c r="GG346">
        <v>-0.6819643902439027</v>
      </c>
      <c r="GH346">
        <v>0.07045771489159575</v>
      </c>
      <c r="GI346">
        <v>0</v>
      </c>
      <c r="GJ346">
        <v>0</v>
      </c>
      <c r="GK346">
        <v>2</v>
      </c>
      <c r="GL346" t="s">
        <v>595</v>
      </c>
      <c r="GM346">
        <v>3.1015</v>
      </c>
      <c r="GN346">
        <v>2.75824</v>
      </c>
      <c r="GO346">
        <v>0.127409</v>
      </c>
      <c r="GP346">
        <v>0.128698</v>
      </c>
      <c r="GQ346">
        <v>0.137189</v>
      </c>
      <c r="GR346">
        <v>0.121448</v>
      </c>
      <c r="GS346">
        <v>21523.2</v>
      </c>
      <c r="GT346">
        <v>20490</v>
      </c>
      <c r="GU346">
        <v>25264.2</v>
      </c>
      <c r="GV346">
        <v>23917.8</v>
      </c>
      <c r="GW346">
        <v>35096.4</v>
      </c>
      <c r="GX346">
        <v>30640.1</v>
      </c>
      <c r="GY346">
        <v>44187.1</v>
      </c>
      <c r="GZ346">
        <v>37684.1</v>
      </c>
      <c r="HA346">
        <v>1.67313</v>
      </c>
      <c r="HB346">
        <v>1.57763</v>
      </c>
      <c r="HC346">
        <v>-0.0139475</v>
      </c>
      <c r="HD346">
        <v>0</v>
      </c>
      <c r="HE346">
        <v>35.8956</v>
      </c>
      <c r="HF346">
        <v>999.9</v>
      </c>
      <c r="HG346">
        <v>34.8</v>
      </c>
      <c r="HH346">
        <v>48.6</v>
      </c>
      <c r="HI346">
        <v>39.6826</v>
      </c>
      <c r="HJ346">
        <v>62.7374</v>
      </c>
      <c r="HK346">
        <v>21.6146</v>
      </c>
      <c r="HL346">
        <v>1</v>
      </c>
      <c r="HM346">
        <v>2.29229</v>
      </c>
      <c r="HN346">
        <v>9.28105</v>
      </c>
      <c r="HO346">
        <v>20.0458</v>
      </c>
      <c r="HP346">
        <v>5.20127</v>
      </c>
      <c r="HQ346">
        <v>11.998</v>
      </c>
      <c r="HR346">
        <v>4.95725</v>
      </c>
      <c r="HS346">
        <v>3.27425</v>
      </c>
      <c r="HT346">
        <v>9999</v>
      </c>
      <c r="HU346">
        <v>9999</v>
      </c>
      <c r="HV346">
        <v>9999</v>
      </c>
      <c r="HW346">
        <v>114.6</v>
      </c>
      <c r="HX346">
        <v>1.86386</v>
      </c>
      <c r="HY346">
        <v>1.86026</v>
      </c>
      <c r="HZ346">
        <v>1.85867</v>
      </c>
      <c r="IA346">
        <v>1.85989</v>
      </c>
      <c r="IB346">
        <v>1.85986</v>
      </c>
      <c r="IC346">
        <v>1.85852</v>
      </c>
      <c r="ID346">
        <v>1.85774</v>
      </c>
      <c r="IE346">
        <v>1.85242</v>
      </c>
      <c r="IF346">
        <v>0</v>
      </c>
      <c r="IG346">
        <v>0</v>
      </c>
      <c r="IH346">
        <v>0</v>
      </c>
      <c r="II346">
        <v>0</v>
      </c>
      <c r="IJ346" t="s">
        <v>433</v>
      </c>
      <c r="IK346" t="s">
        <v>434</v>
      </c>
      <c r="IL346" t="s">
        <v>435</v>
      </c>
      <c r="IM346" t="s">
        <v>435</v>
      </c>
      <c r="IN346" t="s">
        <v>435</v>
      </c>
      <c r="IO346" t="s">
        <v>435</v>
      </c>
      <c r="IP346">
        <v>0</v>
      </c>
      <c r="IQ346">
        <v>100</v>
      </c>
      <c r="IR346">
        <v>100</v>
      </c>
      <c r="IS346">
        <v>-25.298</v>
      </c>
      <c r="IT346">
        <v>-4.0654</v>
      </c>
      <c r="IU346">
        <v>-14.33519908643434</v>
      </c>
      <c r="IV346">
        <v>-0.02083019699242301</v>
      </c>
      <c r="IW346">
        <v>6.53372239223948E-06</v>
      </c>
      <c r="IX346">
        <v>-1.0545266758139E-09</v>
      </c>
      <c r="IY346">
        <v>-1.743726263577337</v>
      </c>
      <c r="IZ346">
        <v>-0.1107929009182527</v>
      </c>
      <c r="JA346">
        <v>0.00147621998962423</v>
      </c>
      <c r="JB346">
        <v>-1.085810860981848E-05</v>
      </c>
      <c r="JC346">
        <v>3</v>
      </c>
      <c r="JD346">
        <v>1949</v>
      </c>
      <c r="JE346">
        <v>2</v>
      </c>
      <c r="JF346">
        <v>64</v>
      </c>
      <c r="JG346">
        <v>62.2</v>
      </c>
      <c r="JH346">
        <v>62.3</v>
      </c>
      <c r="JI346">
        <v>1.71021</v>
      </c>
      <c r="JJ346">
        <v>2.73071</v>
      </c>
      <c r="JK346">
        <v>1.49658</v>
      </c>
      <c r="JL346">
        <v>2.32178</v>
      </c>
      <c r="JM346">
        <v>1.54785</v>
      </c>
      <c r="JN346">
        <v>2.38525</v>
      </c>
      <c r="JO346">
        <v>51.9346</v>
      </c>
      <c r="JP346">
        <v>12.7486</v>
      </c>
      <c r="JQ346">
        <v>18</v>
      </c>
      <c r="JR346">
        <v>502.885</v>
      </c>
      <c r="JS346">
        <v>446.999</v>
      </c>
      <c r="JT346">
        <v>29.0084</v>
      </c>
      <c r="JU346">
        <v>51.8492</v>
      </c>
      <c r="JV346">
        <v>30.0022</v>
      </c>
      <c r="JW346">
        <v>51.4993</v>
      </c>
      <c r="JX346">
        <v>51.306</v>
      </c>
      <c r="JY346">
        <v>34.357</v>
      </c>
      <c r="JZ346">
        <v>24.916</v>
      </c>
      <c r="KA346">
        <v>0</v>
      </c>
      <c r="KB346">
        <v>22.7546</v>
      </c>
      <c r="KC346">
        <v>674.0650000000001</v>
      </c>
      <c r="KD346">
        <v>25.6708</v>
      </c>
      <c r="KE346">
        <v>96.5557</v>
      </c>
      <c r="KF346">
        <v>91.0261</v>
      </c>
    </row>
    <row r="347" spans="1:292">
      <c r="A347">
        <v>329</v>
      </c>
      <c r="B347">
        <v>1688150183.1</v>
      </c>
      <c r="C347">
        <v>15767.09999990463</v>
      </c>
      <c r="D347" t="s">
        <v>1098</v>
      </c>
      <c r="E347" t="s">
        <v>1099</v>
      </c>
      <c r="F347">
        <v>5</v>
      </c>
      <c r="G347" t="s">
        <v>1018</v>
      </c>
      <c r="H347">
        <v>1688150175.314285</v>
      </c>
      <c r="I347">
        <f>(J347)/1000</f>
        <v>0</v>
      </c>
      <c r="J347">
        <f>IF(DO347, AM347, AG347)</f>
        <v>0</v>
      </c>
      <c r="K347">
        <f>IF(DO347, AH347, AF347)</f>
        <v>0</v>
      </c>
      <c r="L347">
        <f>DQ347 - IF(AT347&gt;1, K347*DK347*100.0/(AV347*EE347), 0)</f>
        <v>0</v>
      </c>
      <c r="M347">
        <f>((S347-I347/2)*L347-K347)/(S347+I347/2)</f>
        <v>0</v>
      </c>
      <c r="N347">
        <f>M347*(DX347+DY347)/1000.0</f>
        <v>0</v>
      </c>
      <c r="O347">
        <f>(DQ347 - IF(AT347&gt;1, K347*DK347*100.0/(AV347*EE347), 0))*(DX347+DY347)/1000.0</f>
        <v>0</v>
      </c>
      <c r="P347">
        <f>2.0/((1/R347-1/Q347)+SIGN(R347)*SQRT((1/R347-1/Q347)*(1/R347-1/Q347) + 4*DL347/((DL347+1)*(DL347+1))*(2*1/R347*1/Q347-1/Q347*1/Q347)))</f>
        <v>0</v>
      </c>
      <c r="Q347">
        <f>IF(LEFT(DM347,1)&lt;&gt;"0",IF(LEFT(DM347,1)="1",3.0,DN347),$D$5+$E$5*(EE347*DX347/($K$5*1000))+$F$5*(EE347*DX347/($K$5*1000))*MAX(MIN(DK347,$J$5),$I$5)*MAX(MIN(DK347,$J$5),$I$5)+$G$5*MAX(MIN(DK347,$J$5),$I$5)*(EE347*DX347/($K$5*1000))+$H$5*(EE347*DX347/($K$5*1000))*(EE347*DX347/($K$5*1000)))</f>
        <v>0</v>
      </c>
      <c r="R347">
        <f>I347*(1000-(1000*0.61365*exp(17.502*V347/(240.97+V347))/(DX347+DY347)+DS347)/2)/(1000*0.61365*exp(17.502*V347/(240.97+V347))/(DX347+DY347)-DS347)</f>
        <v>0</v>
      </c>
      <c r="S347">
        <f>1/((DL347+1)/(P347/1.6)+1/(Q347/1.37)) + DL347/((DL347+1)/(P347/1.6) + DL347/(Q347/1.37))</f>
        <v>0</v>
      </c>
      <c r="T347">
        <f>(DG347*DJ347)</f>
        <v>0</v>
      </c>
      <c r="U347">
        <f>(DZ347+(T347+2*0.95*5.67E-8*(((DZ347+$B$9)+273)^4-(DZ347+273)^4)-44100*I347)/(1.84*29.3*Q347+8*0.95*5.67E-8*(DZ347+273)^3))</f>
        <v>0</v>
      </c>
      <c r="V347">
        <f>($C$9*EA347+$D$9*EB347+$E$9*U347)</f>
        <v>0</v>
      </c>
      <c r="W347">
        <f>0.61365*exp(17.502*V347/(240.97+V347))</f>
        <v>0</v>
      </c>
      <c r="X347">
        <f>(Y347/Z347*100)</f>
        <v>0</v>
      </c>
      <c r="Y347">
        <f>DS347*(DX347+DY347)/1000</f>
        <v>0</v>
      </c>
      <c r="Z347">
        <f>0.61365*exp(17.502*DZ347/(240.97+DZ347))</f>
        <v>0</v>
      </c>
      <c r="AA347">
        <f>(W347-DS347*(DX347+DY347)/1000)</f>
        <v>0</v>
      </c>
      <c r="AB347">
        <f>(-I347*44100)</f>
        <v>0</v>
      </c>
      <c r="AC347">
        <f>2*29.3*Q347*0.92*(DZ347-V347)</f>
        <v>0</v>
      </c>
      <c r="AD347">
        <f>2*0.95*5.67E-8*(((DZ347+$B$9)+273)^4-(V347+273)^4)</f>
        <v>0</v>
      </c>
      <c r="AE347">
        <f>T347+AD347+AB347+AC347</f>
        <v>0</v>
      </c>
      <c r="AF347">
        <f>DW347*AT347*(DR347-DQ347*(1000-AT347*DT347)/(1000-AT347*DS347))/(100*DK347)</f>
        <v>0</v>
      </c>
      <c r="AG347">
        <f>1000*DW347*AT347*(DS347-DT347)/(100*DK347*(1000-AT347*DS347))</f>
        <v>0</v>
      </c>
      <c r="AH347">
        <f>(AI347 - AJ347 - DX347*1E3/(8.314*(DZ347+273.15)) * AL347/DW347 * AK347) * DW347/(100*DK347) * (1000 - DT347)/1000</f>
        <v>0</v>
      </c>
      <c r="AI347">
        <v>674.3579093745584</v>
      </c>
      <c r="AJ347">
        <v>649.3346606060602</v>
      </c>
      <c r="AK347">
        <v>3.460242725758065</v>
      </c>
      <c r="AL347">
        <v>66.52313839477526</v>
      </c>
      <c r="AM347">
        <f>(AO347 - AN347 + DX347*1E3/(8.314*(DZ347+273.15)) * AQ347/DW347 * AP347) * DW347/(100*DK347) * 1000/(1000 - AO347)</f>
        <v>0</v>
      </c>
      <c r="AN347">
        <v>25.59754929179014</v>
      </c>
      <c r="AO347">
        <v>26.62042848484847</v>
      </c>
      <c r="AP347">
        <v>0.007484382745958621</v>
      </c>
      <c r="AQ347">
        <v>105.5360491091365</v>
      </c>
      <c r="AR347">
        <v>0</v>
      </c>
      <c r="AS347">
        <v>0</v>
      </c>
      <c r="AT347">
        <f>IF(AR347*$H$15&gt;=AV347,1.0,(AV347/(AV347-AR347*$H$15)))</f>
        <v>0</v>
      </c>
      <c r="AU347">
        <f>(AT347-1)*100</f>
        <v>0</v>
      </c>
      <c r="AV347">
        <f>MAX(0,($B$15+$C$15*EE347)/(1+$D$15*EE347)*DX347/(DZ347+273)*$E$15)</f>
        <v>0</v>
      </c>
      <c r="AW347" t="s">
        <v>429</v>
      </c>
      <c r="AX347" t="s">
        <v>429</v>
      </c>
      <c r="AY347">
        <v>0</v>
      </c>
      <c r="AZ347">
        <v>0</v>
      </c>
      <c r="BA347">
        <f>1-AY347/AZ347</f>
        <v>0</v>
      </c>
      <c r="BB347">
        <v>0</v>
      </c>
      <c r="BC347" t="s">
        <v>429</v>
      </c>
      <c r="BD347" t="s">
        <v>429</v>
      </c>
      <c r="BE347">
        <v>0</v>
      </c>
      <c r="BF347">
        <v>0</v>
      </c>
      <c r="BG347">
        <f>1-BE347/BF347</f>
        <v>0</v>
      </c>
      <c r="BH347">
        <v>0.5</v>
      </c>
      <c r="BI347">
        <f>DH347</f>
        <v>0</v>
      </c>
      <c r="BJ347">
        <f>K347</f>
        <v>0</v>
      </c>
      <c r="BK347">
        <f>BG347*BH347*BI347</f>
        <v>0</v>
      </c>
      <c r="BL347">
        <f>(BJ347-BB347)/BI347</f>
        <v>0</v>
      </c>
      <c r="BM347">
        <f>(AZ347-BF347)/BF347</f>
        <v>0</v>
      </c>
      <c r="BN347">
        <f>AY347/(BA347+AY347/BF347)</f>
        <v>0</v>
      </c>
      <c r="BO347" t="s">
        <v>429</v>
      </c>
      <c r="BP347">
        <v>0</v>
      </c>
      <c r="BQ347">
        <f>IF(BP347&lt;&gt;0, BP347, BN347)</f>
        <v>0</v>
      </c>
      <c r="BR347">
        <f>1-BQ347/BF347</f>
        <v>0</v>
      </c>
      <c r="BS347">
        <f>(BF347-BE347)/(BF347-BQ347)</f>
        <v>0</v>
      </c>
      <c r="BT347">
        <f>(AZ347-BF347)/(AZ347-BQ347)</f>
        <v>0</v>
      </c>
      <c r="BU347">
        <f>(BF347-BE347)/(BF347-AY347)</f>
        <v>0</v>
      </c>
      <c r="BV347">
        <f>(AZ347-BF347)/(AZ347-AY347)</f>
        <v>0</v>
      </c>
      <c r="BW347">
        <f>(BS347*BQ347/BE347)</f>
        <v>0</v>
      </c>
      <c r="BX347">
        <f>(1-BW347)</f>
        <v>0</v>
      </c>
      <c r="DG347">
        <f>$B$13*EF347+$C$13*EG347+$F$13*ER347*(1-EU347)</f>
        <v>0</v>
      </c>
      <c r="DH347">
        <f>DG347*DI347</f>
        <v>0</v>
      </c>
      <c r="DI347">
        <f>($B$13*$D$11+$C$13*$D$11+$F$13*((FE347+EW347)/MAX(FE347+EW347+FF347, 0.1)*$I$11+FF347/MAX(FE347+EW347+FF347, 0.1)*$J$11))/($B$13+$C$13+$F$13)</f>
        <v>0</v>
      </c>
      <c r="DJ347">
        <f>($B$13*$K$11+$C$13*$K$11+$F$13*((FE347+EW347)/MAX(FE347+EW347+FF347, 0.1)*$P$11+FF347/MAX(FE347+EW347+FF347, 0.1)*$Q$11))/($B$13+$C$13+$F$13)</f>
        <v>0</v>
      </c>
      <c r="DK347">
        <v>2.44</v>
      </c>
      <c r="DL347">
        <v>0.5</v>
      </c>
      <c r="DM347" t="s">
        <v>430</v>
      </c>
      <c r="DN347">
        <v>2</v>
      </c>
      <c r="DO347" t="b">
        <v>1</v>
      </c>
      <c r="DP347">
        <v>1688150175.314285</v>
      </c>
      <c r="DQ347">
        <v>607.6108928571429</v>
      </c>
      <c r="DR347">
        <v>641.8229285714285</v>
      </c>
      <c r="DS347">
        <v>26.55406071428571</v>
      </c>
      <c r="DT347">
        <v>25.51008214285714</v>
      </c>
      <c r="DU347">
        <v>632.7769999999999</v>
      </c>
      <c r="DV347">
        <v>30.61778214285714</v>
      </c>
      <c r="DW347">
        <v>500.03425</v>
      </c>
      <c r="DX347">
        <v>101.5394285714286</v>
      </c>
      <c r="DY347">
        <v>0.1000168821428572</v>
      </c>
      <c r="DZ347">
        <v>34.40730000000001</v>
      </c>
      <c r="EA347">
        <v>35.66726428571429</v>
      </c>
      <c r="EB347">
        <v>999.9000000000002</v>
      </c>
      <c r="EC347">
        <v>0</v>
      </c>
      <c r="ED347">
        <v>0</v>
      </c>
      <c r="EE347">
        <v>9994.082142857142</v>
      </c>
      <c r="EF347">
        <v>0</v>
      </c>
      <c r="EG347">
        <v>1809.793571428572</v>
      </c>
      <c r="EH347">
        <v>-34.21197142857143</v>
      </c>
      <c r="EI347">
        <v>624.1863214285714</v>
      </c>
      <c r="EJ347">
        <v>658.6257142857141</v>
      </c>
      <c r="EK347">
        <v>1.043966821428571</v>
      </c>
      <c r="EL347">
        <v>641.8229285714285</v>
      </c>
      <c r="EM347">
        <v>25.51008214285714</v>
      </c>
      <c r="EN347">
        <v>2.696284642857143</v>
      </c>
      <c r="EO347">
        <v>2.590280714285714</v>
      </c>
      <c r="EP347">
        <v>22.26246428571428</v>
      </c>
      <c r="EQ347">
        <v>21.60510357142857</v>
      </c>
      <c r="ER347">
        <v>1999.980714285714</v>
      </c>
      <c r="ES347">
        <v>0.9800080000000003</v>
      </c>
      <c r="ET347">
        <v>0.0199921</v>
      </c>
      <c r="EU347">
        <v>0</v>
      </c>
      <c r="EV347">
        <v>252.6323571428572</v>
      </c>
      <c r="EW347">
        <v>5.00078</v>
      </c>
      <c r="EX347">
        <v>7641.193214285714</v>
      </c>
      <c r="EY347">
        <v>16379.52857142857</v>
      </c>
      <c r="EZ347">
        <v>52.02199999999999</v>
      </c>
      <c r="FA347">
        <v>54.27214285714285</v>
      </c>
      <c r="FB347">
        <v>52.51539285714286</v>
      </c>
      <c r="FC347">
        <v>53.48860714285714</v>
      </c>
      <c r="FD347">
        <v>52.41942857142857</v>
      </c>
      <c r="FE347">
        <v>1955.100357142857</v>
      </c>
      <c r="FF347">
        <v>39.88000000000001</v>
      </c>
      <c r="FG347">
        <v>0</v>
      </c>
      <c r="FH347">
        <v>1688150177.4</v>
      </c>
      <c r="FI347">
        <v>0</v>
      </c>
      <c r="FJ347">
        <v>252.63</v>
      </c>
      <c r="FK347">
        <v>0.1093846149342278</v>
      </c>
      <c r="FL347">
        <v>-41.17307684781717</v>
      </c>
      <c r="FM347">
        <v>7641.132799999999</v>
      </c>
      <c r="FN347">
        <v>15</v>
      </c>
      <c r="FO347">
        <v>1688146449</v>
      </c>
      <c r="FP347" t="s">
        <v>1019</v>
      </c>
      <c r="FQ347">
        <v>1688146449</v>
      </c>
      <c r="FR347">
        <v>1688146442</v>
      </c>
      <c r="FS347">
        <v>9</v>
      </c>
      <c r="FT347">
        <v>-0.022</v>
      </c>
      <c r="FU347">
        <v>-0.07000000000000001</v>
      </c>
      <c r="FV347">
        <v>-22.36</v>
      </c>
      <c r="FW347">
        <v>-3.884</v>
      </c>
      <c r="FX347">
        <v>420</v>
      </c>
      <c r="FY347">
        <v>23</v>
      </c>
      <c r="FZ347">
        <v>0.42</v>
      </c>
      <c r="GA347">
        <v>0.11</v>
      </c>
      <c r="GB347">
        <v>-34.1826525</v>
      </c>
      <c r="GC347">
        <v>-0.6636416510317956</v>
      </c>
      <c r="GD347">
        <v>0.097674474627458</v>
      </c>
      <c r="GE347">
        <v>0</v>
      </c>
      <c r="GF347">
        <v>1.078523825</v>
      </c>
      <c r="GG347">
        <v>-0.5780768442776774</v>
      </c>
      <c r="GH347">
        <v>0.06196285543044618</v>
      </c>
      <c r="GI347">
        <v>0</v>
      </c>
      <c r="GJ347">
        <v>0</v>
      </c>
      <c r="GK347">
        <v>2</v>
      </c>
      <c r="GL347" t="s">
        <v>595</v>
      </c>
      <c r="GM347">
        <v>3.10141</v>
      </c>
      <c r="GN347">
        <v>2.75795</v>
      </c>
      <c r="GO347">
        <v>0.129767</v>
      </c>
      <c r="GP347">
        <v>0.131002</v>
      </c>
      <c r="GQ347">
        <v>0.137313</v>
      </c>
      <c r="GR347">
        <v>0.121813</v>
      </c>
      <c r="GS347">
        <v>21464.1</v>
      </c>
      <c r="GT347">
        <v>20435</v>
      </c>
      <c r="GU347">
        <v>25263.2</v>
      </c>
      <c r="GV347">
        <v>23917</v>
      </c>
      <c r="GW347">
        <v>35090.5</v>
      </c>
      <c r="GX347">
        <v>30627.2</v>
      </c>
      <c r="GY347">
        <v>44185.1</v>
      </c>
      <c r="GZ347">
        <v>37683.2</v>
      </c>
      <c r="HA347">
        <v>1.6727</v>
      </c>
      <c r="HB347">
        <v>1.57775</v>
      </c>
      <c r="HC347">
        <v>-0.0125244</v>
      </c>
      <c r="HD347">
        <v>0</v>
      </c>
      <c r="HE347">
        <v>35.9164</v>
      </c>
      <c r="HF347">
        <v>999.9</v>
      </c>
      <c r="HG347">
        <v>34.8</v>
      </c>
      <c r="HH347">
        <v>48.6</v>
      </c>
      <c r="HI347">
        <v>39.6829</v>
      </c>
      <c r="HJ347">
        <v>62.8374</v>
      </c>
      <c r="HK347">
        <v>21.4744</v>
      </c>
      <c r="HL347">
        <v>1</v>
      </c>
      <c r="HM347">
        <v>2.29459</v>
      </c>
      <c r="HN347">
        <v>9.28105</v>
      </c>
      <c r="HO347">
        <v>20.0457</v>
      </c>
      <c r="HP347">
        <v>5.20052</v>
      </c>
      <c r="HQ347">
        <v>11.998</v>
      </c>
      <c r="HR347">
        <v>4.9573</v>
      </c>
      <c r="HS347">
        <v>3.27418</v>
      </c>
      <c r="HT347">
        <v>9999</v>
      </c>
      <c r="HU347">
        <v>9999</v>
      </c>
      <c r="HV347">
        <v>9999</v>
      </c>
      <c r="HW347">
        <v>114.6</v>
      </c>
      <c r="HX347">
        <v>1.86386</v>
      </c>
      <c r="HY347">
        <v>1.86024</v>
      </c>
      <c r="HZ347">
        <v>1.85867</v>
      </c>
      <c r="IA347">
        <v>1.85989</v>
      </c>
      <c r="IB347">
        <v>1.85986</v>
      </c>
      <c r="IC347">
        <v>1.85853</v>
      </c>
      <c r="ID347">
        <v>1.85773</v>
      </c>
      <c r="IE347">
        <v>1.85242</v>
      </c>
      <c r="IF347">
        <v>0</v>
      </c>
      <c r="IG347">
        <v>0</v>
      </c>
      <c r="IH347">
        <v>0</v>
      </c>
      <c r="II347">
        <v>0</v>
      </c>
      <c r="IJ347" t="s">
        <v>433</v>
      </c>
      <c r="IK347" t="s">
        <v>434</v>
      </c>
      <c r="IL347" t="s">
        <v>435</v>
      </c>
      <c r="IM347" t="s">
        <v>435</v>
      </c>
      <c r="IN347" t="s">
        <v>435</v>
      </c>
      <c r="IO347" t="s">
        <v>435</v>
      </c>
      <c r="IP347">
        <v>0</v>
      </c>
      <c r="IQ347">
        <v>100</v>
      </c>
      <c r="IR347">
        <v>100</v>
      </c>
      <c r="IS347">
        <v>-25.53</v>
      </c>
      <c r="IT347">
        <v>-4.0676</v>
      </c>
      <c r="IU347">
        <v>-14.33519908643434</v>
      </c>
      <c r="IV347">
        <v>-0.02083019699242301</v>
      </c>
      <c r="IW347">
        <v>6.53372239223948E-06</v>
      </c>
      <c r="IX347">
        <v>-1.0545266758139E-09</v>
      </c>
      <c r="IY347">
        <v>-1.743726263577337</v>
      </c>
      <c r="IZ347">
        <v>-0.1107929009182527</v>
      </c>
      <c r="JA347">
        <v>0.00147621998962423</v>
      </c>
      <c r="JB347">
        <v>-1.085810860981848E-05</v>
      </c>
      <c r="JC347">
        <v>3</v>
      </c>
      <c r="JD347">
        <v>1949</v>
      </c>
      <c r="JE347">
        <v>2</v>
      </c>
      <c r="JF347">
        <v>64</v>
      </c>
      <c r="JG347">
        <v>62.2</v>
      </c>
      <c r="JH347">
        <v>62.4</v>
      </c>
      <c r="JI347">
        <v>1.74194</v>
      </c>
      <c r="JJ347">
        <v>2.71729</v>
      </c>
      <c r="JK347">
        <v>1.49658</v>
      </c>
      <c r="JL347">
        <v>2.32178</v>
      </c>
      <c r="JM347">
        <v>1.54785</v>
      </c>
      <c r="JN347">
        <v>2.51099</v>
      </c>
      <c r="JO347">
        <v>51.9684</v>
      </c>
      <c r="JP347">
        <v>12.7661</v>
      </c>
      <c r="JQ347">
        <v>18</v>
      </c>
      <c r="JR347">
        <v>502.693</v>
      </c>
      <c r="JS347">
        <v>447.167</v>
      </c>
      <c r="JT347">
        <v>29.0339</v>
      </c>
      <c r="JU347">
        <v>51.8704</v>
      </c>
      <c r="JV347">
        <v>30.0023</v>
      </c>
      <c r="JW347">
        <v>51.5169</v>
      </c>
      <c r="JX347">
        <v>51.3216</v>
      </c>
      <c r="JY347">
        <v>34.9857</v>
      </c>
      <c r="JZ347">
        <v>24.916</v>
      </c>
      <c r="KA347">
        <v>0</v>
      </c>
      <c r="KB347">
        <v>22.7871</v>
      </c>
      <c r="KC347">
        <v>687.424</v>
      </c>
      <c r="KD347">
        <v>25.701</v>
      </c>
      <c r="KE347">
        <v>96.5515</v>
      </c>
      <c r="KF347">
        <v>91.0236</v>
      </c>
    </row>
    <row r="348" spans="1:292">
      <c r="A348">
        <v>330</v>
      </c>
      <c r="B348">
        <v>1688150188.1</v>
      </c>
      <c r="C348">
        <v>15772.09999990463</v>
      </c>
      <c r="D348" t="s">
        <v>1100</v>
      </c>
      <c r="E348" t="s">
        <v>1101</v>
      </c>
      <c r="F348">
        <v>5</v>
      </c>
      <c r="G348" t="s">
        <v>1018</v>
      </c>
      <c r="H348">
        <v>1688150180.6</v>
      </c>
      <c r="I348">
        <f>(J348)/1000</f>
        <v>0</v>
      </c>
      <c r="J348">
        <f>IF(DO348, AM348, AG348)</f>
        <v>0</v>
      </c>
      <c r="K348">
        <f>IF(DO348, AH348, AF348)</f>
        <v>0</v>
      </c>
      <c r="L348">
        <f>DQ348 - IF(AT348&gt;1, K348*DK348*100.0/(AV348*EE348), 0)</f>
        <v>0</v>
      </c>
      <c r="M348">
        <f>((S348-I348/2)*L348-K348)/(S348+I348/2)</f>
        <v>0</v>
      </c>
      <c r="N348">
        <f>M348*(DX348+DY348)/1000.0</f>
        <v>0</v>
      </c>
      <c r="O348">
        <f>(DQ348 - IF(AT348&gt;1, K348*DK348*100.0/(AV348*EE348), 0))*(DX348+DY348)/1000.0</f>
        <v>0</v>
      </c>
      <c r="P348">
        <f>2.0/((1/R348-1/Q348)+SIGN(R348)*SQRT((1/R348-1/Q348)*(1/R348-1/Q348) + 4*DL348/((DL348+1)*(DL348+1))*(2*1/R348*1/Q348-1/Q348*1/Q348)))</f>
        <v>0</v>
      </c>
      <c r="Q348">
        <f>IF(LEFT(DM348,1)&lt;&gt;"0",IF(LEFT(DM348,1)="1",3.0,DN348),$D$5+$E$5*(EE348*DX348/($K$5*1000))+$F$5*(EE348*DX348/($K$5*1000))*MAX(MIN(DK348,$J$5),$I$5)*MAX(MIN(DK348,$J$5),$I$5)+$G$5*MAX(MIN(DK348,$J$5),$I$5)*(EE348*DX348/($K$5*1000))+$H$5*(EE348*DX348/($K$5*1000))*(EE348*DX348/($K$5*1000)))</f>
        <v>0</v>
      </c>
      <c r="R348">
        <f>I348*(1000-(1000*0.61365*exp(17.502*V348/(240.97+V348))/(DX348+DY348)+DS348)/2)/(1000*0.61365*exp(17.502*V348/(240.97+V348))/(DX348+DY348)-DS348)</f>
        <v>0</v>
      </c>
      <c r="S348">
        <f>1/((DL348+1)/(P348/1.6)+1/(Q348/1.37)) + DL348/((DL348+1)/(P348/1.6) + DL348/(Q348/1.37))</f>
        <v>0</v>
      </c>
      <c r="T348">
        <f>(DG348*DJ348)</f>
        <v>0</v>
      </c>
      <c r="U348">
        <f>(DZ348+(T348+2*0.95*5.67E-8*(((DZ348+$B$9)+273)^4-(DZ348+273)^4)-44100*I348)/(1.84*29.3*Q348+8*0.95*5.67E-8*(DZ348+273)^3))</f>
        <v>0</v>
      </c>
      <c r="V348">
        <f>($C$9*EA348+$D$9*EB348+$E$9*U348)</f>
        <v>0</v>
      </c>
      <c r="W348">
        <f>0.61365*exp(17.502*V348/(240.97+V348))</f>
        <v>0</v>
      </c>
      <c r="X348">
        <f>(Y348/Z348*100)</f>
        <v>0</v>
      </c>
      <c r="Y348">
        <f>DS348*(DX348+DY348)/1000</f>
        <v>0</v>
      </c>
      <c r="Z348">
        <f>0.61365*exp(17.502*DZ348/(240.97+DZ348))</f>
        <v>0</v>
      </c>
      <c r="AA348">
        <f>(W348-DS348*(DX348+DY348)/1000)</f>
        <v>0</v>
      </c>
      <c r="AB348">
        <f>(-I348*44100)</f>
        <v>0</v>
      </c>
      <c r="AC348">
        <f>2*29.3*Q348*0.92*(DZ348-V348)</f>
        <v>0</v>
      </c>
      <c r="AD348">
        <f>2*0.95*5.67E-8*(((DZ348+$B$9)+273)^4-(V348+273)^4)</f>
        <v>0</v>
      </c>
      <c r="AE348">
        <f>T348+AD348+AB348+AC348</f>
        <v>0</v>
      </c>
      <c r="AF348">
        <f>DW348*AT348*(DR348-DQ348*(1000-AT348*DT348)/(1000-AT348*DS348))/(100*DK348)</f>
        <v>0</v>
      </c>
      <c r="AG348">
        <f>1000*DW348*AT348*(DS348-DT348)/(100*DK348*(1000-AT348*DS348))</f>
        <v>0</v>
      </c>
      <c r="AH348">
        <f>(AI348 - AJ348 - DX348*1E3/(8.314*(DZ348+273.15)) * AL348/DW348 * AK348) * DW348/(100*DK348) * (1000 - DT348)/1000</f>
        <v>0</v>
      </c>
      <c r="AI348">
        <v>691.4787819320943</v>
      </c>
      <c r="AJ348">
        <v>666.4667636363639</v>
      </c>
      <c r="AK348">
        <v>3.422500122968511</v>
      </c>
      <c r="AL348">
        <v>66.52313839477526</v>
      </c>
      <c r="AM348">
        <f>(AO348 - AN348 + DX348*1E3/(8.314*(DZ348+273.15)) * AQ348/DW348 * AP348) * DW348/(100*DK348) * 1000/(1000 - AO348)</f>
        <v>0</v>
      </c>
      <c r="AN348">
        <v>25.70096976030096</v>
      </c>
      <c r="AO348">
        <v>26.67553757575756</v>
      </c>
      <c r="AP348">
        <v>0.01128341922602722</v>
      </c>
      <c r="AQ348">
        <v>105.5360491091365</v>
      </c>
      <c r="AR348">
        <v>0</v>
      </c>
      <c r="AS348">
        <v>0</v>
      </c>
      <c r="AT348">
        <f>IF(AR348*$H$15&gt;=AV348,1.0,(AV348/(AV348-AR348*$H$15)))</f>
        <v>0</v>
      </c>
      <c r="AU348">
        <f>(AT348-1)*100</f>
        <v>0</v>
      </c>
      <c r="AV348">
        <f>MAX(0,($B$15+$C$15*EE348)/(1+$D$15*EE348)*DX348/(DZ348+273)*$E$15)</f>
        <v>0</v>
      </c>
      <c r="AW348" t="s">
        <v>429</v>
      </c>
      <c r="AX348" t="s">
        <v>429</v>
      </c>
      <c r="AY348">
        <v>0</v>
      </c>
      <c r="AZ348">
        <v>0</v>
      </c>
      <c r="BA348">
        <f>1-AY348/AZ348</f>
        <v>0</v>
      </c>
      <c r="BB348">
        <v>0</v>
      </c>
      <c r="BC348" t="s">
        <v>429</v>
      </c>
      <c r="BD348" t="s">
        <v>429</v>
      </c>
      <c r="BE348">
        <v>0</v>
      </c>
      <c r="BF348">
        <v>0</v>
      </c>
      <c r="BG348">
        <f>1-BE348/BF348</f>
        <v>0</v>
      </c>
      <c r="BH348">
        <v>0.5</v>
      </c>
      <c r="BI348">
        <f>DH348</f>
        <v>0</v>
      </c>
      <c r="BJ348">
        <f>K348</f>
        <v>0</v>
      </c>
      <c r="BK348">
        <f>BG348*BH348*BI348</f>
        <v>0</v>
      </c>
      <c r="BL348">
        <f>(BJ348-BB348)/BI348</f>
        <v>0</v>
      </c>
      <c r="BM348">
        <f>(AZ348-BF348)/BF348</f>
        <v>0</v>
      </c>
      <c r="BN348">
        <f>AY348/(BA348+AY348/BF348)</f>
        <v>0</v>
      </c>
      <c r="BO348" t="s">
        <v>429</v>
      </c>
      <c r="BP348">
        <v>0</v>
      </c>
      <c r="BQ348">
        <f>IF(BP348&lt;&gt;0, BP348, BN348)</f>
        <v>0</v>
      </c>
      <c r="BR348">
        <f>1-BQ348/BF348</f>
        <v>0</v>
      </c>
      <c r="BS348">
        <f>(BF348-BE348)/(BF348-BQ348)</f>
        <v>0</v>
      </c>
      <c r="BT348">
        <f>(AZ348-BF348)/(AZ348-BQ348)</f>
        <v>0</v>
      </c>
      <c r="BU348">
        <f>(BF348-BE348)/(BF348-AY348)</f>
        <v>0</v>
      </c>
      <c r="BV348">
        <f>(AZ348-BF348)/(AZ348-AY348)</f>
        <v>0</v>
      </c>
      <c r="BW348">
        <f>(BS348*BQ348/BE348)</f>
        <v>0</v>
      </c>
      <c r="BX348">
        <f>(1-BW348)</f>
        <v>0</v>
      </c>
      <c r="DG348">
        <f>$B$13*EF348+$C$13*EG348+$F$13*ER348*(1-EU348)</f>
        <v>0</v>
      </c>
      <c r="DH348">
        <f>DG348*DI348</f>
        <v>0</v>
      </c>
      <c r="DI348">
        <f>($B$13*$D$11+$C$13*$D$11+$F$13*((FE348+EW348)/MAX(FE348+EW348+FF348, 0.1)*$I$11+FF348/MAX(FE348+EW348+FF348, 0.1)*$J$11))/($B$13+$C$13+$F$13)</f>
        <v>0</v>
      </c>
      <c r="DJ348">
        <f>($B$13*$K$11+$C$13*$K$11+$F$13*((FE348+EW348)/MAX(FE348+EW348+FF348, 0.1)*$P$11+FF348/MAX(FE348+EW348+FF348, 0.1)*$Q$11))/($B$13+$C$13+$F$13)</f>
        <v>0</v>
      </c>
      <c r="DK348">
        <v>2.44</v>
      </c>
      <c r="DL348">
        <v>0.5</v>
      </c>
      <c r="DM348" t="s">
        <v>430</v>
      </c>
      <c r="DN348">
        <v>2</v>
      </c>
      <c r="DO348" t="b">
        <v>1</v>
      </c>
      <c r="DP348">
        <v>1688150180.6</v>
      </c>
      <c r="DQ348">
        <v>625.3266296296298</v>
      </c>
      <c r="DR348">
        <v>659.464111111111</v>
      </c>
      <c r="DS348">
        <v>26.60559259259259</v>
      </c>
      <c r="DT348">
        <v>25.60385185185185</v>
      </c>
      <c r="DU348">
        <v>650.7397777777778</v>
      </c>
      <c r="DV348">
        <v>30.67208148148148</v>
      </c>
      <c r="DW348">
        <v>500.0216666666667</v>
      </c>
      <c r="DX348">
        <v>101.5400740740741</v>
      </c>
      <c r="DY348">
        <v>0.09999752222222223</v>
      </c>
      <c r="DZ348">
        <v>34.43265185185185</v>
      </c>
      <c r="EA348">
        <v>35.69590370370371</v>
      </c>
      <c r="EB348">
        <v>999.9000000000001</v>
      </c>
      <c r="EC348">
        <v>0</v>
      </c>
      <c r="ED348">
        <v>0</v>
      </c>
      <c r="EE348">
        <v>9995.139629629628</v>
      </c>
      <c r="EF348">
        <v>0</v>
      </c>
      <c r="EG348">
        <v>1804.611481481481</v>
      </c>
      <c r="EH348">
        <v>-34.13744444444445</v>
      </c>
      <c r="EI348">
        <v>642.4192222222222</v>
      </c>
      <c r="EJ348">
        <v>676.7937037037038</v>
      </c>
      <c r="EK348">
        <v>1.001734592592593</v>
      </c>
      <c r="EL348">
        <v>659.464111111111</v>
      </c>
      <c r="EM348">
        <v>25.60385185185185</v>
      </c>
      <c r="EN348">
        <v>2.701534074074074</v>
      </c>
      <c r="EO348">
        <v>2.599818518518518</v>
      </c>
      <c r="EP348">
        <v>22.29442962962964</v>
      </c>
      <c r="EQ348">
        <v>21.66520740740741</v>
      </c>
      <c r="ER348">
        <v>1999.978888888889</v>
      </c>
      <c r="ES348">
        <v>0.9800023333333333</v>
      </c>
      <c r="ET348">
        <v>0.0199976</v>
      </c>
      <c r="EU348">
        <v>0</v>
      </c>
      <c r="EV348">
        <v>252.5785925925926</v>
      </c>
      <c r="EW348">
        <v>5.00078</v>
      </c>
      <c r="EX348">
        <v>7640.349259259259</v>
      </c>
      <c r="EY348">
        <v>16379.48148148148</v>
      </c>
      <c r="EZ348">
        <v>52.03918518518518</v>
      </c>
      <c r="FA348">
        <v>54.28903703703703</v>
      </c>
      <c r="FB348">
        <v>52.52525925925925</v>
      </c>
      <c r="FC348">
        <v>53.50203703703703</v>
      </c>
      <c r="FD348">
        <v>52.43492592592592</v>
      </c>
      <c r="FE348">
        <v>1955.085555555555</v>
      </c>
      <c r="FF348">
        <v>39.89333333333334</v>
      </c>
      <c r="FG348">
        <v>0</v>
      </c>
      <c r="FH348">
        <v>1688150182.8</v>
      </c>
      <c r="FI348">
        <v>0</v>
      </c>
      <c r="FJ348">
        <v>252.5908461538461</v>
      </c>
      <c r="FK348">
        <v>-0.9914529886227654</v>
      </c>
      <c r="FL348">
        <v>2.529572687533043</v>
      </c>
      <c r="FM348">
        <v>7640.698076923076</v>
      </c>
      <c r="FN348">
        <v>15</v>
      </c>
      <c r="FO348">
        <v>1688146449</v>
      </c>
      <c r="FP348" t="s">
        <v>1019</v>
      </c>
      <c r="FQ348">
        <v>1688146449</v>
      </c>
      <c r="FR348">
        <v>1688146442</v>
      </c>
      <c r="FS348">
        <v>9</v>
      </c>
      <c r="FT348">
        <v>-0.022</v>
      </c>
      <c r="FU348">
        <v>-0.07000000000000001</v>
      </c>
      <c r="FV348">
        <v>-22.36</v>
      </c>
      <c r="FW348">
        <v>-3.884</v>
      </c>
      <c r="FX348">
        <v>420</v>
      </c>
      <c r="FY348">
        <v>23</v>
      </c>
      <c r="FZ348">
        <v>0.42</v>
      </c>
      <c r="GA348">
        <v>0.11</v>
      </c>
      <c r="GB348">
        <v>-34.14150243902439</v>
      </c>
      <c r="GC348">
        <v>0.8566933797908317</v>
      </c>
      <c r="GD348">
        <v>0.1845987547031498</v>
      </c>
      <c r="GE348">
        <v>0</v>
      </c>
      <c r="GF348">
        <v>1.025416926829268</v>
      </c>
      <c r="GG348">
        <v>-0.4643982857142838</v>
      </c>
      <c r="GH348">
        <v>0.05158451987657814</v>
      </c>
      <c r="GI348">
        <v>1</v>
      </c>
      <c r="GJ348">
        <v>1</v>
      </c>
      <c r="GK348">
        <v>2</v>
      </c>
      <c r="GL348" t="s">
        <v>432</v>
      </c>
      <c r="GM348">
        <v>3.10122</v>
      </c>
      <c r="GN348">
        <v>2.75799</v>
      </c>
      <c r="GO348">
        <v>0.132069</v>
      </c>
      <c r="GP348">
        <v>0.133167</v>
      </c>
      <c r="GQ348">
        <v>0.137485</v>
      </c>
      <c r="GR348">
        <v>0.121951</v>
      </c>
      <c r="GS348">
        <v>21406.4</v>
      </c>
      <c r="GT348">
        <v>20383.4</v>
      </c>
      <c r="GU348">
        <v>25262.4</v>
      </c>
      <c r="GV348">
        <v>23916.4</v>
      </c>
      <c r="GW348">
        <v>35083</v>
      </c>
      <c r="GX348">
        <v>30622</v>
      </c>
      <c r="GY348">
        <v>44183.6</v>
      </c>
      <c r="GZ348">
        <v>37682.2</v>
      </c>
      <c r="HA348">
        <v>1.67215</v>
      </c>
      <c r="HB348">
        <v>1.57782</v>
      </c>
      <c r="HC348">
        <v>-0.0123158</v>
      </c>
      <c r="HD348">
        <v>0</v>
      </c>
      <c r="HE348">
        <v>35.9372</v>
      </c>
      <c r="HF348">
        <v>999.9</v>
      </c>
      <c r="HG348">
        <v>34.7</v>
      </c>
      <c r="HH348">
        <v>48.6</v>
      </c>
      <c r="HI348">
        <v>39.567</v>
      </c>
      <c r="HJ348">
        <v>63.0274</v>
      </c>
      <c r="HK348">
        <v>21.7989</v>
      </c>
      <c r="HL348">
        <v>1</v>
      </c>
      <c r="HM348">
        <v>2.29697</v>
      </c>
      <c r="HN348">
        <v>9.28105</v>
      </c>
      <c r="HO348">
        <v>20.0453</v>
      </c>
      <c r="HP348">
        <v>5.19947</v>
      </c>
      <c r="HQ348">
        <v>11.998</v>
      </c>
      <c r="HR348">
        <v>4.95665</v>
      </c>
      <c r="HS348">
        <v>3.2739</v>
      </c>
      <c r="HT348">
        <v>9999</v>
      </c>
      <c r="HU348">
        <v>9999</v>
      </c>
      <c r="HV348">
        <v>9999</v>
      </c>
      <c r="HW348">
        <v>114.6</v>
      </c>
      <c r="HX348">
        <v>1.86386</v>
      </c>
      <c r="HY348">
        <v>1.86025</v>
      </c>
      <c r="HZ348">
        <v>1.85867</v>
      </c>
      <c r="IA348">
        <v>1.85989</v>
      </c>
      <c r="IB348">
        <v>1.85986</v>
      </c>
      <c r="IC348">
        <v>1.85852</v>
      </c>
      <c r="ID348">
        <v>1.8577</v>
      </c>
      <c r="IE348">
        <v>1.85242</v>
      </c>
      <c r="IF348">
        <v>0</v>
      </c>
      <c r="IG348">
        <v>0</v>
      </c>
      <c r="IH348">
        <v>0</v>
      </c>
      <c r="II348">
        <v>0</v>
      </c>
      <c r="IJ348" t="s">
        <v>433</v>
      </c>
      <c r="IK348" t="s">
        <v>434</v>
      </c>
      <c r="IL348" t="s">
        <v>435</v>
      </c>
      <c r="IM348" t="s">
        <v>435</v>
      </c>
      <c r="IN348" t="s">
        <v>435</v>
      </c>
      <c r="IO348" t="s">
        <v>435</v>
      </c>
      <c r="IP348">
        <v>0</v>
      </c>
      <c r="IQ348">
        <v>100</v>
      </c>
      <c r="IR348">
        <v>100</v>
      </c>
      <c r="IS348">
        <v>-25.758</v>
      </c>
      <c r="IT348">
        <v>-4.0705</v>
      </c>
      <c r="IU348">
        <v>-14.33519908643434</v>
      </c>
      <c r="IV348">
        <v>-0.02083019699242301</v>
      </c>
      <c r="IW348">
        <v>6.53372239223948E-06</v>
      </c>
      <c r="IX348">
        <v>-1.0545266758139E-09</v>
      </c>
      <c r="IY348">
        <v>-1.743726263577337</v>
      </c>
      <c r="IZ348">
        <v>-0.1107929009182527</v>
      </c>
      <c r="JA348">
        <v>0.00147621998962423</v>
      </c>
      <c r="JB348">
        <v>-1.085810860981848E-05</v>
      </c>
      <c r="JC348">
        <v>3</v>
      </c>
      <c r="JD348">
        <v>1949</v>
      </c>
      <c r="JE348">
        <v>2</v>
      </c>
      <c r="JF348">
        <v>64</v>
      </c>
      <c r="JG348">
        <v>62.3</v>
      </c>
      <c r="JH348">
        <v>62.4</v>
      </c>
      <c r="JI348">
        <v>1.77734</v>
      </c>
      <c r="JJ348">
        <v>2.72095</v>
      </c>
      <c r="JK348">
        <v>1.49658</v>
      </c>
      <c r="JL348">
        <v>2.32178</v>
      </c>
      <c r="JM348">
        <v>1.54785</v>
      </c>
      <c r="JN348">
        <v>2.49512</v>
      </c>
      <c r="JO348">
        <v>51.9684</v>
      </c>
      <c r="JP348">
        <v>12.7574</v>
      </c>
      <c r="JQ348">
        <v>18</v>
      </c>
      <c r="JR348">
        <v>502.405</v>
      </c>
      <c r="JS348">
        <v>447.301</v>
      </c>
      <c r="JT348">
        <v>29.059</v>
      </c>
      <c r="JU348">
        <v>51.8942</v>
      </c>
      <c r="JV348">
        <v>30.0023</v>
      </c>
      <c r="JW348">
        <v>51.5328</v>
      </c>
      <c r="JX348">
        <v>51.3372</v>
      </c>
      <c r="JY348">
        <v>35.6844</v>
      </c>
      <c r="JZ348">
        <v>24.916</v>
      </c>
      <c r="KA348">
        <v>0</v>
      </c>
      <c r="KB348">
        <v>22.8132</v>
      </c>
      <c r="KC348">
        <v>707.527</v>
      </c>
      <c r="KD348">
        <v>25.701</v>
      </c>
      <c r="KE348">
        <v>96.54819999999999</v>
      </c>
      <c r="KF348">
        <v>91.0213</v>
      </c>
    </row>
    <row r="349" spans="1:292">
      <c r="A349">
        <v>331</v>
      </c>
      <c r="B349">
        <v>1688150193.1</v>
      </c>
      <c r="C349">
        <v>15777.09999990463</v>
      </c>
      <c r="D349" t="s">
        <v>1102</v>
      </c>
      <c r="E349" t="s">
        <v>1103</v>
      </c>
      <c r="F349">
        <v>5</v>
      </c>
      <c r="G349" t="s">
        <v>1018</v>
      </c>
      <c r="H349">
        <v>1688150185.314285</v>
      </c>
      <c r="I349">
        <f>(J349)/1000</f>
        <v>0</v>
      </c>
      <c r="J349">
        <f>IF(DO349, AM349, AG349)</f>
        <v>0</v>
      </c>
      <c r="K349">
        <f>IF(DO349, AH349, AF349)</f>
        <v>0</v>
      </c>
      <c r="L349">
        <f>DQ349 - IF(AT349&gt;1, K349*DK349*100.0/(AV349*EE349), 0)</f>
        <v>0</v>
      </c>
      <c r="M349">
        <f>((S349-I349/2)*L349-K349)/(S349+I349/2)</f>
        <v>0</v>
      </c>
      <c r="N349">
        <f>M349*(DX349+DY349)/1000.0</f>
        <v>0</v>
      </c>
      <c r="O349">
        <f>(DQ349 - IF(AT349&gt;1, K349*DK349*100.0/(AV349*EE349), 0))*(DX349+DY349)/1000.0</f>
        <v>0</v>
      </c>
      <c r="P349">
        <f>2.0/((1/R349-1/Q349)+SIGN(R349)*SQRT((1/R349-1/Q349)*(1/R349-1/Q349) + 4*DL349/((DL349+1)*(DL349+1))*(2*1/R349*1/Q349-1/Q349*1/Q349)))</f>
        <v>0</v>
      </c>
      <c r="Q349">
        <f>IF(LEFT(DM349,1)&lt;&gt;"0",IF(LEFT(DM349,1)="1",3.0,DN349),$D$5+$E$5*(EE349*DX349/($K$5*1000))+$F$5*(EE349*DX349/($K$5*1000))*MAX(MIN(DK349,$J$5),$I$5)*MAX(MIN(DK349,$J$5),$I$5)+$G$5*MAX(MIN(DK349,$J$5),$I$5)*(EE349*DX349/($K$5*1000))+$H$5*(EE349*DX349/($K$5*1000))*(EE349*DX349/($K$5*1000)))</f>
        <v>0</v>
      </c>
      <c r="R349">
        <f>I349*(1000-(1000*0.61365*exp(17.502*V349/(240.97+V349))/(DX349+DY349)+DS349)/2)/(1000*0.61365*exp(17.502*V349/(240.97+V349))/(DX349+DY349)-DS349)</f>
        <v>0</v>
      </c>
      <c r="S349">
        <f>1/((DL349+1)/(P349/1.6)+1/(Q349/1.37)) + DL349/((DL349+1)/(P349/1.6) + DL349/(Q349/1.37))</f>
        <v>0</v>
      </c>
      <c r="T349">
        <f>(DG349*DJ349)</f>
        <v>0</v>
      </c>
      <c r="U349">
        <f>(DZ349+(T349+2*0.95*5.67E-8*(((DZ349+$B$9)+273)^4-(DZ349+273)^4)-44100*I349)/(1.84*29.3*Q349+8*0.95*5.67E-8*(DZ349+273)^3))</f>
        <v>0</v>
      </c>
      <c r="V349">
        <f>($C$9*EA349+$D$9*EB349+$E$9*U349)</f>
        <v>0</v>
      </c>
      <c r="W349">
        <f>0.61365*exp(17.502*V349/(240.97+V349))</f>
        <v>0</v>
      </c>
      <c r="X349">
        <f>(Y349/Z349*100)</f>
        <v>0</v>
      </c>
      <c r="Y349">
        <f>DS349*(DX349+DY349)/1000</f>
        <v>0</v>
      </c>
      <c r="Z349">
        <f>0.61365*exp(17.502*DZ349/(240.97+DZ349))</f>
        <v>0</v>
      </c>
      <c r="AA349">
        <f>(W349-DS349*(DX349+DY349)/1000)</f>
        <v>0</v>
      </c>
      <c r="AB349">
        <f>(-I349*44100)</f>
        <v>0</v>
      </c>
      <c r="AC349">
        <f>2*29.3*Q349*0.92*(DZ349-V349)</f>
        <v>0</v>
      </c>
      <c r="AD349">
        <f>2*0.95*5.67E-8*(((DZ349+$B$9)+273)^4-(V349+273)^4)</f>
        <v>0</v>
      </c>
      <c r="AE349">
        <f>T349+AD349+AB349+AC349</f>
        <v>0</v>
      </c>
      <c r="AF349">
        <f>DW349*AT349*(DR349-DQ349*(1000-AT349*DT349)/(1000-AT349*DS349))/(100*DK349)</f>
        <v>0</v>
      </c>
      <c r="AG349">
        <f>1000*DW349*AT349*(DS349-DT349)/(100*DK349*(1000-AT349*DS349))</f>
        <v>0</v>
      </c>
      <c r="AH349">
        <f>(AI349 - AJ349 - DX349*1E3/(8.314*(DZ349+273.15)) * AL349/DW349 * AK349) * DW349/(100*DK349) * (1000 - DT349)/1000</f>
        <v>0</v>
      </c>
      <c r="AI349">
        <v>707.7226395634458</v>
      </c>
      <c r="AJ349">
        <v>683.1927272727274</v>
      </c>
      <c r="AK349">
        <v>3.3349854709855</v>
      </c>
      <c r="AL349">
        <v>66.52313839477526</v>
      </c>
      <c r="AM349">
        <f>(AO349 - AN349 + DX349*1E3/(8.314*(DZ349+273.15)) * AQ349/DW349 * AP349) * DW349/(100*DK349) * 1000/(1000 - AO349)</f>
        <v>0</v>
      </c>
      <c r="AN349">
        <v>25.70584180573768</v>
      </c>
      <c r="AO349">
        <v>26.70875878787879</v>
      </c>
      <c r="AP349">
        <v>0.00541510506971011</v>
      </c>
      <c r="AQ349">
        <v>105.5360491091365</v>
      </c>
      <c r="AR349">
        <v>0</v>
      </c>
      <c r="AS349">
        <v>0</v>
      </c>
      <c r="AT349">
        <f>IF(AR349*$H$15&gt;=AV349,1.0,(AV349/(AV349-AR349*$H$15)))</f>
        <v>0</v>
      </c>
      <c r="AU349">
        <f>(AT349-1)*100</f>
        <v>0</v>
      </c>
      <c r="AV349">
        <f>MAX(0,($B$15+$C$15*EE349)/(1+$D$15*EE349)*DX349/(DZ349+273)*$E$15)</f>
        <v>0</v>
      </c>
      <c r="AW349" t="s">
        <v>429</v>
      </c>
      <c r="AX349" t="s">
        <v>429</v>
      </c>
      <c r="AY349">
        <v>0</v>
      </c>
      <c r="AZ349">
        <v>0</v>
      </c>
      <c r="BA349">
        <f>1-AY349/AZ349</f>
        <v>0</v>
      </c>
      <c r="BB349">
        <v>0</v>
      </c>
      <c r="BC349" t="s">
        <v>429</v>
      </c>
      <c r="BD349" t="s">
        <v>429</v>
      </c>
      <c r="BE349">
        <v>0</v>
      </c>
      <c r="BF349">
        <v>0</v>
      </c>
      <c r="BG349">
        <f>1-BE349/BF349</f>
        <v>0</v>
      </c>
      <c r="BH349">
        <v>0.5</v>
      </c>
      <c r="BI349">
        <f>DH349</f>
        <v>0</v>
      </c>
      <c r="BJ349">
        <f>K349</f>
        <v>0</v>
      </c>
      <c r="BK349">
        <f>BG349*BH349*BI349</f>
        <v>0</v>
      </c>
      <c r="BL349">
        <f>(BJ349-BB349)/BI349</f>
        <v>0</v>
      </c>
      <c r="BM349">
        <f>(AZ349-BF349)/BF349</f>
        <v>0</v>
      </c>
      <c r="BN349">
        <f>AY349/(BA349+AY349/BF349)</f>
        <v>0</v>
      </c>
      <c r="BO349" t="s">
        <v>429</v>
      </c>
      <c r="BP349">
        <v>0</v>
      </c>
      <c r="BQ349">
        <f>IF(BP349&lt;&gt;0, BP349, BN349)</f>
        <v>0</v>
      </c>
      <c r="BR349">
        <f>1-BQ349/BF349</f>
        <v>0</v>
      </c>
      <c r="BS349">
        <f>(BF349-BE349)/(BF349-BQ349)</f>
        <v>0</v>
      </c>
      <c r="BT349">
        <f>(AZ349-BF349)/(AZ349-BQ349)</f>
        <v>0</v>
      </c>
      <c r="BU349">
        <f>(BF349-BE349)/(BF349-AY349)</f>
        <v>0</v>
      </c>
      <c r="BV349">
        <f>(AZ349-BF349)/(AZ349-AY349)</f>
        <v>0</v>
      </c>
      <c r="BW349">
        <f>(BS349*BQ349/BE349)</f>
        <v>0</v>
      </c>
      <c r="BX349">
        <f>(1-BW349)</f>
        <v>0</v>
      </c>
      <c r="DG349">
        <f>$B$13*EF349+$C$13*EG349+$F$13*ER349*(1-EU349)</f>
        <v>0</v>
      </c>
      <c r="DH349">
        <f>DG349*DI349</f>
        <v>0</v>
      </c>
      <c r="DI349">
        <f>($B$13*$D$11+$C$13*$D$11+$F$13*((FE349+EW349)/MAX(FE349+EW349+FF349, 0.1)*$I$11+FF349/MAX(FE349+EW349+FF349, 0.1)*$J$11))/($B$13+$C$13+$F$13)</f>
        <v>0</v>
      </c>
      <c r="DJ349">
        <f>($B$13*$K$11+$C$13*$K$11+$F$13*((FE349+EW349)/MAX(FE349+EW349+FF349, 0.1)*$P$11+FF349/MAX(FE349+EW349+FF349, 0.1)*$Q$11))/($B$13+$C$13+$F$13)</f>
        <v>0</v>
      </c>
      <c r="DK349">
        <v>2.44</v>
      </c>
      <c r="DL349">
        <v>0.5</v>
      </c>
      <c r="DM349" t="s">
        <v>430</v>
      </c>
      <c r="DN349">
        <v>2</v>
      </c>
      <c r="DO349" t="b">
        <v>1</v>
      </c>
      <c r="DP349">
        <v>1688150185.314285</v>
      </c>
      <c r="DQ349">
        <v>641.000892857143</v>
      </c>
      <c r="DR349">
        <v>674.8375714285713</v>
      </c>
      <c r="DS349">
        <v>26.64937857142857</v>
      </c>
      <c r="DT349">
        <v>25.65653571428572</v>
      </c>
      <c r="DU349">
        <v>666.63</v>
      </c>
      <c r="DV349">
        <v>30.71821785714286</v>
      </c>
      <c r="DW349">
        <v>499.9913571428571</v>
      </c>
      <c r="DX349">
        <v>101.5404285714286</v>
      </c>
      <c r="DY349">
        <v>0.09993199285714285</v>
      </c>
      <c r="DZ349">
        <v>34.45283214285714</v>
      </c>
      <c r="EA349">
        <v>35.72142857142857</v>
      </c>
      <c r="EB349">
        <v>999.9000000000002</v>
      </c>
      <c r="EC349">
        <v>0</v>
      </c>
      <c r="ED349">
        <v>0</v>
      </c>
      <c r="EE349">
        <v>9995.824642857142</v>
      </c>
      <c r="EF349">
        <v>0</v>
      </c>
      <c r="EG349">
        <v>1800.020714285714</v>
      </c>
      <c r="EH349">
        <v>-33.83674642857143</v>
      </c>
      <c r="EI349">
        <v>658.5514999999999</v>
      </c>
      <c r="EJ349">
        <v>692.6085</v>
      </c>
      <c r="EK349">
        <v>0.9928407142857143</v>
      </c>
      <c r="EL349">
        <v>674.8375714285713</v>
      </c>
      <c r="EM349">
        <v>25.65653571428572</v>
      </c>
      <c r="EN349">
        <v>2.705990357142857</v>
      </c>
      <c r="EO349">
        <v>2.6051775</v>
      </c>
      <c r="EP349">
        <v>22.32151785714286</v>
      </c>
      <c r="EQ349">
        <v>21.69890357142857</v>
      </c>
      <c r="ER349">
        <v>1999.985357142857</v>
      </c>
      <c r="ES349">
        <v>0.9799971785714284</v>
      </c>
      <c r="ET349">
        <v>0.0200026</v>
      </c>
      <c r="EU349">
        <v>0</v>
      </c>
      <c r="EV349">
        <v>252.56825</v>
      </c>
      <c r="EW349">
        <v>5.00078</v>
      </c>
      <c r="EX349">
        <v>7639.514999999999</v>
      </c>
      <c r="EY349">
        <v>16379.49642857143</v>
      </c>
      <c r="EZ349">
        <v>52.05789285714285</v>
      </c>
      <c r="FA349">
        <v>54.31889285714286</v>
      </c>
      <c r="FB349">
        <v>52.531</v>
      </c>
      <c r="FC349">
        <v>53.53099999999999</v>
      </c>
      <c r="FD349">
        <v>52.4527857142857</v>
      </c>
      <c r="FE349">
        <v>1955.079642857143</v>
      </c>
      <c r="FF349">
        <v>39.90571428571429</v>
      </c>
      <c r="FG349">
        <v>0</v>
      </c>
      <c r="FH349">
        <v>1688150187.6</v>
      </c>
      <c r="FI349">
        <v>0</v>
      </c>
      <c r="FJ349">
        <v>252.5886538461539</v>
      </c>
      <c r="FK349">
        <v>0.2258119555268779</v>
      </c>
      <c r="FL349">
        <v>12.29675216917564</v>
      </c>
      <c r="FM349">
        <v>7639.509999999999</v>
      </c>
      <c r="FN349">
        <v>15</v>
      </c>
      <c r="FO349">
        <v>1688146449</v>
      </c>
      <c r="FP349" t="s">
        <v>1019</v>
      </c>
      <c r="FQ349">
        <v>1688146449</v>
      </c>
      <c r="FR349">
        <v>1688146442</v>
      </c>
      <c r="FS349">
        <v>9</v>
      </c>
      <c r="FT349">
        <v>-0.022</v>
      </c>
      <c r="FU349">
        <v>-0.07000000000000001</v>
      </c>
      <c r="FV349">
        <v>-22.36</v>
      </c>
      <c r="FW349">
        <v>-3.884</v>
      </c>
      <c r="FX349">
        <v>420</v>
      </c>
      <c r="FY349">
        <v>23</v>
      </c>
      <c r="FZ349">
        <v>0.42</v>
      </c>
      <c r="GA349">
        <v>0.11</v>
      </c>
      <c r="GB349">
        <v>-33.97698749999999</v>
      </c>
      <c r="GC349">
        <v>3.46108705440907</v>
      </c>
      <c r="GD349">
        <v>0.371994879795072</v>
      </c>
      <c r="GE349">
        <v>0</v>
      </c>
      <c r="GF349">
        <v>1.000634775</v>
      </c>
      <c r="GG349">
        <v>-0.205694082551596</v>
      </c>
      <c r="GH349">
        <v>0.03006737986214256</v>
      </c>
      <c r="GI349">
        <v>1</v>
      </c>
      <c r="GJ349">
        <v>1</v>
      </c>
      <c r="GK349">
        <v>2</v>
      </c>
      <c r="GL349" t="s">
        <v>432</v>
      </c>
      <c r="GM349">
        <v>3.10155</v>
      </c>
      <c r="GN349">
        <v>2.7582</v>
      </c>
      <c r="GO349">
        <v>0.134288</v>
      </c>
      <c r="GP349">
        <v>0.135315</v>
      </c>
      <c r="GQ349">
        <v>0.137578</v>
      </c>
      <c r="GR349">
        <v>0.121962</v>
      </c>
      <c r="GS349">
        <v>21350.6</v>
      </c>
      <c r="GT349">
        <v>20331.8</v>
      </c>
      <c r="GU349">
        <v>25261.3</v>
      </c>
      <c r="GV349">
        <v>23915.3</v>
      </c>
      <c r="GW349">
        <v>35078</v>
      </c>
      <c r="GX349">
        <v>30620.7</v>
      </c>
      <c r="GY349">
        <v>44181.4</v>
      </c>
      <c r="GZ349">
        <v>37680.8</v>
      </c>
      <c r="HA349">
        <v>1.67255</v>
      </c>
      <c r="HB349">
        <v>1.57725</v>
      </c>
      <c r="HC349">
        <v>-0.0121593</v>
      </c>
      <c r="HD349">
        <v>0</v>
      </c>
      <c r="HE349">
        <v>35.9576</v>
      </c>
      <c r="HF349">
        <v>999.9</v>
      </c>
      <c r="HG349">
        <v>34.7</v>
      </c>
      <c r="HH349">
        <v>48.6</v>
      </c>
      <c r="HI349">
        <v>39.5687</v>
      </c>
      <c r="HJ349">
        <v>62.9174</v>
      </c>
      <c r="HK349">
        <v>21.8309</v>
      </c>
      <c r="HL349">
        <v>1</v>
      </c>
      <c r="HM349">
        <v>2.29934</v>
      </c>
      <c r="HN349">
        <v>9.28105</v>
      </c>
      <c r="HO349">
        <v>20.0452</v>
      </c>
      <c r="HP349">
        <v>5.19977</v>
      </c>
      <c r="HQ349">
        <v>11.998</v>
      </c>
      <c r="HR349">
        <v>4.9566</v>
      </c>
      <c r="HS349">
        <v>3.2742</v>
      </c>
      <c r="HT349">
        <v>9999</v>
      </c>
      <c r="HU349">
        <v>9999</v>
      </c>
      <c r="HV349">
        <v>9999</v>
      </c>
      <c r="HW349">
        <v>114.6</v>
      </c>
      <c r="HX349">
        <v>1.86386</v>
      </c>
      <c r="HY349">
        <v>1.86025</v>
      </c>
      <c r="HZ349">
        <v>1.85867</v>
      </c>
      <c r="IA349">
        <v>1.85989</v>
      </c>
      <c r="IB349">
        <v>1.85984</v>
      </c>
      <c r="IC349">
        <v>1.85852</v>
      </c>
      <c r="ID349">
        <v>1.85771</v>
      </c>
      <c r="IE349">
        <v>1.85242</v>
      </c>
      <c r="IF349">
        <v>0</v>
      </c>
      <c r="IG349">
        <v>0</v>
      </c>
      <c r="IH349">
        <v>0</v>
      </c>
      <c r="II349">
        <v>0</v>
      </c>
      <c r="IJ349" t="s">
        <v>433</v>
      </c>
      <c r="IK349" t="s">
        <v>434</v>
      </c>
      <c r="IL349" t="s">
        <v>435</v>
      </c>
      <c r="IM349" t="s">
        <v>435</v>
      </c>
      <c r="IN349" t="s">
        <v>435</v>
      </c>
      <c r="IO349" t="s">
        <v>435</v>
      </c>
      <c r="IP349">
        <v>0</v>
      </c>
      <c r="IQ349">
        <v>100</v>
      </c>
      <c r="IR349">
        <v>100</v>
      </c>
      <c r="IS349">
        <v>-25.977</v>
      </c>
      <c r="IT349">
        <v>-4.0721</v>
      </c>
      <c r="IU349">
        <v>-14.33519908643434</v>
      </c>
      <c r="IV349">
        <v>-0.02083019699242301</v>
      </c>
      <c r="IW349">
        <v>6.53372239223948E-06</v>
      </c>
      <c r="IX349">
        <v>-1.0545266758139E-09</v>
      </c>
      <c r="IY349">
        <v>-1.743726263577337</v>
      </c>
      <c r="IZ349">
        <v>-0.1107929009182527</v>
      </c>
      <c r="JA349">
        <v>0.00147621998962423</v>
      </c>
      <c r="JB349">
        <v>-1.085810860981848E-05</v>
      </c>
      <c r="JC349">
        <v>3</v>
      </c>
      <c r="JD349">
        <v>1949</v>
      </c>
      <c r="JE349">
        <v>2</v>
      </c>
      <c r="JF349">
        <v>64</v>
      </c>
      <c r="JG349">
        <v>62.4</v>
      </c>
      <c r="JH349">
        <v>62.5</v>
      </c>
      <c r="JI349">
        <v>1.8103</v>
      </c>
      <c r="JJ349">
        <v>2.72827</v>
      </c>
      <c r="JK349">
        <v>1.49658</v>
      </c>
      <c r="JL349">
        <v>2.32178</v>
      </c>
      <c r="JM349">
        <v>1.54785</v>
      </c>
      <c r="JN349">
        <v>2.4646</v>
      </c>
      <c r="JO349">
        <v>51.9684</v>
      </c>
      <c r="JP349">
        <v>12.7574</v>
      </c>
      <c r="JQ349">
        <v>18</v>
      </c>
      <c r="JR349">
        <v>502.773</v>
      </c>
      <c r="JS349">
        <v>446.984</v>
      </c>
      <c r="JT349">
        <v>29.0829</v>
      </c>
      <c r="JU349">
        <v>51.9168</v>
      </c>
      <c r="JV349">
        <v>30.0023</v>
      </c>
      <c r="JW349">
        <v>51.5498</v>
      </c>
      <c r="JX349">
        <v>51.3528</v>
      </c>
      <c r="JY349">
        <v>36.3458</v>
      </c>
      <c r="JZ349">
        <v>24.6214</v>
      </c>
      <c r="KA349">
        <v>0</v>
      </c>
      <c r="KB349">
        <v>22.8457</v>
      </c>
      <c r="KC349">
        <v>720.907</v>
      </c>
      <c r="KD349">
        <v>25.8721</v>
      </c>
      <c r="KE349">
        <v>96.5437</v>
      </c>
      <c r="KF349">
        <v>91.01739999999999</v>
      </c>
    </row>
    <row r="350" spans="1:292">
      <c r="A350">
        <v>332</v>
      </c>
      <c r="B350">
        <v>1688150198.1</v>
      </c>
      <c r="C350">
        <v>15782.09999990463</v>
      </c>
      <c r="D350" t="s">
        <v>1104</v>
      </c>
      <c r="E350" t="s">
        <v>1105</v>
      </c>
      <c r="F350">
        <v>5</v>
      </c>
      <c r="G350" t="s">
        <v>1018</v>
      </c>
      <c r="H350">
        <v>1688150190.6</v>
      </c>
      <c r="I350">
        <f>(J350)/1000</f>
        <v>0</v>
      </c>
      <c r="J350">
        <f>IF(DO350, AM350, AG350)</f>
        <v>0</v>
      </c>
      <c r="K350">
        <f>IF(DO350, AH350, AF350)</f>
        <v>0</v>
      </c>
      <c r="L350">
        <f>DQ350 - IF(AT350&gt;1, K350*DK350*100.0/(AV350*EE350), 0)</f>
        <v>0</v>
      </c>
      <c r="M350">
        <f>((S350-I350/2)*L350-K350)/(S350+I350/2)</f>
        <v>0</v>
      </c>
      <c r="N350">
        <f>M350*(DX350+DY350)/1000.0</f>
        <v>0</v>
      </c>
      <c r="O350">
        <f>(DQ350 - IF(AT350&gt;1, K350*DK350*100.0/(AV350*EE350), 0))*(DX350+DY350)/1000.0</f>
        <v>0</v>
      </c>
      <c r="P350">
        <f>2.0/((1/R350-1/Q350)+SIGN(R350)*SQRT((1/R350-1/Q350)*(1/R350-1/Q350) + 4*DL350/((DL350+1)*(DL350+1))*(2*1/R350*1/Q350-1/Q350*1/Q350)))</f>
        <v>0</v>
      </c>
      <c r="Q350">
        <f>IF(LEFT(DM350,1)&lt;&gt;"0",IF(LEFT(DM350,1)="1",3.0,DN350),$D$5+$E$5*(EE350*DX350/($K$5*1000))+$F$5*(EE350*DX350/($K$5*1000))*MAX(MIN(DK350,$J$5),$I$5)*MAX(MIN(DK350,$J$5),$I$5)+$G$5*MAX(MIN(DK350,$J$5),$I$5)*(EE350*DX350/($K$5*1000))+$H$5*(EE350*DX350/($K$5*1000))*(EE350*DX350/($K$5*1000)))</f>
        <v>0</v>
      </c>
      <c r="R350">
        <f>I350*(1000-(1000*0.61365*exp(17.502*V350/(240.97+V350))/(DX350+DY350)+DS350)/2)/(1000*0.61365*exp(17.502*V350/(240.97+V350))/(DX350+DY350)-DS350)</f>
        <v>0</v>
      </c>
      <c r="S350">
        <f>1/((DL350+1)/(P350/1.6)+1/(Q350/1.37)) + DL350/((DL350+1)/(P350/1.6) + DL350/(Q350/1.37))</f>
        <v>0</v>
      </c>
      <c r="T350">
        <f>(DG350*DJ350)</f>
        <v>0</v>
      </c>
      <c r="U350">
        <f>(DZ350+(T350+2*0.95*5.67E-8*(((DZ350+$B$9)+273)^4-(DZ350+273)^4)-44100*I350)/(1.84*29.3*Q350+8*0.95*5.67E-8*(DZ350+273)^3))</f>
        <v>0</v>
      </c>
      <c r="V350">
        <f>($C$9*EA350+$D$9*EB350+$E$9*U350)</f>
        <v>0</v>
      </c>
      <c r="W350">
        <f>0.61365*exp(17.502*V350/(240.97+V350))</f>
        <v>0</v>
      </c>
      <c r="X350">
        <f>(Y350/Z350*100)</f>
        <v>0</v>
      </c>
      <c r="Y350">
        <f>DS350*(DX350+DY350)/1000</f>
        <v>0</v>
      </c>
      <c r="Z350">
        <f>0.61365*exp(17.502*DZ350/(240.97+DZ350))</f>
        <v>0</v>
      </c>
      <c r="AA350">
        <f>(W350-DS350*(DX350+DY350)/1000)</f>
        <v>0</v>
      </c>
      <c r="AB350">
        <f>(-I350*44100)</f>
        <v>0</v>
      </c>
      <c r="AC350">
        <f>2*29.3*Q350*0.92*(DZ350-V350)</f>
        <v>0</v>
      </c>
      <c r="AD350">
        <f>2*0.95*5.67E-8*(((DZ350+$B$9)+273)^4-(V350+273)^4)</f>
        <v>0</v>
      </c>
      <c r="AE350">
        <f>T350+AD350+AB350+AC350</f>
        <v>0</v>
      </c>
      <c r="AF350">
        <f>DW350*AT350*(DR350-DQ350*(1000-AT350*DT350)/(1000-AT350*DS350))/(100*DK350)</f>
        <v>0</v>
      </c>
      <c r="AG350">
        <f>1000*DW350*AT350*(DS350-DT350)/(100*DK350*(1000-AT350*DS350))</f>
        <v>0</v>
      </c>
      <c r="AH350">
        <f>(AI350 - AJ350 - DX350*1E3/(8.314*(DZ350+273.15)) * AL350/DW350 * AK350) * DW350/(100*DK350) * (1000 - DT350)/1000</f>
        <v>0</v>
      </c>
      <c r="AI350">
        <v>724.5637232167602</v>
      </c>
      <c r="AJ350">
        <v>699.8466606060605</v>
      </c>
      <c r="AK350">
        <v>3.335877404433378</v>
      </c>
      <c r="AL350">
        <v>66.52313839477526</v>
      </c>
      <c r="AM350">
        <f>(AO350 - AN350 + DX350*1E3/(8.314*(DZ350+273.15)) * AQ350/DW350 * AP350) * DW350/(100*DK350) * 1000/(1000 - AO350)</f>
        <v>0</v>
      </c>
      <c r="AN350">
        <v>25.73770338075175</v>
      </c>
      <c r="AO350">
        <v>26.72805878787878</v>
      </c>
      <c r="AP350">
        <v>0.001150349411312413</v>
      </c>
      <c r="AQ350">
        <v>105.5360491091365</v>
      </c>
      <c r="AR350">
        <v>0</v>
      </c>
      <c r="AS350">
        <v>0</v>
      </c>
      <c r="AT350">
        <f>IF(AR350*$H$15&gt;=AV350,1.0,(AV350/(AV350-AR350*$H$15)))</f>
        <v>0</v>
      </c>
      <c r="AU350">
        <f>(AT350-1)*100</f>
        <v>0</v>
      </c>
      <c r="AV350">
        <f>MAX(0,($B$15+$C$15*EE350)/(1+$D$15*EE350)*DX350/(DZ350+273)*$E$15)</f>
        <v>0</v>
      </c>
      <c r="AW350" t="s">
        <v>429</v>
      </c>
      <c r="AX350" t="s">
        <v>429</v>
      </c>
      <c r="AY350">
        <v>0</v>
      </c>
      <c r="AZ350">
        <v>0</v>
      </c>
      <c r="BA350">
        <f>1-AY350/AZ350</f>
        <v>0</v>
      </c>
      <c r="BB350">
        <v>0</v>
      </c>
      <c r="BC350" t="s">
        <v>429</v>
      </c>
      <c r="BD350" t="s">
        <v>429</v>
      </c>
      <c r="BE350">
        <v>0</v>
      </c>
      <c r="BF350">
        <v>0</v>
      </c>
      <c r="BG350">
        <f>1-BE350/BF350</f>
        <v>0</v>
      </c>
      <c r="BH350">
        <v>0.5</v>
      </c>
      <c r="BI350">
        <f>DH350</f>
        <v>0</v>
      </c>
      <c r="BJ350">
        <f>K350</f>
        <v>0</v>
      </c>
      <c r="BK350">
        <f>BG350*BH350*BI350</f>
        <v>0</v>
      </c>
      <c r="BL350">
        <f>(BJ350-BB350)/BI350</f>
        <v>0</v>
      </c>
      <c r="BM350">
        <f>(AZ350-BF350)/BF350</f>
        <v>0</v>
      </c>
      <c r="BN350">
        <f>AY350/(BA350+AY350/BF350)</f>
        <v>0</v>
      </c>
      <c r="BO350" t="s">
        <v>429</v>
      </c>
      <c r="BP350">
        <v>0</v>
      </c>
      <c r="BQ350">
        <f>IF(BP350&lt;&gt;0, BP350, BN350)</f>
        <v>0</v>
      </c>
      <c r="BR350">
        <f>1-BQ350/BF350</f>
        <v>0</v>
      </c>
      <c r="BS350">
        <f>(BF350-BE350)/(BF350-BQ350)</f>
        <v>0</v>
      </c>
      <c r="BT350">
        <f>(AZ350-BF350)/(AZ350-BQ350)</f>
        <v>0</v>
      </c>
      <c r="BU350">
        <f>(BF350-BE350)/(BF350-AY350)</f>
        <v>0</v>
      </c>
      <c r="BV350">
        <f>(AZ350-BF350)/(AZ350-AY350)</f>
        <v>0</v>
      </c>
      <c r="BW350">
        <f>(BS350*BQ350/BE350)</f>
        <v>0</v>
      </c>
      <c r="BX350">
        <f>(1-BW350)</f>
        <v>0</v>
      </c>
      <c r="DG350">
        <f>$B$13*EF350+$C$13*EG350+$F$13*ER350*(1-EU350)</f>
        <v>0</v>
      </c>
      <c r="DH350">
        <f>DG350*DI350</f>
        <v>0</v>
      </c>
      <c r="DI350">
        <f>($B$13*$D$11+$C$13*$D$11+$F$13*((FE350+EW350)/MAX(FE350+EW350+FF350, 0.1)*$I$11+FF350/MAX(FE350+EW350+FF350, 0.1)*$J$11))/($B$13+$C$13+$F$13)</f>
        <v>0</v>
      </c>
      <c r="DJ350">
        <f>($B$13*$K$11+$C$13*$K$11+$F$13*((FE350+EW350)/MAX(FE350+EW350+FF350, 0.1)*$P$11+FF350/MAX(FE350+EW350+FF350, 0.1)*$Q$11))/($B$13+$C$13+$F$13)</f>
        <v>0</v>
      </c>
      <c r="DK350">
        <v>2.44</v>
      </c>
      <c r="DL350">
        <v>0.5</v>
      </c>
      <c r="DM350" t="s">
        <v>430</v>
      </c>
      <c r="DN350">
        <v>2</v>
      </c>
      <c r="DO350" t="b">
        <v>1</v>
      </c>
      <c r="DP350">
        <v>1688150190.6</v>
      </c>
      <c r="DQ350">
        <v>658.3862592592593</v>
      </c>
      <c r="DR350">
        <v>692.0501111111109</v>
      </c>
      <c r="DS350">
        <v>26.69024444444445</v>
      </c>
      <c r="DT350">
        <v>25.70917777777778</v>
      </c>
      <c r="DU350">
        <v>684.2524444444444</v>
      </c>
      <c r="DV350">
        <v>30.76127777777777</v>
      </c>
      <c r="DW350">
        <v>499.9881481481481</v>
      </c>
      <c r="DX350">
        <v>101.5406666666667</v>
      </c>
      <c r="DY350">
        <v>0.09996704074074074</v>
      </c>
      <c r="DZ350">
        <v>34.47645925925926</v>
      </c>
      <c r="EA350">
        <v>35.75116296296297</v>
      </c>
      <c r="EB350">
        <v>999.9000000000001</v>
      </c>
      <c r="EC350">
        <v>0</v>
      </c>
      <c r="ED350">
        <v>0</v>
      </c>
      <c r="EE350">
        <v>9995.440000000001</v>
      </c>
      <c r="EF350">
        <v>0</v>
      </c>
      <c r="EG350">
        <v>1797.341851851852</v>
      </c>
      <c r="EH350">
        <v>-33.66391481481482</v>
      </c>
      <c r="EI350">
        <v>676.4410740740742</v>
      </c>
      <c r="EJ350">
        <v>710.3119629629629</v>
      </c>
      <c r="EK350">
        <v>0.9810646296296297</v>
      </c>
      <c r="EL350">
        <v>692.0501111111109</v>
      </c>
      <c r="EM350">
        <v>25.70917777777778</v>
      </c>
      <c r="EN350">
        <v>2.710145185185185</v>
      </c>
      <c r="EO350">
        <v>2.610527407407407</v>
      </c>
      <c r="EP350">
        <v>22.34675555555555</v>
      </c>
      <c r="EQ350">
        <v>21.7325037037037</v>
      </c>
      <c r="ER350">
        <v>2000.002962962963</v>
      </c>
      <c r="ES350">
        <v>0.9799913703703703</v>
      </c>
      <c r="ET350">
        <v>0.02000825185185185</v>
      </c>
      <c r="EU350">
        <v>0</v>
      </c>
      <c r="EV350">
        <v>252.574037037037</v>
      </c>
      <c r="EW350">
        <v>5.00078</v>
      </c>
      <c r="EX350">
        <v>7641.331481481482</v>
      </c>
      <c r="EY350">
        <v>16379.61111111111</v>
      </c>
      <c r="EZ350">
        <v>52.0878148148148</v>
      </c>
      <c r="FA350">
        <v>54.35392592592593</v>
      </c>
      <c r="FB350">
        <v>52.54603703703703</v>
      </c>
      <c r="FC350">
        <v>53.56229629629629</v>
      </c>
      <c r="FD350">
        <v>52.46729629629629</v>
      </c>
      <c r="FE350">
        <v>1955.082962962963</v>
      </c>
      <c r="FF350">
        <v>39.92000000000001</v>
      </c>
      <c r="FG350">
        <v>0</v>
      </c>
      <c r="FH350">
        <v>1688150192.4</v>
      </c>
      <c r="FI350">
        <v>0</v>
      </c>
      <c r="FJ350">
        <v>252.5779230769231</v>
      </c>
      <c r="FK350">
        <v>0.2537435792788151</v>
      </c>
      <c r="FL350">
        <v>-20.80581205673698</v>
      </c>
      <c r="FM350">
        <v>7640.668846153847</v>
      </c>
      <c r="FN350">
        <v>15</v>
      </c>
      <c r="FO350">
        <v>1688146449</v>
      </c>
      <c r="FP350" t="s">
        <v>1019</v>
      </c>
      <c r="FQ350">
        <v>1688146449</v>
      </c>
      <c r="FR350">
        <v>1688146442</v>
      </c>
      <c r="FS350">
        <v>9</v>
      </c>
      <c r="FT350">
        <v>-0.022</v>
      </c>
      <c r="FU350">
        <v>-0.07000000000000001</v>
      </c>
      <c r="FV350">
        <v>-22.36</v>
      </c>
      <c r="FW350">
        <v>-3.884</v>
      </c>
      <c r="FX350">
        <v>420</v>
      </c>
      <c r="FY350">
        <v>23</v>
      </c>
      <c r="FZ350">
        <v>0.42</v>
      </c>
      <c r="GA350">
        <v>0.11</v>
      </c>
      <c r="GB350">
        <v>-33.81828536585366</v>
      </c>
      <c r="GC350">
        <v>2.464703832752534</v>
      </c>
      <c r="GD350">
        <v>0.3587976755512276</v>
      </c>
      <c r="GE350">
        <v>0</v>
      </c>
      <c r="GF350">
        <v>0.9928667560975608</v>
      </c>
      <c r="GG350">
        <v>-0.09551203484320533</v>
      </c>
      <c r="GH350">
        <v>0.02713727039293998</v>
      </c>
      <c r="GI350">
        <v>1</v>
      </c>
      <c r="GJ350">
        <v>1</v>
      </c>
      <c r="GK350">
        <v>2</v>
      </c>
      <c r="GL350" t="s">
        <v>432</v>
      </c>
      <c r="GM350">
        <v>3.10149</v>
      </c>
      <c r="GN350">
        <v>2.75804</v>
      </c>
      <c r="GO350">
        <v>0.136487</v>
      </c>
      <c r="GP350">
        <v>0.137572</v>
      </c>
      <c r="GQ350">
        <v>0.13764</v>
      </c>
      <c r="GR350">
        <v>0.122169</v>
      </c>
      <c r="GS350">
        <v>21295.2</v>
      </c>
      <c r="GT350">
        <v>20277.7</v>
      </c>
      <c r="GU350">
        <v>25260.1</v>
      </c>
      <c r="GV350">
        <v>23914.4</v>
      </c>
      <c r="GW350">
        <v>35074.6</v>
      </c>
      <c r="GX350">
        <v>30612.6</v>
      </c>
      <c r="GY350">
        <v>44179.7</v>
      </c>
      <c r="GZ350">
        <v>37679.2</v>
      </c>
      <c r="HA350">
        <v>1.67213</v>
      </c>
      <c r="HB350">
        <v>1.57722</v>
      </c>
      <c r="HC350">
        <v>-0.0113249</v>
      </c>
      <c r="HD350">
        <v>0</v>
      </c>
      <c r="HE350">
        <v>35.9773</v>
      </c>
      <c r="HF350">
        <v>999.9</v>
      </c>
      <c r="HG350">
        <v>34.7</v>
      </c>
      <c r="HH350">
        <v>48.6</v>
      </c>
      <c r="HI350">
        <v>39.5652</v>
      </c>
      <c r="HJ350">
        <v>62.9274</v>
      </c>
      <c r="HK350">
        <v>21.7548</v>
      </c>
      <c r="HL350">
        <v>1</v>
      </c>
      <c r="HM350">
        <v>2.30173</v>
      </c>
      <c r="HN350">
        <v>9.28105</v>
      </c>
      <c r="HO350">
        <v>20.0452</v>
      </c>
      <c r="HP350">
        <v>5.20022</v>
      </c>
      <c r="HQ350">
        <v>11.998</v>
      </c>
      <c r="HR350">
        <v>4.9571</v>
      </c>
      <c r="HS350">
        <v>3.27433</v>
      </c>
      <c r="HT350">
        <v>9999</v>
      </c>
      <c r="HU350">
        <v>9999</v>
      </c>
      <c r="HV350">
        <v>9999</v>
      </c>
      <c r="HW350">
        <v>114.6</v>
      </c>
      <c r="HX350">
        <v>1.86386</v>
      </c>
      <c r="HY350">
        <v>1.86023</v>
      </c>
      <c r="HZ350">
        <v>1.85867</v>
      </c>
      <c r="IA350">
        <v>1.85989</v>
      </c>
      <c r="IB350">
        <v>1.85984</v>
      </c>
      <c r="IC350">
        <v>1.85852</v>
      </c>
      <c r="ID350">
        <v>1.85772</v>
      </c>
      <c r="IE350">
        <v>1.85242</v>
      </c>
      <c r="IF350">
        <v>0</v>
      </c>
      <c r="IG350">
        <v>0</v>
      </c>
      <c r="IH350">
        <v>0</v>
      </c>
      <c r="II350">
        <v>0</v>
      </c>
      <c r="IJ350" t="s">
        <v>433</v>
      </c>
      <c r="IK350" t="s">
        <v>434</v>
      </c>
      <c r="IL350" t="s">
        <v>435</v>
      </c>
      <c r="IM350" t="s">
        <v>435</v>
      </c>
      <c r="IN350" t="s">
        <v>435</v>
      </c>
      <c r="IO350" t="s">
        <v>435</v>
      </c>
      <c r="IP350">
        <v>0</v>
      </c>
      <c r="IQ350">
        <v>100</v>
      </c>
      <c r="IR350">
        <v>100</v>
      </c>
      <c r="IS350">
        <v>-26.195</v>
      </c>
      <c r="IT350">
        <v>-4.0731</v>
      </c>
      <c r="IU350">
        <v>-14.33519908643434</v>
      </c>
      <c r="IV350">
        <v>-0.02083019699242301</v>
      </c>
      <c r="IW350">
        <v>6.53372239223948E-06</v>
      </c>
      <c r="IX350">
        <v>-1.0545266758139E-09</v>
      </c>
      <c r="IY350">
        <v>-1.743726263577337</v>
      </c>
      <c r="IZ350">
        <v>-0.1107929009182527</v>
      </c>
      <c r="JA350">
        <v>0.00147621998962423</v>
      </c>
      <c r="JB350">
        <v>-1.085810860981848E-05</v>
      </c>
      <c r="JC350">
        <v>3</v>
      </c>
      <c r="JD350">
        <v>1949</v>
      </c>
      <c r="JE350">
        <v>2</v>
      </c>
      <c r="JF350">
        <v>64</v>
      </c>
      <c r="JG350">
        <v>62.5</v>
      </c>
      <c r="JH350">
        <v>62.6</v>
      </c>
      <c r="JI350">
        <v>1.8457</v>
      </c>
      <c r="JJ350">
        <v>2.73193</v>
      </c>
      <c r="JK350">
        <v>1.49658</v>
      </c>
      <c r="JL350">
        <v>2.32056</v>
      </c>
      <c r="JM350">
        <v>1.54785</v>
      </c>
      <c r="JN350">
        <v>2.40234</v>
      </c>
      <c r="JO350">
        <v>51.9684</v>
      </c>
      <c r="JP350">
        <v>12.7398</v>
      </c>
      <c r="JQ350">
        <v>18</v>
      </c>
      <c r="JR350">
        <v>502.582</v>
      </c>
      <c r="JS350">
        <v>447.049</v>
      </c>
      <c r="JT350">
        <v>29.1062</v>
      </c>
      <c r="JU350">
        <v>51.9394</v>
      </c>
      <c r="JV350">
        <v>30.0023</v>
      </c>
      <c r="JW350">
        <v>51.5676</v>
      </c>
      <c r="JX350">
        <v>51.3684</v>
      </c>
      <c r="JY350">
        <v>37.0691</v>
      </c>
      <c r="JZ350">
        <v>24.3493</v>
      </c>
      <c r="KA350">
        <v>0</v>
      </c>
      <c r="KB350">
        <v>22.862</v>
      </c>
      <c r="KC350">
        <v>741.212</v>
      </c>
      <c r="KD350">
        <v>25.9271</v>
      </c>
      <c r="KE350">
        <v>96.5397</v>
      </c>
      <c r="KF350">
        <v>91.0137</v>
      </c>
    </row>
    <row r="351" spans="1:292">
      <c r="A351">
        <v>333</v>
      </c>
      <c r="B351">
        <v>1688150203.1</v>
      </c>
      <c r="C351">
        <v>15787.09999990463</v>
      </c>
      <c r="D351" t="s">
        <v>1106</v>
      </c>
      <c r="E351" t="s">
        <v>1107</v>
      </c>
      <c r="F351">
        <v>5</v>
      </c>
      <c r="G351" t="s">
        <v>1018</v>
      </c>
      <c r="H351">
        <v>1688150195.314285</v>
      </c>
      <c r="I351">
        <f>(J351)/1000</f>
        <v>0</v>
      </c>
      <c r="J351">
        <f>IF(DO351, AM351, AG351)</f>
        <v>0</v>
      </c>
      <c r="K351">
        <f>IF(DO351, AH351, AF351)</f>
        <v>0</v>
      </c>
      <c r="L351">
        <f>DQ351 - IF(AT351&gt;1, K351*DK351*100.0/(AV351*EE351), 0)</f>
        <v>0</v>
      </c>
      <c r="M351">
        <f>((S351-I351/2)*L351-K351)/(S351+I351/2)</f>
        <v>0</v>
      </c>
      <c r="N351">
        <f>M351*(DX351+DY351)/1000.0</f>
        <v>0</v>
      </c>
      <c r="O351">
        <f>(DQ351 - IF(AT351&gt;1, K351*DK351*100.0/(AV351*EE351), 0))*(DX351+DY351)/1000.0</f>
        <v>0</v>
      </c>
      <c r="P351">
        <f>2.0/((1/R351-1/Q351)+SIGN(R351)*SQRT((1/R351-1/Q351)*(1/R351-1/Q351) + 4*DL351/((DL351+1)*(DL351+1))*(2*1/R351*1/Q351-1/Q351*1/Q351)))</f>
        <v>0</v>
      </c>
      <c r="Q351">
        <f>IF(LEFT(DM351,1)&lt;&gt;"0",IF(LEFT(DM351,1)="1",3.0,DN351),$D$5+$E$5*(EE351*DX351/($K$5*1000))+$F$5*(EE351*DX351/($K$5*1000))*MAX(MIN(DK351,$J$5),$I$5)*MAX(MIN(DK351,$J$5),$I$5)+$G$5*MAX(MIN(DK351,$J$5),$I$5)*(EE351*DX351/($K$5*1000))+$H$5*(EE351*DX351/($K$5*1000))*(EE351*DX351/($K$5*1000)))</f>
        <v>0</v>
      </c>
      <c r="R351">
        <f>I351*(1000-(1000*0.61365*exp(17.502*V351/(240.97+V351))/(DX351+DY351)+DS351)/2)/(1000*0.61365*exp(17.502*V351/(240.97+V351))/(DX351+DY351)-DS351)</f>
        <v>0</v>
      </c>
      <c r="S351">
        <f>1/((DL351+1)/(P351/1.6)+1/(Q351/1.37)) + DL351/((DL351+1)/(P351/1.6) + DL351/(Q351/1.37))</f>
        <v>0</v>
      </c>
      <c r="T351">
        <f>(DG351*DJ351)</f>
        <v>0</v>
      </c>
      <c r="U351">
        <f>(DZ351+(T351+2*0.95*5.67E-8*(((DZ351+$B$9)+273)^4-(DZ351+273)^4)-44100*I351)/(1.84*29.3*Q351+8*0.95*5.67E-8*(DZ351+273)^3))</f>
        <v>0</v>
      </c>
      <c r="V351">
        <f>($C$9*EA351+$D$9*EB351+$E$9*U351)</f>
        <v>0</v>
      </c>
      <c r="W351">
        <f>0.61365*exp(17.502*V351/(240.97+V351))</f>
        <v>0</v>
      </c>
      <c r="X351">
        <f>(Y351/Z351*100)</f>
        <v>0</v>
      </c>
      <c r="Y351">
        <f>DS351*(DX351+DY351)/1000</f>
        <v>0</v>
      </c>
      <c r="Z351">
        <f>0.61365*exp(17.502*DZ351/(240.97+DZ351))</f>
        <v>0</v>
      </c>
      <c r="AA351">
        <f>(W351-DS351*(DX351+DY351)/1000)</f>
        <v>0</v>
      </c>
      <c r="AB351">
        <f>(-I351*44100)</f>
        <v>0</v>
      </c>
      <c r="AC351">
        <f>2*29.3*Q351*0.92*(DZ351-V351)</f>
        <v>0</v>
      </c>
      <c r="AD351">
        <f>2*0.95*5.67E-8*(((DZ351+$B$9)+273)^4-(V351+273)^4)</f>
        <v>0</v>
      </c>
      <c r="AE351">
        <f>T351+AD351+AB351+AC351</f>
        <v>0</v>
      </c>
      <c r="AF351">
        <f>DW351*AT351*(DR351-DQ351*(1000-AT351*DT351)/(1000-AT351*DS351))/(100*DK351)</f>
        <v>0</v>
      </c>
      <c r="AG351">
        <f>1000*DW351*AT351*(DS351-DT351)/(100*DK351*(1000-AT351*DS351))</f>
        <v>0</v>
      </c>
      <c r="AH351">
        <f>(AI351 - AJ351 - DX351*1E3/(8.314*(DZ351+273.15)) * AL351/DW351 * AK351) * DW351/(100*DK351) * (1000 - DT351)/1000</f>
        <v>0</v>
      </c>
      <c r="AI351">
        <v>742.1533242241196</v>
      </c>
      <c r="AJ351">
        <v>716.977957575757</v>
      </c>
      <c r="AK351">
        <v>3.435553410110666</v>
      </c>
      <c r="AL351">
        <v>66.52313839477526</v>
      </c>
      <c r="AM351">
        <f>(AO351 - AN351 + DX351*1E3/(8.314*(DZ351+273.15)) * AQ351/DW351 * AP351) * DW351/(100*DK351) * 1000/(1000 - AO351)</f>
        <v>0</v>
      </c>
      <c r="AN351">
        <v>25.82640467008854</v>
      </c>
      <c r="AO351">
        <v>26.7582703030303</v>
      </c>
      <c r="AP351">
        <v>0.006927346199704448</v>
      </c>
      <c r="AQ351">
        <v>105.5360491091365</v>
      </c>
      <c r="AR351">
        <v>0</v>
      </c>
      <c r="AS351">
        <v>0</v>
      </c>
      <c r="AT351">
        <f>IF(AR351*$H$15&gt;=AV351,1.0,(AV351/(AV351-AR351*$H$15)))</f>
        <v>0</v>
      </c>
      <c r="AU351">
        <f>(AT351-1)*100</f>
        <v>0</v>
      </c>
      <c r="AV351">
        <f>MAX(0,($B$15+$C$15*EE351)/(1+$D$15*EE351)*DX351/(DZ351+273)*$E$15)</f>
        <v>0</v>
      </c>
      <c r="AW351" t="s">
        <v>429</v>
      </c>
      <c r="AX351" t="s">
        <v>429</v>
      </c>
      <c r="AY351">
        <v>0</v>
      </c>
      <c r="AZ351">
        <v>0</v>
      </c>
      <c r="BA351">
        <f>1-AY351/AZ351</f>
        <v>0</v>
      </c>
      <c r="BB351">
        <v>0</v>
      </c>
      <c r="BC351" t="s">
        <v>429</v>
      </c>
      <c r="BD351" t="s">
        <v>429</v>
      </c>
      <c r="BE351">
        <v>0</v>
      </c>
      <c r="BF351">
        <v>0</v>
      </c>
      <c r="BG351">
        <f>1-BE351/BF351</f>
        <v>0</v>
      </c>
      <c r="BH351">
        <v>0.5</v>
      </c>
      <c r="BI351">
        <f>DH351</f>
        <v>0</v>
      </c>
      <c r="BJ351">
        <f>K351</f>
        <v>0</v>
      </c>
      <c r="BK351">
        <f>BG351*BH351*BI351</f>
        <v>0</v>
      </c>
      <c r="BL351">
        <f>(BJ351-BB351)/BI351</f>
        <v>0</v>
      </c>
      <c r="BM351">
        <f>(AZ351-BF351)/BF351</f>
        <v>0</v>
      </c>
      <c r="BN351">
        <f>AY351/(BA351+AY351/BF351)</f>
        <v>0</v>
      </c>
      <c r="BO351" t="s">
        <v>429</v>
      </c>
      <c r="BP351">
        <v>0</v>
      </c>
      <c r="BQ351">
        <f>IF(BP351&lt;&gt;0, BP351, BN351)</f>
        <v>0</v>
      </c>
      <c r="BR351">
        <f>1-BQ351/BF351</f>
        <v>0</v>
      </c>
      <c r="BS351">
        <f>(BF351-BE351)/(BF351-BQ351)</f>
        <v>0</v>
      </c>
      <c r="BT351">
        <f>(AZ351-BF351)/(AZ351-BQ351)</f>
        <v>0</v>
      </c>
      <c r="BU351">
        <f>(BF351-BE351)/(BF351-AY351)</f>
        <v>0</v>
      </c>
      <c r="BV351">
        <f>(AZ351-BF351)/(AZ351-AY351)</f>
        <v>0</v>
      </c>
      <c r="BW351">
        <f>(BS351*BQ351/BE351)</f>
        <v>0</v>
      </c>
      <c r="BX351">
        <f>(1-BW351)</f>
        <v>0</v>
      </c>
      <c r="DG351">
        <f>$B$13*EF351+$C$13*EG351+$F$13*ER351*(1-EU351)</f>
        <v>0</v>
      </c>
      <c r="DH351">
        <f>DG351*DI351</f>
        <v>0</v>
      </c>
      <c r="DI351">
        <f>($B$13*$D$11+$C$13*$D$11+$F$13*((FE351+EW351)/MAX(FE351+EW351+FF351, 0.1)*$I$11+FF351/MAX(FE351+EW351+FF351, 0.1)*$J$11))/($B$13+$C$13+$F$13)</f>
        <v>0</v>
      </c>
      <c r="DJ351">
        <f>($B$13*$K$11+$C$13*$K$11+$F$13*((FE351+EW351)/MAX(FE351+EW351+FF351, 0.1)*$P$11+FF351/MAX(FE351+EW351+FF351, 0.1)*$Q$11))/($B$13+$C$13+$F$13)</f>
        <v>0</v>
      </c>
      <c r="DK351">
        <v>2.44</v>
      </c>
      <c r="DL351">
        <v>0.5</v>
      </c>
      <c r="DM351" t="s">
        <v>430</v>
      </c>
      <c r="DN351">
        <v>2</v>
      </c>
      <c r="DO351" t="b">
        <v>1</v>
      </c>
      <c r="DP351">
        <v>1688150195.314285</v>
      </c>
      <c r="DQ351">
        <v>673.8005000000001</v>
      </c>
      <c r="DR351">
        <v>707.5992499999999</v>
      </c>
      <c r="DS351">
        <v>26.71921785714285</v>
      </c>
      <c r="DT351">
        <v>25.747225</v>
      </c>
      <c r="DU351">
        <v>699.8744285714286</v>
      </c>
      <c r="DV351">
        <v>30.79180714285715</v>
      </c>
      <c r="DW351">
        <v>500.0022857142857</v>
      </c>
      <c r="DX351">
        <v>101.5405714285715</v>
      </c>
      <c r="DY351">
        <v>0.099987625</v>
      </c>
      <c r="DZ351">
        <v>34.49871428571429</v>
      </c>
      <c r="EA351">
        <v>35.77410357142858</v>
      </c>
      <c r="EB351">
        <v>999.9000000000002</v>
      </c>
      <c r="EC351">
        <v>0</v>
      </c>
      <c r="ED351">
        <v>0</v>
      </c>
      <c r="EE351">
        <v>9997.454285714286</v>
      </c>
      <c r="EF351">
        <v>0</v>
      </c>
      <c r="EG351">
        <v>1798.715714285714</v>
      </c>
      <c r="EH351">
        <v>-33.79877857142857</v>
      </c>
      <c r="EI351">
        <v>692.2985357142859</v>
      </c>
      <c r="EJ351">
        <v>726.3002142857143</v>
      </c>
      <c r="EK351">
        <v>0.9719897500000002</v>
      </c>
      <c r="EL351">
        <v>707.5992499999999</v>
      </c>
      <c r="EM351">
        <v>25.747225</v>
      </c>
      <c r="EN351">
        <v>2.713084285714285</v>
      </c>
      <c r="EO351">
        <v>2.614388214285714</v>
      </c>
      <c r="EP351">
        <v>22.36458214285714</v>
      </c>
      <c r="EQ351">
        <v>21.75666785714285</v>
      </c>
      <c r="ER351">
        <v>2000.001428571429</v>
      </c>
      <c r="ES351">
        <v>0.9799928214285715</v>
      </c>
      <c r="ET351">
        <v>0.02000686785714286</v>
      </c>
      <c r="EU351">
        <v>0</v>
      </c>
      <c r="EV351">
        <v>252.5971785714285</v>
      </c>
      <c r="EW351">
        <v>5.00078</v>
      </c>
      <c r="EX351">
        <v>7641.040357142857</v>
      </c>
      <c r="EY351">
        <v>16379.61071428572</v>
      </c>
      <c r="EZ351">
        <v>52.11582142857143</v>
      </c>
      <c r="FA351">
        <v>54.37267857142857</v>
      </c>
      <c r="FB351">
        <v>52.5777857142857</v>
      </c>
      <c r="FC351">
        <v>53.58239285714285</v>
      </c>
      <c r="FD351">
        <v>52.47967857142857</v>
      </c>
      <c r="FE351">
        <v>1955.084285714286</v>
      </c>
      <c r="FF351">
        <v>39.91714285714287</v>
      </c>
      <c r="FG351">
        <v>0</v>
      </c>
      <c r="FH351">
        <v>1688150197.8</v>
      </c>
      <c r="FI351">
        <v>0</v>
      </c>
      <c r="FJ351">
        <v>252.5834</v>
      </c>
      <c r="FK351">
        <v>-1.165923088899062</v>
      </c>
      <c r="FL351">
        <v>12.27846124312806</v>
      </c>
      <c r="FM351">
        <v>7640.4352</v>
      </c>
      <c r="FN351">
        <v>15</v>
      </c>
      <c r="FO351">
        <v>1688146449</v>
      </c>
      <c r="FP351" t="s">
        <v>1019</v>
      </c>
      <c r="FQ351">
        <v>1688146449</v>
      </c>
      <c r="FR351">
        <v>1688146442</v>
      </c>
      <c r="FS351">
        <v>9</v>
      </c>
      <c r="FT351">
        <v>-0.022</v>
      </c>
      <c r="FU351">
        <v>-0.07000000000000001</v>
      </c>
      <c r="FV351">
        <v>-22.36</v>
      </c>
      <c r="FW351">
        <v>-3.884</v>
      </c>
      <c r="FX351">
        <v>420</v>
      </c>
      <c r="FY351">
        <v>23</v>
      </c>
      <c r="FZ351">
        <v>0.42</v>
      </c>
      <c r="GA351">
        <v>0.11</v>
      </c>
      <c r="GB351">
        <v>-33.8227525</v>
      </c>
      <c r="GC351">
        <v>-1.218217260787876</v>
      </c>
      <c r="GD351">
        <v>0.3766608427932884</v>
      </c>
      <c r="GE351">
        <v>0</v>
      </c>
      <c r="GF351">
        <v>0.97177665</v>
      </c>
      <c r="GG351">
        <v>-0.066385260787995</v>
      </c>
      <c r="GH351">
        <v>0.02505124540272401</v>
      </c>
      <c r="GI351">
        <v>1</v>
      </c>
      <c r="GJ351">
        <v>1</v>
      </c>
      <c r="GK351">
        <v>2</v>
      </c>
      <c r="GL351" t="s">
        <v>432</v>
      </c>
      <c r="GM351">
        <v>3.10156</v>
      </c>
      <c r="GN351">
        <v>2.75801</v>
      </c>
      <c r="GO351">
        <v>0.138709</v>
      </c>
      <c r="GP351">
        <v>0.139784</v>
      </c>
      <c r="GQ351">
        <v>0.137737</v>
      </c>
      <c r="GR351">
        <v>0.122532</v>
      </c>
      <c r="GS351">
        <v>21239.3</v>
      </c>
      <c r="GT351">
        <v>20224.8</v>
      </c>
      <c r="GU351">
        <v>25259</v>
      </c>
      <c r="GV351">
        <v>23913.5</v>
      </c>
      <c r="GW351">
        <v>35069.4</v>
      </c>
      <c r="GX351">
        <v>30599.5</v>
      </c>
      <c r="GY351">
        <v>44177.4</v>
      </c>
      <c r="GZ351">
        <v>37677.8</v>
      </c>
      <c r="HA351">
        <v>1.67183</v>
      </c>
      <c r="HB351">
        <v>1.5771</v>
      </c>
      <c r="HC351">
        <v>-0.0119731</v>
      </c>
      <c r="HD351">
        <v>0</v>
      </c>
      <c r="HE351">
        <v>35.9957</v>
      </c>
      <c r="HF351">
        <v>999.9</v>
      </c>
      <c r="HG351">
        <v>34.7</v>
      </c>
      <c r="HH351">
        <v>48.6</v>
      </c>
      <c r="HI351">
        <v>39.5644</v>
      </c>
      <c r="HJ351">
        <v>62.8774</v>
      </c>
      <c r="HK351">
        <v>21.5505</v>
      </c>
      <c r="HL351">
        <v>1</v>
      </c>
      <c r="HM351">
        <v>2.30422</v>
      </c>
      <c r="HN351">
        <v>9.28105</v>
      </c>
      <c r="HO351">
        <v>20.0451</v>
      </c>
      <c r="HP351">
        <v>5.20037</v>
      </c>
      <c r="HQ351">
        <v>11.998</v>
      </c>
      <c r="HR351">
        <v>4.957</v>
      </c>
      <c r="HS351">
        <v>3.27433</v>
      </c>
      <c r="HT351">
        <v>9999</v>
      </c>
      <c r="HU351">
        <v>9999</v>
      </c>
      <c r="HV351">
        <v>9999</v>
      </c>
      <c r="HW351">
        <v>114.6</v>
      </c>
      <c r="HX351">
        <v>1.86386</v>
      </c>
      <c r="HY351">
        <v>1.86022</v>
      </c>
      <c r="HZ351">
        <v>1.85867</v>
      </c>
      <c r="IA351">
        <v>1.85989</v>
      </c>
      <c r="IB351">
        <v>1.85983</v>
      </c>
      <c r="IC351">
        <v>1.85852</v>
      </c>
      <c r="ID351">
        <v>1.85773</v>
      </c>
      <c r="IE351">
        <v>1.85242</v>
      </c>
      <c r="IF351">
        <v>0</v>
      </c>
      <c r="IG351">
        <v>0</v>
      </c>
      <c r="IH351">
        <v>0</v>
      </c>
      <c r="II351">
        <v>0</v>
      </c>
      <c r="IJ351" t="s">
        <v>433</v>
      </c>
      <c r="IK351" t="s">
        <v>434</v>
      </c>
      <c r="IL351" t="s">
        <v>435</v>
      </c>
      <c r="IM351" t="s">
        <v>435</v>
      </c>
      <c r="IN351" t="s">
        <v>435</v>
      </c>
      <c r="IO351" t="s">
        <v>435</v>
      </c>
      <c r="IP351">
        <v>0</v>
      </c>
      <c r="IQ351">
        <v>100</v>
      </c>
      <c r="IR351">
        <v>100</v>
      </c>
      <c r="IS351">
        <v>-26.416</v>
      </c>
      <c r="IT351">
        <v>-4.0749</v>
      </c>
      <c r="IU351">
        <v>-14.33519908643434</v>
      </c>
      <c r="IV351">
        <v>-0.02083019699242301</v>
      </c>
      <c r="IW351">
        <v>6.53372239223948E-06</v>
      </c>
      <c r="IX351">
        <v>-1.0545266758139E-09</v>
      </c>
      <c r="IY351">
        <v>-1.743726263577337</v>
      </c>
      <c r="IZ351">
        <v>-0.1107929009182527</v>
      </c>
      <c r="JA351">
        <v>0.00147621998962423</v>
      </c>
      <c r="JB351">
        <v>-1.085810860981848E-05</v>
      </c>
      <c r="JC351">
        <v>3</v>
      </c>
      <c r="JD351">
        <v>1949</v>
      </c>
      <c r="JE351">
        <v>2</v>
      </c>
      <c r="JF351">
        <v>64</v>
      </c>
      <c r="JG351">
        <v>62.6</v>
      </c>
      <c r="JH351">
        <v>62.7</v>
      </c>
      <c r="JI351">
        <v>1.87866</v>
      </c>
      <c r="JJ351">
        <v>2.71729</v>
      </c>
      <c r="JK351">
        <v>1.49658</v>
      </c>
      <c r="JL351">
        <v>2.32178</v>
      </c>
      <c r="JM351">
        <v>1.54785</v>
      </c>
      <c r="JN351">
        <v>2.44141</v>
      </c>
      <c r="JO351">
        <v>52.0023</v>
      </c>
      <c r="JP351">
        <v>12.7486</v>
      </c>
      <c r="JQ351">
        <v>18</v>
      </c>
      <c r="JR351">
        <v>502.473</v>
      </c>
      <c r="JS351">
        <v>447.044</v>
      </c>
      <c r="JT351">
        <v>29.1296</v>
      </c>
      <c r="JU351">
        <v>51.9604</v>
      </c>
      <c r="JV351">
        <v>30.0024</v>
      </c>
      <c r="JW351">
        <v>51.585</v>
      </c>
      <c r="JX351">
        <v>51.3841</v>
      </c>
      <c r="JY351">
        <v>37.7226</v>
      </c>
      <c r="JZ351">
        <v>24.3493</v>
      </c>
      <c r="KA351">
        <v>0</v>
      </c>
      <c r="KB351">
        <v>22.8748</v>
      </c>
      <c r="KC351">
        <v>754.587</v>
      </c>
      <c r="KD351">
        <v>25.9609</v>
      </c>
      <c r="KE351">
        <v>96.53489999999999</v>
      </c>
      <c r="KF351">
        <v>91.01049999999999</v>
      </c>
    </row>
    <row r="352" spans="1:292">
      <c r="A352">
        <v>334</v>
      </c>
      <c r="B352">
        <v>1688150208.1</v>
      </c>
      <c r="C352">
        <v>15792.09999990463</v>
      </c>
      <c r="D352" t="s">
        <v>1108</v>
      </c>
      <c r="E352" t="s">
        <v>1109</v>
      </c>
      <c r="F352">
        <v>5</v>
      </c>
      <c r="G352" t="s">
        <v>1018</v>
      </c>
      <c r="H352">
        <v>1688150200.6</v>
      </c>
      <c r="I352">
        <f>(J352)/1000</f>
        <v>0</v>
      </c>
      <c r="J352">
        <f>IF(DO352, AM352, AG352)</f>
        <v>0</v>
      </c>
      <c r="K352">
        <f>IF(DO352, AH352, AF352)</f>
        <v>0</v>
      </c>
      <c r="L352">
        <f>DQ352 - IF(AT352&gt;1, K352*DK352*100.0/(AV352*EE352), 0)</f>
        <v>0</v>
      </c>
      <c r="M352">
        <f>((S352-I352/2)*L352-K352)/(S352+I352/2)</f>
        <v>0</v>
      </c>
      <c r="N352">
        <f>M352*(DX352+DY352)/1000.0</f>
        <v>0</v>
      </c>
      <c r="O352">
        <f>(DQ352 - IF(AT352&gt;1, K352*DK352*100.0/(AV352*EE352), 0))*(DX352+DY352)/1000.0</f>
        <v>0</v>
      </c>
      <c r="P352">
        <f>2.0/((1/R352-1/Q352)+SIGN(R352)*SQRT((1/R352-1/Q352)*(1/R352-1/Q352) + 4*DL352/((DL352+1)*(DL352+1))*(2*1/R352*1/Q352-1/Q352*1/Q352)))</f>
        <v>0</v>
      </c>
      <c r="Q352">
        <f>IF(LEFT(DM352,1)&lt;&gt;"0",IF(LEFT(DM352,1)="1",3.0,DN352),$D$5+$E$5*(EE352*DX352/($K$5*1000))+$F$5*(EE352*DX352/($K$5*1000))*MAX(MIN(DK352,$J$5),$I$5)*MAX(MIN(DK352,$J$5),$I$5)+$G$5*MAX(MIN(DK352,$J$5),$I$5)*(EE352*DX352/($K$5*1000))+$H$5*(EE352*DX352/($K$5*1000))*(EE352*DX352/($K$5*1000)))</f>
        <v>0</v>
      </c>
      <c r="R352">
        <f>I352*(1000-(1000*0.61365*exp(17.502*V352/(240.97+V352))/(DX352+DY352)+DS352)/2)/(1000*0.61365*exp(17.502*V352/(240.97+V352))/(DX352+DY352)-DS352)</f>
        <v>0</v>
      </c>
      <c r="S352">
        <f>1/((DL352+1)/(P352/1.6)+1/(Q352/1.37)) + DL352/((DL352+1)/(P352/1.6) + DL352/(Q352/1.37))</f>
        <v>0</v>
      </c>
      <c r="T352">
        <f>(DG352*DJ352)</f>
        <v>0</v>
      </c>
      <c r="U352">
        <f>(DZ352+(T352+2*0.95*5.67E-8*(((DZ352+$B$9)+273)^4-(DZ352+273)^4)-44100*I352)/(1.84*29.3*Q352+8*0.95*5.67E-8*(DZ352+273)^3))</f>
        <v>0</v>
      </c>
      <c r="V352">
        <f>($C$9*EA352+$D$9*EB352+$E$9*U352)</f>
        <v>0</v>
      </c>
      <c r="W352">
        <f>0.61365*exp(17.502*V352/(240.97+V352))</f>
        <v>0</v>
      </c>
      <c r="X352">
        <f>(Y352/Z352*100)</f>
        <v>0</v>
      </c>
      <c r="Y352">
        <f>DS352*(DX352+DY352)/1000</f>
        <v>0</v>
      </c>
      <c r="Z352">
        <f>0.61365*exp(17.502*DZ352/(240.97+DZ352))</f>
        <v>0</v>
      </c>
      <c r="AA352">
        <f>(W352-DS352*(DX352+DY352)/1000)</f>
        <v>0</v>
      </c>
      <c r="AB352">
        <f>(-I352*44100)</f>
        <v>0</v>
      </c>
      <c r="AC352">
        <f>2*29.3*Q352*0.92*(DZ352-V352)</f>
        <v>0</v>
      </c>
      <c r="AD352">
        <f>2*0.95*5.67E-8*(((DZ352+$B$9)+273)^4-(V352+273)^4)</f>
        <v>0</v>
      </c>
      <c r="AE352">
        <f>T352+AD352+AB352+AC352</f>
        <v>0</v>
      </c>
      <c r="AF352">
        <f>DW352*AT352*(DR352-DQ352*(1000-AT352*DT352)/(1000-AT352*DS352))/(100*DK352)</f>
        <v>0</v>
      </c>
      <c r="AG352">
        <f>1000*DW352*AT352*(DS352-DT352)/(100*DK352*(1000-AT352*DS352))</f>
        <v>0</v>
      </c>
      <c r="AH352">
        <f>(AI352 - AJ352 - DX352*1E3/(8.314*(DZ352+273.15)) * AL352/DW352 * AK352) * DW352/(100*DK352) * (1000 - DT352)/1000</f>
        <v>0</v>
      </c>
      <c r="AI352">
        <v>759.3889263934878</v>
      </c>
      <c r="AJ352">
        <v>734.2159757575755</v>
      </c>
      <c r="AK352">
        <v>3.452616282200445</v>
      </c>
      <c r="AL352">
        <v>66.52313839477526</v>
      </c>
      <c r="AM352">
        <f>(AO352 - AN352 + DX352*1E3/(8.314*(DZ352+273.15)) * AQ352/DW352 * AP352) * DW352/(100*DK352) * 1000/(1000 - AO352)</f>
        <v>0</v>
      </c>
      <c r="AN352">
        <v>25.92848165291382</v>
      </c>
      <c r="AO352">
        <v>26.81355333333333</v>
      </c>
      <c r="AP352">
        <v>0.01112334759689658</v>
      </c>
      <c r="AQ352">
        <v>105.5360491091365</v>
      </c>
      <c r="AR352">
        <v>0</v>
      </c>
      <c r="AS352">
        <v>0</v>
      </c>
      <c r="AT352">
        <f>IF(AR352*$H$15&gt;=AV352,1.0,(AV352/(AV352-AR352*$H$15)))</f>
        <v>0</v>
      </c>
      <c r="AU352">
        <f>(AT352-1)*100</f>
        <v>0</v>
      </c>
      <c r="AV352">
        <f>MAX(0,($B$15+$C$15*EE352)/(1+$D$15*EE352)*DX352/(DZ352+273)*$E$15)</f>
        <v>0</v>
      </c>
      <c r="AW352" t="s">
        <v>429</v>
      </c>
      <c r="AX352" t="s">
        <v>429</v>
      </c>
      <c r="AY352">
        <v>0</v>
      </c>
      <c r="AZ352">
        <v>0</v>
      </c>
      <c r="BA352">
        <f>1-AY352/AZ352</f>
        <v>0</v>
      </c>
      <c r="BB352">
        <v>0</v>
      </c>
      <c r="BC352" t="s">
        <v>429</v>
      </c>
      <c r="BD352" t="s">
        <v>429</v>
      </c>
      <c r="BE352">
        <v>0</v>
      </c>
      <c r="BF352">
        <v>0</v>
      </c>
      <c r="BG352">
        <f>1-BE352/BF352</f>
        <v>0</v>
      </c>
      <c r="BH352">
        <v>0.5</v>
      </c>
      <c r="BI352">
        <f>DH352</f>
        <v>0</v>
      </c>
      <c r="BJ352">
        <f>K352</f>
        <v>0</v>
      </c>
      <c r="BK352">
        <f>BG352*BH352*BI352</f>
        <v>0</v>
      </c>
      <c r="BL352">
        <f>(BJ352-BB352)/BI352</f>
        <v>0</v>
      </c>
      <c r="BM352">
        <f>(AZ352-BF352)/BF352</f>
        <v>0</v>
      </c>
      <c r="BN352">
        <f>AY352/(BA352+AY352/BF352)</f>
        <v>0</v>
      </c>
      <c r="BO352" t="s">
        <v>429</v>
      </c>
      <c r="BP352">
        <v>0</v>
      </c>
      <c r="BQ352">
        <f>IF(BP352&lt;&gt;0, BP352, BN352)</f>
        <v>0</v>
      </c>
      <c r="BR352">
        <f>1-BQ352/BF352</f>
        <v>0</v>
      </c>
      <c r="BS352">
        <f>(BF352-BE352)/(BF352-BQ352)</f>
        <v>0</v>
      </c>
      <c r="BT352">
        <f>(AZ352-BF352)/(AZ352-BQ352)</f>
        <v>0</v>
      </c>
      <c r="BU352">
        <f>(BF352-BE352)/(BF352-AY352)</f>
        <v>0</v>
      </c>
      <c r="BV352">
        <f>(AZ352-BF352)/(AZ352-AY352)</f>
        <v>0</v>
      </c>
      <c r="BW352">
        <f>(BS352*BQ352/BE352)</f>
        <v>0</v>
      </c>
      <c r="BX352">
        <f>(1-BW352)</f>
        <v>0</v>
      </c>
      <c r="DG352">
        <f>$B$13*EF352+$C$13*EG352+$F$13*ER352*(1-EU352)</f>
        <v>0</v>
      </c>
      <c r="DH352">
        <f>DG352*DI352</f>
        <v>0</v>
      </c>
      <c r="DI352">
        <f>($B$13*$D$11+$C$13*$D$11+$F$13*((FE352+EW352)/MAX(FE352+EW352+FF352, 0.1)*$I$11+FF352/MAX(FE352+EW352+FF352, 0.1)*$J$11))/($B$13+$C$13+$F$13)</f>
        <v>0</v>
      </c>
      <c r="DJ352">
        <f>($B$13*$K$11+$C$13*$K$11+$F$13*((FE352+EW352)/MAX(FE352+EW352+FF352, 0.1)*$P$11+FF352/MAX(FE352+EW352+FF352, 0.1)*$Q$11))/($B$13+$C$13+$F$13)</f>
        <v>0</v>
      </c>
      <c r="DK352">
        <v>2.44</v>
      </c>
      <c r="DL352">
        <v>0.5</v>
      </c>
      <c r="DM352" t="s">
        <v>430</v>
      </c>
      <c r="DN352">
        <v>2</v>
      </c>
      <c r="DO352" t="b">
        <v>1</v>
      </c>
      <c r="DP352">
        <v>1688150200.6</v>
      </c>
      <c r="DQ352">
        <v>691.1832962962964</v>
      </c>
      <c r="DR352">
        <v>725.2908888888888</v>
      </c>
      <c r="DS352">
        <v>26.75205185185186</v>
      </c>
      <c r="DT352">
        <v>25.82087407407408</v>
      </c>
      <c r="DU352">
        <v>717.489037037037</v>
      </c>
      <c r="DV352">
        <v>30.82639629629629</v>
      </c>
      <c r="DW352">
        <v>500.0263333333333</v>
      </c>
      <c r="DX352">
        <v>101.5400740740741</v>
      </c>
      <c r="DY352">
        <v>0.1000803925925926</v>
      </c>
      <c r="DZ352">
        <v>34.52423703703704</v>
      </c>
      <c r="EA352">
        <v>35.80164814814815</v>
      </c>
      <c r="EB352">
        <v>999.9000000000001</v>
      </c>
      <c r="EC352">
        <v>0</v>
      </c>
      <c r="ED352">
        <v>0</v>
      </c>
      <c r="EE352">
        <v>9997.662962962964</v>
      </c>
      <c r="EF352">
        <v>0</v>
      </c>
      <c r="EG352">
        <v>1802.408148148148</v>
      </c>
      <c r="EH352">
        <v>-34.10755925925926</v>
      </c>
      <c r="EI352">
        <v>710.1825925925928</v>
      </c>
      <c r="EJ352">
        <v>744.5160370370371</v>
      </c>
      <c r="EK352">
        <v>0.9311686666666668</v>
      </c>
      <c r="EL352">
        <v>725.2908888888888</v>
      </c>
      <c r="EM352">
        <v>25.82087407407408</v>
      </c>
      <c r="EN352">
        <v>2.716404444444444</v>
      </c>
      <c r="EO352">
        <v>2.621853333333334</v>
      </c>
      <c r="EP352">
        <v>22.38468518518518</v>
      </c>
      <c r="EQ352">
        <v>21.8032962962963</v>
      </c>
      <c r="ER352">
        <v>2000.026296296296</v>
      </c>
      <c r="ES352">
        <v>0.9799934444444445</v>
      </c>
      <c r="ET352">
        <v>0.02000624814814815</v>
      </c>
      <c r="EU352">
        <v>0</v>
      </c>
      <c r="EV352">
        <v>252.5797037037037</v>
      </c>
      <c r="EW352">
        <v>5.00078</v>
      </c>
      <c r="EX352">
        <v>7634.554444444445</v>
      </c>
      <c r="EY352">
        <v>16379.82962962963</v>
      </c>
      <c r="EZ352">
        <v>52.13859259259258</v>
      </c>
      <c r="FA352">
        <v>54.37959259259259</v>
      </c>
      <c r="FB352">
        <v>52.61774074074073</v>
      </c>
      <c r="FC352">
        <v>53.60396296296296</v>
      </c>
      <c r="FD352">
        <v>52.50903703703703</v>
      </c>
      <c r="FE352">
        <v>1955.109259259259</v>
      </c>
      <c r="FF352">
        <v>39.9137037037037</v>
      </c>
      <c r="FG352">
        <v>0</v>
      </c>
      <c r="FH352">
        <v>1688150202.6</v>
      </c>
      <c r="FI352">
        <v>0</v>
      </c>
      <c r="FJ352">
        <v>252.56268</v>
      </c>
      <c r="FK352">
        <v>-0.04546153550685502</v>
      </c>
      <c r="FL352">
        <v>-263.2207691085726</v>
      </c>
      <c r="FM352">
        <v>7628.7712</v>
      </c>
      <c r="FN352">
        <v>15</v>
      </c>
      <c r="FO352">
        <v>1688146449</v>
      </c>
      <c r="FP352" t="s">
        <v>1019</v>
      </c>
      <c r="FQ352">
        <v>1688146449</v>
      </c>
      <c r="FR352">
        <v>1688146442</v>
      </c>
      <c r="FS352">
        <v>9</v>
      </c>
      <c r="FT352">
        <v>-0.022</v>
      </c>
      <c r="FU352">
        <v>-0.07000000000000001</v>
      </c>
      <c r="FV352">
        <v>-22.36</v>
      </c>
      <c r="FW352">
        <v>-3.884</v>
      </c>
      <c r="FX352">
        <v>420</v>
      </c>
      <c r="FY352">
        <v>23</v>
      </c>
      <c r="FZ352">
        <v>0.42</v>
      </c>
      <c r="GA352">
        <v>0.11</v>
      </c>
      <c r="GB352">
        <v>-33.90140975609756</v>
      </c>
      <c r="GC352">
        <v>-3.635945644599351</v>
      </c>
      <c r="GD352">
        <v>0.4103108338718631</v>
      </c>
      <c r="GE352">
        <v>0</v>
      </c>
      <c r="GF352">
        <v>0.947993243902439</v>
      </c>
      <c r="GG352">
        <v>-0.4610370104529592</v>
      </c>
      <c r="GH352">
        <v>0.05137857828059895</v>
      </c>
      <c r="GI352">
        <v>1</v>
      </c>
      <c r="GJ352">
        <v>1</v>
      </c>
      <c r="GK352">
        <v>2</v>
      </c>
      <c r="GL352" t="s">
        <v>432</v>
      </c>
      <c r="GM352">
        <v>3.10163</v>
      </c>
      <c r="GN352">
        <v>2.75817</v>
      </c>
      <c r="GO352">
        <v>0.140918</v>
      </c>
      <c r="GP352">
        <v>0.141939</v>
      </c>
      <c r="GQ352">
        <v>0.137909</v>
      </c>
      <c r="GR352">
        <v>0.12268</v>
      </c>
      <c r="GS352">
        <v>21183.8</v>
      </c>
      <c r="GT352">
        <v>20173.1</v>
      </c>
      <c r="GU352">
        <v>25258.1</v>
      </c>
      <c r="GV352">
        <v>23912.5</v>
      </c>
      <c r="GW352">
        <v>35061.6</v>
      </c>
      <c r="GX352">
        <v>30593.6</v>
      </c>
      <c r="GY352">
        <v>44175.4</v>
      </c>
      <c r="GZ352">
        <v>37676.5</v>
      </c>
      <c r="HA352">
        <v>1.67178</v>
      </c>
      <c r="HB352">
        <v>1.57677</v>
      </c>
      <c r="HC352">
        <v>-0.0107288</v>
      </c>
      <c r="HD352">
        <v>0</v>
      </c>
      <c r="HE352">
        <v>36.0144</v>
      </c>
      <c r="HF352">
        <v>999.9</v>
      </c>
      <c r="HG352">
        <v>34.7</v>
      </c>
      <c r="HH352">
        <v>48.6</v>
      </c>
      <c r="HI352">
        <v>39.5732</v>
      </c>
      <c r="HJ352">
        <v>62.8874</v>
      </c>
      <c r="HK352">
        <v>21.4784</v>
      </c>
      <c r="HL352">
        <v>1</v>
      </c>
      <c r="HM352">
        <v>2.30686</v>
      </c>
      <c r="HN352">
        <v>9.28105</v>
      </c>
      <c r="HO352">
        <v>20.045</v>
      </c>
      <c r="HP352">
        <v>5.19917</v>
      </c>
      <c r="HQ352">
        <v>11.998</v>
      </c>
      <c r="HR352">
        <v>4.9568</v>
      </c>
      <c r="HS352">
        <v>3.274</v>
      </c>
      <c r="HT352">
        <v>9999</v>
      </c>
      <c r="HU352">
        <v>9999</v>
      </c>
      <c r="HV352">
        <v>9999</v>
      </c>
      <c r="HW352">
        <v>114.6</v>
      </c>
      <c r="HX352">
        <v>1.86386</v>
      </c>
      <c r="HY352">
        <v>1.86023</v>
      </c>
      <c r="HZ352">
        <v>1.85867</v>
      </c>
      <c r="IA352">
        <v>1.85989</v>
      </c>
      <c r="IB352">
        <v>1.85986</v>
      </c>
      <c r="IC352">
        <v>1.85852</v>
      </c>
      <c r="ID352">
        <v>1.85773</v>
      </c>
      <c r="IE352">
        <v>1.85242</v>
      </c>
      <c r="IF352">
        <v>0</v>
      </c>
      <c r="IG352">
        <v>0</v>
      </c>
      <c r="IH352">
        <v>0</v>
      </c>
      <c r="II352">
        <v>0</v>
      </c>
      <c r="IJ352" t="s">
        <v>433</v>
      </c>
      <c r="IK352" t="s">
        <v>434</v>
      </c>
      <c r="IL352" t="s">
        <v>435</v>
      </c>
      <c r="IM352" t="s">
        <v>435</v>
      </c>
      <c r="IN352" t="s">
        <v>435</v>
      </c>
      <c r="IO352" t="s">
        <v>435</v>
      </c>
      <c r="IP352">
        <v>0</v>
      </c>
      <c r="IQ352">
        <v>100</v>
      </c>
      <c r="IR352">
        <v>100</v>
      </c>
      <c r="IS352">
        <v>-26.636</v>
      </c>
      <c r="IT352">
        <v>-4.0779</v>
      </c>
      <c r="IU352">
        <v>-14.33519908643434</v>
      </c>
      <c r="IV352">
        <v>-0.02083019699242301</v>
      </c>
      <c r="IW352">
        <v>6.53372239223948E-06</v>
      </c>
      <c r="IX352">
        <v>-1.0545266758139E-09</v>
      </c>
      <c r="IY352">
        <v>-1.743726263577337</v>
      </c>
      <c r="IZ352">
        <v>-0.1107929009182527</v>
      </c>
      <c r="JA352">
        <v>0.00147621998962423</v>
      </c>
      <c r="JB352">
        <v>-1.085810860981848E-05</v>
      </c>
      <c r="JC352">
        <v>3</v>
      </c>
      <c r="JD352">
        <v>1949</v>
      </c>
      <c r="JE352">
        <v>2</v>
      </c>
      <c r="JF352">
        <v>64</v>
      </c>
      <c r="JG352">
        <v>62.7</v>
      </c>
      <c r="JH352">
        <v>62.8</v>
      </c>
      <c r="JI352">
        <v>1.91406</v>
      </c>
      <c r="JJ352">
        <v>2.71606</v>
      </c>
      <c r="JK352">
        <v>1.49658</v>
      </c>
      <c r="JL352">
        <v>2.32178</v>
      </c>
      <c r="JM352">
        <v>1.54785</v>
      </c>
      <c r="JN352">
        <v>2.5061</v>
      </c>
      <c r="JO352">
        <v>52.0023</v>
      </c>
      <c r="JP352">
        <v>12.7486</v>
      </c>
      <c r="JQ352">
        <v>18</v>
      </c>
      <c r="JR352">
        <v>502.536</v>
      </c>
      <c r="JS352">
        <v>446.901</v>
      </c>
      <c r="JT352">
        <v>29.1522</v>
      </c>
      <c r="JU352">
        <v>51.9831</v>
      </c>
      <c r="JV352">
        <v>30.0025</v>
      </c>
      <c r="JW352">
        <v>51.6024</v>
      </c>
      <c r="JX352">
        <v>51.3997</v>
      </c>
      <c r="JY352">
        <v>38.4427</v>
      </c>
      <c r="JZ352">
        <v>24.3493</v>
      </c>
      <c r="KA352">
        <v>0</v>
      </c>
      <c r="KB352">
        <v>22.8976</v>
      </c>
      <c r="KC352">
        <v>774.684</v>
      </c>
      <c r="KD352">
        <v>25.9718</v>
      </c>
      <c r="KE352">
        <v>96.53100000000001</v>
      </c>
      <c r="KF352">
        <v>91.00709999999999</v>
      </c>
    </row>
    <row r="353" spans="1:292">
      <c r="A353">
        <v>335</v>
      </c>
      <c r="B353">
        <v>1688150213.1</v>
      </c>
      <c r="C353">
        <v>15797.09999990463</v>
      </c>
      <c r="D353" t="s">
        <v>1110</v>
      </c>
      <c r="E353" t="s">
        <v>1111</v>
      </c>
      <c r="F353">
        <v>5</v>
      </c>
      <c r="G353" t="s">
        <v>1018</v>
      </c>
      <c r="H353">
        <v>1688150205.314285</v>
      </c>
      <c r="I353">
        <f>(J353)/1000</f>
        <v>0</v>
      </c>
      <c r="J353">
        <f>IF(DO353, AM353, AG353)</f>
        <v>0</v>
      </c>
      <c r="K353">
        <f>IF(DO353, AH353, AF353)</f>
        <v>0</v>
      </c>
      <c r="L353">
        <f>DQ353 - IF(AT353&gt;1, K353*DK353*100.0/(AV353*EE353), 0)</f>
        <v>0</v>
      </c>
      <c r="M353">
        <f>((S353-I353/2)*L353-K353)/(S353+I353/2)</f>
        <v>0</v>
      </c>
      <c r="N353">
        <f>M353*(DX353+DY353)/1000.0</f>
        <v>0</v>
      </c>
      <c r="O353">
        <f>(DQ353 - IF(AT353&gt;1, K353*DK353*100.0/(AV353*EE353), 0))*(DX353+DY353)/1000.0</f>
        <v>0</v>
      </c>
      <c r="P353">
        <f>2.0/((1/R353-1/Q353)+SIGN(R353)*SQRT((1/R353-1/Q353)*(1/R353-1/Q353) + 4*DL353/((DL353+1)*(DL353+1))*(2*1/R353*1/Q353-1/Q353*1/Q353)))</f>
        <v>0</v>
      </c>
      <c r="Q353">
        <f>IF(LEFT(DM353,1)&lt;&gt;"0",IF(LEFT(DM353,1)="1",3.0,DN353),$D$5+$E$5*(EE353*DX353/($K$5*1000))+$F$5*(EE353*DX353/($K$5*1000))*MAX(MIN(DK353,$J$5),$I$5)*MAX(MIN(DK353,$J$5),$I$5)+$G$5*MAX(MIN(DK353,$J$5),$I$5)*(EE353*DX353/($K$5*1000))+$H$5*(EE353*DX353/($K$5*1000))*(EE353*DX353/($K$5*1000)))</f>
        <v>0</v>
      </c>
      <c r="R353">
        <f>I353*(1000-(1000*0.61365*exp(17.502*V353/(240.97+V353))/(DX353+DY353)+DS353)/2)/(1000*0.61365*exp(17.502*V353/(240.97+V353))/(DX353+DY353)-DS353)</f>
        <v>0</v>
      </c>
      <c r="S353">
        <f>1/((DL353+1)/(P353/1.6)+1/(Q353/1.37)) + DL353/((DL353+1)/(P353/1.6) + DL353/(Q353/1.37))</f>
        <v>0</v>
      </c>
      <c r="T353">
        <f>(DG353*DJ353)</f>
        <v>0</v>
      </c>
      <c r="U353">
        <f>(DZ353+(T353+2*0.95*5.67E-8*(((DZ353+$B$9)+273)^4-(DZ353+273)^4)-44100*I353)/(1.84*29.3*Q353+8*0.95*5.67E-8*(DZ353+273)^3))</f>
        <v>0</v>
      </c>
      <c r="V353">
        <f>($C$9*EA353+$D$9*EB353+$E$9*U353)</f>
        <v>0</v>
      </c>
      <c r="W353">
        <f>0.61365*exp(17.502*V353/(240.97+V353))</f>
        <v>0</v>
      </c>
      <c r="X353">
        <f>(Y353/Z353*100)</f>
        <v>0</v>
      </c>
      <c r="Y353">
        <f>DS353*(DX353+DY353)/1000</f>
        <v>0</v>
      </c>
      <c r="Z353">
        <f>0.61365*exp(17.502*DZ353/(240.97+DZ353))</f>
        <v>0</v>
      </c>
      <c r="AA353">
        <f>(W353-DS353*(DX353+DY353)/1000)</f>
        <v>0</v>
      </c>
      <c r="AB353">
        <f>(-I353*44100)</f>
        <v>0</v>
      </c>
      <c r="AC353">
        <f>2*29.3*Q353*0.92*(DZ353-V353)</f>
        <v>0</v>
      </c>
      <c r="AD353">
        <f>2*0.95*5.67E-8*(((DZ353+$B$9)+273)^4-(V353+273)^4)</f>
        <v>0</v>
      </c>
      <c r="AE353">
        <f>T353+AD353+AB353+AC353</f>
        <v>0</v>
      </c>
      <c r="AF353">
        <f>DW353*AT353*(DR353-DQ353*(1000-AT353*DT353)/(1000-AT353*DS353))/(100*DK353)</f>
        <v>0</v>
      </c>
      <c r="AG353">
        <f>1000*DW353*AT353*(DS353-DT353)/(100*DK353*(1000-AT353*DS353))</f>
        <v>0</v>
      </c>
      <c r="AH353">
        <f>(AI353 - AJ353 - DX353*1E3/(8.314*(DZ353+273.15)) * AL353/DW353 * AK353) * DW353/(100*DK353) * (1000 - DT353)/1000</f>
        <v>0</v>
      </c>
      <c r="AI353">
        <v>776.6634376967512</v>
      </c>
      <c r="AJ353">
        <v>751.3344121212122</v>
      </c>
      <c r="AK353">
        <v>3.424550010566871</v>
      </c>
      <c r="AL353">
        <v>66.52313839477526</v>
      </c>
      <c r="AM353">
        <f>(AO353 - AN353 + DX353*1E3/(8.314*(DZ353+273.15)) * AQ353/DW353 * AP353) * DW353/(100*DK353) * 1000/(1000 - AO353)</f>
        <v>0</v>
      </c>
      <c r="AN353">
        <v>25.93480706390145</v>
      </c>
      <c r="AO353">
        <v>26.85008606060606</v>
      </c>
      <c r="AP353">
        <v>0.005944713006717307</v>
      </c>
      <c r="AQ353">
        <v>105.5360491091365</v>
      </c>
      <c r="AR353">
        <v>0</v>
      </c>
      <c r="AS353">
        <v>0</v>
      </c>
      <c r="AT353">
        <f>IF(AR353*$H$15&gt;=AV353,1.0,(AV353/(AV353-AR353*$H$15)))</f>
        <v>0</v>
      </c>
      <c r="AU353">
        <f>(AT353-1)*100</f>
        <v>0</v>
      </c>
      <c r="AV353">
        <f>MAX(0,($B$15+$C$15*EE353)/(1+$D$15*EE353)*DX353/(DZ353+273)*$E$15)</f>
        <v>0</v>
      </c>
      <c r="AW353" t="s">
        <v>429</v>
      </c>
      <c r="AX353" t="s">
        <v>429</v>
      </c>
      <c r="AY353">
        <v>0</v>
      </c>
      <c r="AZ353">
        <v>0</v>
      </c>
      <c r="BA353">
        <f>1-AY353/AZ353</f>
        <v>0</v>
      </c>
      <c r="BB353">
        <v>0</v>
      </c>
      <c r="BC353" t="s">
        <v>429</v>
      </c>
      <c r="BD353" t="s">
        <v>429</v>
      </c>
      <c r="BE353">
        <v>0</v>
      </c>
      <c r="BF353">
        <v>0</v>
      </c>
      <c r="BG353">
        <f>1-BE353/BF353</f>
        <v>0</v>
      </c>
      <c r="BH353">
        <v>0.5</v>
      </c>
      <c r="BI353">
        <f>DH353</f>
        <v>0</v>
      </c>
      <c r="BJ353">
        <f>K353</f>
        <v>0</v>
      </c>
      <c r="BK353">
        <f>BG353*BH353*BI353</f>
        <v>0</v>
      </c>
      <c r="BL353">
        <f>(BJ353-BB353)/BI353</f>
        <v>0</v>
      </c>
      <c r="BM353">
        <f>(AZ353-BF353)/BF353</f>
        <v>0</v>
      </c>
      <c r="BN353">
        <f>AY353/(BA353+AY353/BF353)</f>
        <v>0</v>
      </c>
      <c r="BO353" t="s">
        <v>429</v>
      </c>
      <c r="BP353">
        <v>0</v>
      </c>
      <c r="BQ353">
        <f>IF(BP353&lt;&gt;0, BP353, BN353)</f>
        <v>0</v>
      </c>
      <c r="BR353">
        <f>1-BQ353/BF353</f>
        <v>0</v>
      </c>
      <c r="BS353">
        <f>(BF353-BE353)/(BF353-BQ353)</f>
        <v>0</v>
      </c>
      <c r="BT353">
        <f>(AZ353-BF353)/(AZ353-BQ353)</f>
        <v>0</v>
      </c>
      <c r="BU353">
        <f>(BF353-BE353)/(BF353-AY353)</f>
        <v>0</v>
      </c>
      <c r="BV353">
        <f>(AZ353-BF353)/(AZ353-AY353)</f>
        <v>0</v>
      </c>
      <c r="BW353">
        <f>(BS353*BQ353/BE353)</f>
        <v>0</v>
      </c>
      <c r="BX353">
        <f>(1-BW353)</f>
        <v>0</v>
      </c>
      <c r="DG353">
        <f>$B$13*EF353+$C$13*EG353+$F$13*ER353*(1-EU353)</f>
        <v>0</v>
      </c>
      <c r="DH353">
        <f>DG353*DI353</f>
        <v>0</v>
      </c>
      <c r="DI353">
        <f>($B$13*$D$11+$C$13*$D$11+$F$13*((FE353+EW353)/MAX(FE353+EW353+FF353, 0.1)*$I$11+FF353/MAX(FE353+EW353+FF353, 0.1)*$J$11))/($B$13+$C$13+$F$13)</f>
        <v>0</v>
      </c>
      <c r="DJ353">
        <f>($B$13*$K$11+$C$13*$K$11+$F$13*((FE353+EW353)/MAX(FE353+EW353+FF353, 0.1)*$P$11+FF353/MAX(FE353+EW353+FF353, 0.1)*$Q$11))/($B$13+$C$13+$F$13)</f>
        <v>0</v>
      </c>
      <c r="DK353">
        <v>2.44</v>
      </c>
      <c r="DL353">
        <v>0.5</v>
      </c>
      <c r="DM353" t="s">
        <v>430</v>
      </c>
      <c r="DN353">
        <v>2</v>
      </c>
      <c r="DO353" t="b">
        <v>1</v>
      </c>
      <c r="DP353">
        <v>1688150205.314285</v>
      </c>
      <c r="DQ353">
        <v>706.8509642857141</v>
      </c>
      <c r="DR353">
        <v>741.1946785714284</v>
      </c>
      <c r="DS353">
        <v>26.78892142857143</v>
      </c>
      <c r="DT353">
        <v>25.88456785714286</v>
      </c>
      <c r="DU353">
        <v>733.3632142857142</v>
      </c>
      <c r="DV353">
        <v>30.86523214285714</v>
      </c>
      <c r="DW353">
        <v>500.0108571428571</v>
      </c>
      <c r="DX353">
        <v>101.5395714285714</v>
      </c>
      <c r="DY353">
        <v>0.1000290714285714</v>
      </c>
      <c r="DZ353">
        <v>34.54493928571429</v>
      </c>
      <c r="EA353">
        <v>35.82483928571428</v>
      </c>
      <c r="EB353">
        <v>999.9000000000002</v>
      </c>
      <c r="EC353">
        <v>0</v>
      </c>
      <c r="ED353">
        <v>0</v>
      </c>
      <c r="EE353">
        <v>9998.908928571429</v>
      </c>
      <c r="EF353">
        <v>0</v>
      </c>
      <c r="EG353">
        <v>1753.881428571429</v>
      </c>
      <c r="EH353">
        <v>-34.34374642857143</v>
      </c>
      <c r="EI353">
        <v>726.3085714285714</v>
      </c>
      <c r="EJ353">
        <v>760.8907499999999</v>
      </c>
      <c r="EK353">
        <v>0.9043604642857143</v>
      </c>
      <c r="EL353">
        <v>741.1946785714284</v>
      </c>
      <c r="EM353">
        <v>25.88456785714286</v>
      </c>
      <c r="EN353">
        <v>2.720135714285714</v>
      </c>
      <c r="EO353">
        <v>2.628306785714286</v>
      </c>
      <c r="EP353">
        <v>22.40725</v>
      </c>
      <c r="EQ353">
        <v>21.84358571428572</v>
      </c>
      <c r="ER353">
        <v>2000.033214285715</v>
      </c>
      <c r="ES353">
        <v>0.9799938571428572</v>
      </c>
      <c r="ET353">
        <v>0.02000581071428571</v>
      </c>
      <c r="EU353">
        <v>0</v>
      </c>
      <c r="EV353">
        <v>252.5524642857143</v>
      </c>
      <c r="EW353">
        <v>5.00078</v>
      </c>
      <c r="EX353">
        <v>7483.95</v>
      </c>
      <c r="EY353">
        <v>16379.88214285714</v>
      </c>
      <c r="EZ353">
        <v>52.15149999999999</v>
      </c>
      <c r="FA353">
        <v>54.38607142857143</v>
      </c>
      <c r="FB353">
        <v>52.64699999999999</v>
      </c>
      <c r="FC353">
        <v>53.62260714285714</v>
      </c>
      <c r="FD353">
        <v>52.54214285714285</v>
      </c>
      <c r="FE353">
        <v>1955.117857142857</v>
      </c>
      <c r="FF353">
        <v>39.91071428571429</v>
      </c>
      <c r="FG353">
        <v>0</v>
      </c>
      <c r="FH353">
        <v>1688150207.4</v>
      </c>
      <c r="FI353">
        <v>0</v>
      </c>
      <c r="FJ353">
        <v>252.55164</v>
      </c>
      <c r="FK353">
        <v>-0.04792307764990689</v>
      </c>
      <c r="FL353">
        <v>-3030.260765997283</v>
      </c>
      <c r="FM353">
        <v>7467.220399999999</v>
      </c>
      <c r="FN353">
        <v>15</v>
      </c>
      <c r="FO353">
        <v>1688146449</v>
      </c>
      <c r="FP353" t="s">
        <v>1019</v>
      </c>
      <c r="FQ353">
        <v>1688146449</v>
      </c>
      <c r="FR353">
        <v>1688146442</v>
      </c>
      <c r="FS353">
        <v>9</v>
      </c>
      <c r="FT353">
        <v>-0.022</v>
      </c>
      <c r="FU353">
        <v>-0.07000000000000001</v>
      </c>
      <c r="FV353">
        <v>-22.36</v>
      </c>
      <c r="FW353">
        <v>-3.884</v>
      </c>
      <c r="FX353">
        <v>420</v>
      </c>
      <c r="FY353">
        <v>23</v>
      </c>
      <c r="FZ353">
        <v>0.42</v>
      </c>
      <c r="GA353">
        <v>0.11</v>
      </c>
      <c r="GB353">
        <v>-34.09064390243902</v>
      </c>
      <c r="GC353">
        <v>-3.261698257839733</v>
      </c>
      <c r="GD353">
        <v>0.381444766355357</v>
      </c>
      <c r="GE353">
        <v>0</v>
      </c>
      <c r="GF353">
        <v>0.9313133414634146</v>
      </c>
      <c r="GG353">
        <v>-0.4408454634146339</v>
      </c>
      <c r="GH353">
        <v>0.05041273384171503</v>
      </c>
      <c r="GI353">
        <v>1</v>
      </c>
      <c r="GJ353">
        <v>1</v>
      </c>
      <c r="GK353">
        <v>2</v>
      </c>
      <c r="GL353" t="s">
        <v>432</v>
      </c>
      <c r="GM353">
        <v>3.10133</v>
      </c>
      <c r="GN353">
        <v>2.75811</v>
      </c>
      <c r="GO353">
        <v>0.143096</v>
      </c>
      <c r="GP353">
        <v>0.144128</v>
      </c>
      <c r="GQ353">
        <v>0.138015</v>
      </c>
      <c r="GR353">
        <v>0.122702</v>
      </c>
      <c r="GS353">
        <v>21129</v>
      </c>
      <c r="GT353">
        <v>20120.7</v>
      </c>
      <c r="GU353">
        <v>25257</v>
      </c>
      <c r="GV353">
        <v>23911.6</v>
      </c>
      <c r="GW353">
        <v>35056.2</v>
      </c>
      <c r="GX353">
        <v>30592</v>
      </c>
      <c r="GY353">
        <v>44173.4</v>
      </c>
      <c r="GZ353">
        <v>37675</v>
      </c>
      <c r="HA353">
        <v>1.67118</v>
      </c>
      <c r="HB353">
        <v>1.57675</v>
      </c>
      <c r="HC353">
        <v>-0.0110343</v>
      </c>
      <c r="HD353">
        <v>0</v>
      </c>
      <c r="HE353">
        <v>36.0341</v>
      </c>
      <c r="HF353">
        <v>999.9</v>
      </c>
      <c r="HG353">
        <v>34.7</v>
      </c>
      <c r="HH353">
        <v>48.6</v>
      </c>
      <c r="HI353">
        <v>39.5684</v>
      </c>
      <c r="HJ353">
        <v>62.7474</v>
      </c>
      <c r="HK353">
        <v>21.8149</v>
      </c>
      <c r="HL353">
        <v>1</v>
      </c>
      <c r="HM353">
        <v>2.30942</v>
      </c>
      <c r="HN353">
        <v>9.28105</v>
      </c>
      <c r="HO353">
        <v>20.0448</v>
      </c>
      <c r="HP353">
        <v>5.19872</v>
      </c>
      <c r="HQ353">
        <v>11.998</v>
      </c>
      <c r="HR353">
        <v>4.95655</v>
      </c>
      <c r="HS353">
        <v>3.27408</v>
      </c>
      <c r="HT353">
        <v>9999</v>
      </c>
      <c r="HU353">
        <v>9999</v>
      </c>
      <c r="HV353">
        <v>9999</v>
      </c>
      <c r="HW353">
        <v>114.6</v>
      </c>
      <c r="HX353">
        <v>1.86386</v>
      </c>
      <c r="HY353">
        <v>1.86023</v>
      </c>
      <c r="HZ353">
        <v>1.85868</v>
      </c>
      <c r="IA353">
        <v>1.85989</v>
      </c>
      <c r="IB353">
        <v>1.85988</v>
      </c>
      <c r="IC353">
        <v>1.85853</v>
      </c>
      <c r="ID353">
        <v>1.85771</v>
      </c>
      <c r="IE353">
        <v>1.85242</v>
      </c>
      <c r="IF353">
        <v>0</v>
      </c>
      <c r="IG353">
        <v>0</v>
      </c>
      <c r="IH353">
        <v>0</v>
      </c>
      <c r="II353">
        <v>0</v>
      </c>
      <c r="IJ353" t="s">
        <v>433</v>
      </c>
      <c r="IK353" t="s">
        <v>434</v>
      </c>
      <c r="IL353" t="s">
        <v>435</v>
      </c>
      <c r="IM353" t="s">
        <v>435</v>
      </c>
      <c r="IN353" t="s">
        <v>435</v>
      </c>
      <c r="IO353" t="s">
        <v>435</v>
      </c>
      <c r="IP353">
        <v>0</v>
      </c>
      <c r="IQ353">
        <v>100</v>
      </c>
      <c r="IR353">
        <v>100</v>
      </c>
      <c r="IS353">
        <v>-26.852</v>
      </c>
      <c r="IT353">
        <v>-4.0797</v>
      </c>
      <c r="IU353">
        <v>-14.33519908643434</v>
      </c>
      <c r="IV353">
        <v>-0.02083019699242301</v>
      </c>
      <c r="IW353">
        <v>6.53372239223948E-06</v>
      </c>
      <c r="IX353">
        <v>-1.0545266758139E-09</v>
      </c>
      <c r="IY353">
        <v>-1.743726263577337</v>
      </c>
      <c r="IZ353">
        <v>-0.1107929009182527</v>
      </c>
      <c r="JA353">
        <v>0.00147621998962423</v>
      </c>
      <c r="JB353">
        <v>-1.085810860981848E-05</v>
      </c>
      <c r="JC353">
        <v>3</v>
      </c>
      <c r="JD353">
        <v>1949</v>
      </c>
      <c r="JE353">
        <v>2</v>
      </c>
      <c r="JF353">
        <v>64</v>
      </c>
      <c r="JG353">
        <v>62.7</v>
      </c>
      <c r="JH353">
        <v>62.9</v>
      </c>
      <c r="JI353">
        <v>1.94702</v>
      </c>
      <c r="JJ353">
        <v>2.72095</v>
      </c>
      <c r="JK353">
        <v>1.49658</v>
      </c>
      <c r="JL353">
        <v>2.32056</v>
      </c>
      <c r="JM353">
        <v>1.54785</v>
      </c>
      <c r="JN353">
        <v>2.5061</v>
      </c>
      <c r="JO353">
        <v>52.0023</v>
      </c>
      <c r="JP353">
        <v>12.7486</v>
      </c>
      <c r="JQ353">
        <v>18</v>
      </c>
      <c r="JR353">
        <v>502.228</v>
      </c>
      <c r="JS353">
        <v>446.965</v>
      </c>
      <c r="JT353">
        <v>29.174</v>
      </c>
      <c r="JU353">
        <v>52.0057</v>
      </c>
      <c r="JV353">
        <v>30.0025</v>
      </c>
      <c r="JW353">
        <v>51.6211</v>
      </c>
      <c r="JX353">
        <v>51.4154</v>
      </c>
      <c r="JY353">
        <v>39.0863</v>
      </c>
      <c r="JZ353">
        <v>24.0759</v>
      </c>
      <c r="KA353">
        <v>0</v>
      </c>
      <c r="KB353">
        <v>22.9305</v>
      </c>
      <c r="KC353">
        <v>788.045</v>
      </c>
      <c r="KD353">
        <v>26.1115</v>
      </c>
      <c r="KE353">
        <v>96.5265</v>
      </c>
      <c r="KF353">
        <v>91.0035</v>
      </c>
    </row>
    <row r="354" spans="1:292">
      <c r="A354">
        <v>336</v>
      </c>
      <c r="B354">
        <v>1688150218.1</v>
      </c>
      <c r="C354">
        <v>15802.09999990463</v>
      </c>
      <c r="D354" t="s">
        <v>1112</v>
      </c>
      <c r="E354" t="s">
        <v>1113</v>
      </c>
      <c r="F354">
        <v>5</v>
      </c>
      <c r="G354" t="s">
        <v>1018</v>
      </c>
      <c r="H354">
        <v>1688150210.6</v>
      </c>
      <c r="I354">
        <f>(J354)/1000</f>
        <v>0</v>
      </c>
      <c r="J354">
        <f>IF(DO354, AM354, AG354)</f>
        <v>0</v>
      </c>
      <c r="K354">
        <f>IF(DO354, AH354, AF354)</f>
        <v>0</v>
      </c>
      <c r="L354">
        <f>DQ354 - IF(AT354&gt;1, K354*DK354*100.0/(AV354*EE354), 0)</f>
        <v>0</v>
      </c>
      <c r="M354">
        <f>((S354-I354/2)*L354-K354)/(S354+I354/2)</f>
        <v>0</v>
      </c>
      <c r="N354">
        <f>M354*(DX354+DY354)/1000.0</f>
        <v>0</v>
      </c>
      <c r="O354">
        <f>(DQ354 - IF(AT354&gt;1, K354*DK354*100.0/(AV354*EE354), 0))*(DX354+DY354)/1000.0</f>
        <v>0</v>
      </c>
      <c r="P354">
        <f>2.0/((1/R354-1/Q354)+SIGN(R354)*SQRT((1/R354-1/Q354)*(1/R354-1/Q354) + 4*DL354/((DL354+1)*(DL354+1))*(2*1/R354*1/Q354-1/Q354*1/Q354)))</f>
        <v>0</v>
      </c>
      <c r="Q354">
        <f>IF(LEFT(DM354,1)&lt;&gt;"0",IF(LEFT(DM354,1)="1",3.0,DN354),$D$5+$E$5*(EE354*DX354/($K$5*1000))+$F$5*(EE354*DX354/($K$5*1000))*MAX(MIN(DK354,$J$5),$I$5)*MAX(MIN(DK354,$J$5),$I$5)+$G$5*MAX(MIN(DK354,$J$5),$I$5)*(EE354*DX354/($K$5*1000))+$H$5*(EE354*DX354/($K$5*1000))*(EE354*DX354/($K$5*1000)))</f>
        <v>0</v>
      </c>
      <c r="R354">
        <f>I354*(1000-(1000*0.61365*exp(17.502*V354/(240.97+V354))/(DX354+DY354)+DS354)/2)/(1000*0.61365*exp(17.502*V354/(240.97+V354))/(DX354+DY354)-DS354)</f>
        <v>0</v>
      </c>
      <c r="S354">
        <f>1/((DL354+1)/(P354/1.6)+1/(Q354/1.37)) + DL354/((DL354+1)/(P354/1.6) + DL354/(Q354/1.37))</f>
        <v>0</v>
      </c>
      <c r="T354">
        <f>(DG354*DJ354)</f>
        <v>0</v>
      </c>
      <c r="U354">
        <f>(DZ354+(T354+2*0.95*5.67E-8*(((DZ354+$B$9)+273)^4-(DZ354+273)^4)-44100*I354)/(1.84*29.3*Q354+8*0.95*5.67E-8*(DZ354+273)^3))</f>
        <v>0</v>
      </c>
      <c r="V354">
        <f>($C$9*EA354+$D$9*EB354+$E$9*U354)</f>
        <v>0</v>
      </c>
      <c r="W354">
        <f>0.61365*exp(17.502*V354/(240.97+V354))</f>
        <v>0</v>
      </c>
      <c r="X354">
        <f>(Y354/Z354*100)</f>
        <v>0</v>
      </c>
      <c r="Y354">
        <f>DS354*(DX354+DY354)/1000</f>
        <v>0</v>
      </c>
      <c r="Z354">
        <f>0.61365*exp(17.502*DZ354/(240.97+DZ354))</f>
        <v>0</v>
      </c>
      <c r="AA354">
        <f>(W354-DS354*(DX354+DY354)/1000)</f>
        <v>0</v>
      </c>
      <c r="AB354">
        <f>(-I354*44100)</f>
        <v>0</v>
      </c>
      <c r="AC354">
        <f>2*29.3*Q354*0.92*(DZ354-V354)</f>
        <v>0</v>
      </c>
      <c r="AD354">
        <f>2*0.95*5.67E-8*(((DZ354+$B$9)+273)^4-(V354+273)^4)</f>
        <v>0</v>
      </c>
      <c r="AE354">
        <f>T354+AD354+AB354+AC354</f>
        <v>0</v>
      </c>
      <c r="AF354">
        <f>DW354*AT354*(DR354-DQ354*(1000-AT354*DT354)/(1000-AT354*DS354))/(100*DK354)</f>
        <v>0</v>
      </c>
      <c r="AG354">
        <f>1000*DW354*AT354*(DS354-DT354)/(100*DK354*(1000-AT354*DS354))</f>
        <v>0</v>
      </c>
      <c r="AH354">
        <f>(AI354 - AJ354 - DX354*1E3/(8.314*(DZ354+273.15)) * AL354/DW354 * AK354) * DW354/(100*DK354) * (1000 - DT354)/1000</f>
        <v>0</v>
      </c>
      <c r="AI354">
        <v>793.8744075364606</v>
      </c>
      <c r="AJ354">
        <v>768.4962424242423</v>
      </c>
      <c r="AK354">
        <v>3.424614993601878</v>
      </c>
      <c r="AL354">
        <v>66.52313839477526</v>
      </c>
      <c r="AM354">
        <f>(AO354 - AN354 + DX354*1E3/(8.314*(DZ354+273.15)) * AQ354/DW354 * AP354) * DW354/(100*DK354) * 1000/(1000 - AO354)</f>
        <v>0</v>
      </c>
      <c r="AN354">
        <v>25.96189631489443</v>
      </c>
      <c r="AO354">
        <v>26.86768363636363</v>
      </c>
      <c r="AP354">
        <v>0.001195105945347578</v>
      </c>
      <c r="AQ354">
        <v>105.5360491091365</v>
      </c>
      <c r="AR354">
        <v>0</v>
      </c>
      <c r="AS354">
        <v>0</v>
      </c>
      <c r="AT354">
        <f>IF(AR354*$H$15&gt;=AV354,1.0,(AV354/(AV354-AR354*$H$15)))</f>
        <v>0</v>
      </c>
      <c r="AU354">
        <f>(AT354-1)*100</f>
        <v>0</v>
      </c>
      <c r="AV354">
        <f>MAX(0,($B$15+$C$15*EE354)/(1+$D$15*EE354)*DX354/(DZ354+273)*$E$15)</f>
        <v>0</v>
      </c>
      <c r="AW354" t="s">
        <v>429</v>
      </c>
      <c r="AX354" t="s">
        <v>429</v>
      </c>
      <c r="AY354">
        <v>0</v>
      </c>
      <c r="AZ354">
        <v>0</v>
      </c>
      <c r="BA354">
        <f>1-AY354/AZ354</f>
        <v>0</v>
      </c>
      <c r="BB354">
        <v>0</v>
      </c>
      <c r="BC354" t="s">
        <v>429</v>
      </c>
      <c r="BD354" t="s">
        <v>429</v>
      </c>
      <c r="BE354">
        <v>0</v>
      </c>
      <c r="BF354">
        <v>0</v>
      </c>
      <c r="BG354">
        <f>1-BE354/BF354</f>
        <v>0</v>
      </c>
      <c r="BH354">
        <v>0.5</v>
      </c>
      <c r="BI354">
        <f>DH354</f>
        <v>0</v>
      </c>
      <c r="BJ354">
        <f>K354</f>
        <v>0</v>
      </c>
      <c r="BK354">
        <f>BG354*BH354*BI354</f>
        <v>0</v>
      </c>
      <c r="BL354">
        <f>(BJ354-BB354)/BI354</f>
        <v>0</v>
      </c>
      <c r="BM354">
        <f>(AZ354-BF354)/BF354</f>
        <v>0</v>
      </c>
      <c r="BN354">
        <f>AY354/(BA354+AY354/BF354)</f>
        <v>0</v>
      </c>
      <c r="BO354" t="s">
        <v>429</v>
      </c>
      <c r="BP354">
        <v>0</v>
      </c>
      <c r="BQ354">
        <f>IF(BP354&lt;&gt;0, BP354, BN354)</f>
        <v>0</v>
      </c>
      <c r="BR354">
        <f>1-BQ354/BF354</f>
        <v>0</v>
      </c>
      <c r="BS354">
        <f>(BF354-BE354)/(BF354-BQ354)</f>
        <v>0</v>
      </c>
      <c r="BT354">
        <f>(AZ354-BF354)/(AZ354-BQ354)</f>
        <v>0</v>
      </c>
      <c r="BU354">
        <f>(BF354-BE354)/(BF354-AY354)</f>
        <v>0</v>
      </c>
      <c r="BV354">
        <f>(AZ354-BF354)/(AZ354-AY354)</f>
        <v>0</v>
      </c>
      <c r="BW354">
        <f>(BS354*BQ354/BE354)</f>
        <v>0</v>
      </c>
      <c r="BX354">
        <f>(1-BW354)</f>
        <v>0</v>
      </c>
      <c r="DG354">
        <f>$B$13*EF354+$C$13*EG354+$F$13*ER354*(1-EU354)</f>
        <v>0</v>
      </c>
      <c r="DH354">
        <f>DG354*DI354</f>
        <v>0</v>
      </c>
      <c r="DI354">
        <f>($B$13*$D$11+$C$13*$D$11+$F$13*((FE354+EW354)/MAX(FE354+EW354+FF354, 0.1)*$I$11+FF354/MAX(FE354+EW354+FF354, 0.1)*$J$11))/($B$13+$C$13+$F$13)</f>
        <v>0</v>
      </c>
      <c r="DJ354">
        <f>($B$13*$K$11+$C$13*$K$11+$F$13*((FE354+EW354)/MAX(FE354+EW354+FF354, 0.1)*$P$11+FF354/MAX(FE354+EW354+FF354, 0.1)*$Q$11))/($B$13+$C$13+$F$13)</f>
        <v>0</v>
      </c>
      <c r="DK354">
        <v>2.44</v>
      </c>
      <c r="DL354">
        <v>0.5</v>
      </c>
      <c r="DM354" t="s">
        <v>430</v>
      </c>
      <c r="DN354">
        <v>2</v>
      </c>
      <c r="DO354" t="b">
        <v>1</v>
      </c>
      <c r="DP354">
        <v>1688150210.6</v>
      </c>
      <c r="DQ354">
        <v>724.5007037037036</v>
      </c>
      <c r="DR354">
        <v>758.9163333333331</v>
      </c>
      <c r="DS354">
        <v>26.82962592592592</v>
      </c>
      <c r="DT354">
        <v>25.93641481481482</v>
      </c>
      <c r="DU354">
        <v>751.2432222222222</v>
      </c>
      <c r="DV354">
        <v>30.90810370370371</v>
      </c>
      <c r="DW354">
        <v>500.0116666666668</v>
      </c>
      <c r="DX354">
        <v>101.5391481481482</v>
      </c>
      <c r="DY354">
        <v>0.1000109074074074</v>
      </c>
      <c r="DZ354">
        <v>34.56702222222222</v>
      </c>
      <c r="EA354">
        <v>35.84672962962963</v>
      </c>
      <c r="EB354">
        <v>999.9000000000001</v>
      </c>
      <c r="EC354">
        <v>0</v>
      </c>
      <c r="ED354">
        <v>0</v>
      </c>
      <c r="EE354">
        <v>10001.38777777778</v>
      </c>
      <c r="EF354">
        <v>0</v>
      </c>
      <c r="EG354">
        <v>1513.304814814815</v>
      </c>
      <c r="EH354">
        <v>-34.41565925925926</v>
      </c>
      <c r="EI354">
        <v>744.4750370370369</v>
      </c>
      <c r="EJ354">
        <v>779.1241851851851</v>
      </c>
      <c r="EK354">
        <v>0.8932229259259259</v>
      </c>
      <c r="EL354">
        <v>758.9163333333331</v>
      </c>
      <c r="EM354">
        <v>25.93641481481482</v>
      </c>
      <c r="EN354">
        <v>2.724258518518519</v>
      </c>
      <c r="EO354">
        <v>2.63356037037037</v>
      </c>
      <c r="EP354">
        <v>22.43216666666667</v>
      </c>
      <c r="EQ354">
        <v>21.87633333333333</v>
      </c>
      <c r="ER354">
        <v>2000.014814814815</v>
      </c>
      <c r="ES354">
        <v>0.9799932222222224</v>
      </c>
      <c r="ET354">
        <v>0.02000637777777778</v>
      </c>
      <c r="EU354">
        <v>0</v>
      </c>
      <c r="EV354">
        <v>252.520962962963</v>
      </c>
      <c r="EW354">
        <v>5.00078</v>
      </c>
      <c r="EX354">
        <v>7045.14925925926</v>
      </c>
      <c r="EY354">
        <v>16379.72222222222</v>
      </c>
      <c r="EZ354">
        <v>52.16174074074073</v>
      </c>
      <c r="FA354">
        <v>54.40025925925925</v>
      </c>
      <c r="FB354">
        <v>52.65492592592592</v>
      </c>
      <c r="FC354">
        <v>53.64099999999999</v>
      </c>
      <c r="FD354">
        <v>52.5761111111111</v>
      </c>
      <c r="FE354">
        <v>1955.1</v>
      </c>
      <c r="FF354">
        <v>39.91</v>
      </c>
      <c r="FG354">
        <v>0</v>
      </c>
      <c r="FH354">
        <v>1688150212.8</v>
      </c>
      <c r="FI354">
        <v>0</v>
      </c>
      <c r="FJ354">
        <v>252.5260769230769</v>
      </c>
      <c r="FK354">
        <v>-0.450871790832218</v>
      </c>
      <c r="FL354">
        <v>-7622.700517442211</v>
      </c>
      <c r="FM354">
        <v>7006.812692307692</v>
      </c>
      <c r="FN354">
        <v>15</v>
      </c>
      <c r="FO354">
        <v>1688146449</v>
      </c>
      <c r="FP354" t="s">
        <v>1019</v>
      </c>
      <c r="FQ354">
        <v>1688146449</v>
      </c>
      <c r="FR354">
        <v>1688146442</v>
      </c>
      <c r="FS354">
        <v>9</v>
      </c>
      <c r="FT354">
        <v>-0.022</v>
      </c>
      <c r="FU354">
        <v>-0.07000000000000001</v>
      </c>
      <c r="FV354">
        <v>-22.36</v>
      </c>
      <c r="FW354">
        <v>-3.884</v>
      </c>
      <c r="FX354">
        <v>420</v>
      </c>
      <c r="FY354">
        <v>23</v>
      </c>
      <c r="FZ354">
        <v>0.42</v>
      </c>
      <c r="GA354">
        <v>0.11</v>
      </c>
      <c r="GB354">
        <v>-34.369795</v>
      </c>
      <c r="GC354">
        <v>-1.121063414634124</v>
      </c>
      <c r="GD354">
        <v>0.1495306706833081</v>
      </c>
      <c r="GE354">
        <v>0</v>
      </c>
      <c r="GF354">
        <v>0.9057806249999999</v>
      </c>
      <c r="GG354">
        <v>-0.09152209756097734</v>
      </c>
      <c r="GH354">
        <v>0.02811812838782793</v>
      </c>
      <c r="GI354">
        <v>1</v>
      </c>
      <c r="GJ354">
        <v>1</v>
      </c>
      <c r="GK354">
        <v>2</v>
      </c>
      <c r="GL354" t="s">
        <v>432</v>
      </c>
      <c r="GM354">
        <v>3.10149</v>
      </c>
      <c r="GN354">
        <v>2.75801</v>
      </c>
      <c r="GO354">
        <v>0.145238</v>
      </c>
      <c r="GP354">
        <v>0.146241</v>
      </c>
      <c r="GQ354">
        <v>0.138064</v>
      </c>
      <c r="GR354">
        <v>0.122878</v>
      </c>
      <c r="GS354">
        <v>21074.8</v>
      </c>
      <c r="GT354">
        <v>20069.7</v>
      </c>
      <c r="GU354">
        <v>25255.6</v>
      </c>
      <c r="GV354">
        <v>23910.3</v>
      </c>
      <c r="GW354">
        <v>35052.8</v>
      </c>
      <c r="GX354">
        <v>30584.7</v>
      </c>
      <c r="GY354">
        <v>44171</v>
      </c>
      <c r="GZ354">
        <v>37673.1</v>
      </c>
      <c r="HA354">
        <v>1.67125</v>
      </c>
      <c r="HB354">
        <v>1.57642</v>
      </c>
      <c r="HC354">
        <v>-0.0107288</v>
      </c>
      <c r="HD354">
        <v>0</v>
      </c>
      <c r="HE354">
        <v>36.0512</v>
      </c>
      <c r="HF354">
        <v>999.9</v>
      </c>
      <c r="HG354">
        <v>34.7</v>
      </c>
      <c r="HH354">
        <v>48.6</v>
      </c>
      <c r="HI354">
        <v>39.5659</v>
      </c>
      <c r="HJ354">
        <v>62.9074</v>
      </c>
      <c r="HK354">
        <v>21.7268</v>
      </c>
      <c r="HL354">
        <v>1</v>
      </c>
      <c r="HM354">
        <v>2.31202</v>
      </c>
      <c r="HN354">
        <v>9.28105</v>
      </c>
      <c r="HO354">
        <v>20.045</v>
      </c>
      <c r="HP354">
        <v>5.20067</v>
      </c>
      <c r="HQ354">
        <v>11.998</v>
      </c>
      <c r="HR354">
        <v>4.9571</v>
      </c>
      <c r="HS354">
        <v>3.2743</v>
      </c>
      <c r="HT354">
        <v>9999</v>
      </c>
      <c r="HU354">
        <v>9999</v>
      </c>
      <c r="HV354">
        <v>9999</v>
      </c>
      <c r="HW354">
        <v>114.6</v>
      </c>
      <c r="HX354">
        <v>1.86386</v>
      </c>
      <c r="HY354">
        <v>1.86028</v>
      </c>
      <c r="HZ354">
        <v>1.85867</v>
      </c>
      <c r="IA354">
        <v>1.85989</v>
      </c>
      <c r="IB354">
        <v>1.85989</v>
      </c>
      <c r="IC354">
        <v>1.85853</v>
      </c>
      <c r="ID354">
        <v>1.85772</v>
      </c>
      <c r="IE354">
        <v>1.85242</v>
      </c>
      <c r="IF354">
        <v>0</v>
      </c>
      <c r="IG354">
        <v>0</v>
      </c>
      <c r="IH354">
        <v>0</v>
      </c>
      <c r="II354">
        <v>0</v>
      </c>
      <c r="IJ354" t="s">
        <v>433</v>
      </c>
      <c r="IK354" t="s">
        <v>434</v>
      </c>
      <c r="IL354" t="s">
        <v>435</v>
      </c>
      <c r="IM354" t="s">
        <v>435</v>
      </c>
      <c r="IN354" t="s">
        <v>435</v>
      </c>
      <c r="IO354" t="s">
        <v>435</v>
      </c>
      <c r="IP354">
        <v>0</v>
      </c>
      <c r="IQ354">
        <v>100</v>
      </c>
      <c r="IR354">
        <v>100</v>
      </c>
      <c r="IS354">
        <v>-27.065</v>
      </c>
      <c r="IT354">
        <v>-4.0807</v>
      </c>
      <c r="IU354">
        <v>-14.33519908643434</v>
      </c>
      <c r="IV354">
        <v>-0.02083019699242301</v>
      </c>
      <c r="IW354">
        <v>6.53372239223948E-06</v>
      </c>
      <c r="IX354">
        <v>-1.0545266758139E-09</v>
      </c>
      <c r="IY354">
        <v>-1.743726263577337</v>
      </c>
      <c r="IZ354">
        <v>-0.1107929009182527</v>
      </c>
      <c r="JA354">
        <v>0.00147621998962423</v>
      </c>
      <c r="JB354">
        <v>-1.085810860981848E-05</v>
      </c>
      <c r="JC354">
        <v>3</v>
      </c>
      <c r="JD354">
        <v>1949</v>
      </c>
      <c r="JE354">
        <v>2</v>
      </c>
      <c r="JF354">
        <v>64</v>
      </c>
      <c r="JG354">
        <v>62.8</v>
      </c>
      <c r="JH354">
        <v>62.9</v>
      </c>
      <c r="JI354">
        <v>1.98242</v>
      </c>
      <c r="JJ354">
        <v>2.72583</v>
      </c>
      <c r="JK354">
        <v>1.49658</v>
      </c>
      <c r="JL354">
        <v>2.32178</v>
      </c>
      <c r="JM354">
        <v>1.54785</v>
      </c>
      <c r="JN354">
        <v>2.40601</v>
      </c>
      <c r="JO354">
        <v>52.0361</v>
      </c>
      <c r="JP354">
        <v>12.7311</v>
      </c>
      <c r="JQ354">
        <v>18</v>
      </c>
      <c r="JR354">
        <v>502.376</v>
      </c>
      <c r="JS354">
        <v>446.839</v>
      </c>
      <c r="JT354">
        <v>29.1946</v>
      </c>
      <c r="JU354">
        <v>52.03</v>
      </c>
      <c r="JV354">
        <v>30.0025</v>
      </c>
      <c r="JW354">
        <v>51.6386</v>
      </c>
      <c r="JX354">
        <v>51.4342</v>
      </c>
      <c r="JY354">
        <v>39.7977</v>
      </c>
      <c r="JZ354">
        <v>23.7754</v>
      </c>
      <c r="KA354">
        <v>0</v>
      </c>
      <c r="KB354">
        <v>22.948</v>
      </c>
      <c r="KC354">
        <v>808.0839999999999</v>
      </c>
      <c r="KD354">
        <v>26.1778</v>
      </c>
      <c r="KE354">
        <v>96.52119999999999</v>
      </c>
      <c r="KF354">
        <v>90.9987</v>
      </c>
    </row>
    <row r="355" spans="1:292">
      <c r="A355">
        <v>337</v>
      </c>
      <c r="B355">
        <v>1688150223.1</v>
      </c>
      <c r="C355">
        <v>15807.09999990463</v>
      </c>
      <c r="D355" t="s">
        <v>1114</v>
      </c>
      <c r="E355" t="s">
        <v>1115</v>
      </c>
      <c r="F355">
        <v>5</v>
      </c>
      <c r="G355" t="s">
        <v>1018</v>
      </c>
      <c r="H355">
        <v>1688150215.314285</v>
      </c>
      <c r="I355">
        <f>(J355)/1000</f>
        <v>0</v>
      </c>
      <c r="J355">
        <f>IF(DO355, AM355, AG355)</f>
        <v>0</v>
      </c>
      <c r="K355">
        <f>IF(DO355, AH355, AF355)</f>
        <v>0</v>
      </c>
      <c r="L355">
        <f>DQ355 - IF(AT355&gt;1, K355*DK355*100.0/(AV355*EE355), 0)</f>
        <v>0</v>
      </c>
      <c r="M355">
        <f>((S355-I355/2)*L355-K355)/(S355+I355/2)</f>
        <v>0</v>
      </c>
      <c r="N355">
        <f>M355*(DX355+DY355)/1000.0</f>
        <v>0</v>
      </c>
      <c r="O355">
        <f>(DQ355 - IF(AT355&gt;1, K355*DK355*100.0/(AV355*EE355), 0))*(DX355+DY355)/1000.0</f>
        <v>0</v>
      </c>
      <c r="P355">
        <f>2.0/((1/R355-1/Q355)+SIGN(R355)*SQRT((1/R355-1/Q355)*(1/R355-1/Q355) + 4*DL355/((DL355+1)*(DL355+1))*(2*1/R355*1/Q355-1/Q355*1/Q355)))</f>
        <v>0</v>
      </c>
      <c r="Q355">
        <f>IF(LEFT(DM355,1)&lt;&gt;"0",IF(LEFT(DM355,1)="1",3.0,DN355),$D$5+$E$5*(EE355*DX355/($K$5*1000))+$F$5*(EE355*DX355/($K$5*1000))*MAX(MIN(DK355,$J$5),$I$5)*MAX(MIN(DK355,$J$5),$I$5)+$G$5*MAX(MIN(DK355,$J$5),$I$5)*(EE355*DX355/($K$5*1000))+$H$5*(EE355*DX355/($K$5*1000))*(EE355*DX355/($K$5*1000)))</f>
        <v>0</v>
      </c>
      <c r="R355">
        <f>I355*(1000-(1000*0.61365*exp(17.502*V355/(240.97+V355))/(DX355+DY355)+DS355)/2)/(1000*0.61365*exp(17.502*V355/(240.97+V355))/(DX355+DY355)-DS355)</f>
        <v>0</v>
      </c>
      <c r="S355">
        <f>1/((DL355+1)/(P355/1.6)+1/(Q355/1.37)) + DL355/((DL355+1)/(P355/1.6) + DL355/(Q355/1.37))</f>
        <v>0</v>
      </c>
      <c r="T355">
        <f>(DG355*DJ355)</f>
        <v>0</v>
      </c>
      <c r="U355">
        <f>(DZ355+(T355+2*0.95*5.67E-8*(((DZ355+$B$9)+273)^4-(DZ355+273)^4)-44100*I355)/(1.84*29.3*Q355+8*0.95*5.67E-8*(DZ355+273)^3))</f>
        <v>0</v>
      </c>
      <c r="V355">
        <f>($C$9*EA355+$D$9*EB355+$E$9*U355)</f>
        <v>0</v>
      </c>
      <c r="W355">
        <f>0.61365*exp(17.502*V355/(240.97+V355))</f>
        <v>0</v>
      </c>
      <c r="X355">
        <f>(Y355/Z355*100)</f>
        <v>0</v>
      </c>
      <c r="Y355">
        <f>DS355*(DX355+DY355)/1000</f>
        <v>0</v>
      </c>
      <c r="Z355">
        <f>0.61365*exp(17.502*DZ355/(240.97+DZ355))</f>
        <v>0</v>
      </c>
      <c r="AA355">
        <f>(W355-DS355*(DX355+DY355)/1000)</f>
        <v>0</v>
      </c>
      <c r="AB355">
        <f>(-I355*44100)</f>
        <v>0</v>
      </c>
      <c r="AC355">
        <f>2*29.3*Q355*0.92*(DZ355-V355)</f>
        <v>0</v>
      </c>
      <c r="AD355">
        <f>2*0.95*5.67E-8*(((DZ355+$B$9)+273)^4-(V355+273)^4)</f>
        <v>0</v>
      </c>
      <c r="AE355">
        <f>T355+AD355+AB355+AC355</f>
        <v>0</v>
      </c>
      <c r="AF355">
        <f>DW355*AT355*(DR355-DQ355*(1000-AT355*DT355)/(1000-AT355*DS355))/(100*DK355)</f>
        <v>0</v>
      </c>
      <c r="AG355">
        <f>1000*DW355*AT355*(DS355-DT355)/(100*DK355*(1000-AT355*DS355))</f>
        <v>0</v>
      </c>
      <c r="AH355">
        <f>(AI355 - AJ355 - DX355*1E3/(8.314*(DZ355+273.15)) * AL355/DW355 * AK355) * DW355/(100*DK355) * (1000 - DT355)/1000</f>
        <v>0</v>
      </c>
      <c r="AI355">
        <v>811.3104012786976</v>
      </c>
      <c r="AJ355">
        <v>785.6509999999997</v>
      </c>
      <c r="AK355">
        <v>3.428923599289463</v>
      </c>
      <c r="AL355">
        <v>66.52313839477526</v>
      </c>
      <c r="AM355">
        <f>(AO355 - AN355 + DX355*1E3/(8.314*(DZ355+273.15)) * AQ355/DW355 * AP355) * DW355/(100*DK355) * 1000/(1000 - AO355)</f>
        <v>0</v>
      </c>
      <c r="AN355">
        <v>26.05207246229321</v>
      </c>
      <c r="AO355">
        <v>26.89964969696969</v>
      </c>
      <c r="AP355">
        <v>0.00690297549896952</v>
      </c>
      <c r="AQ355">
        <v>105.5360491091365</v>
      </c>
      <c r="AR355">
        <v>0</v>
      </c>
      <c r="AS355">
        <v>0</v>
      </c>
      <c r="AT355">
        <f>IF(AR355*$H$15&gt;=AV355,1.0,(AV355/(AV355-AR355*$H$15)))</f>
        <v>0</v>
      </c>
      <c r="AU355">
        <f>(AT355-1)*100</f>
        <v>0</v>
      </c>
      <c r="AV355">
        <f>MAX(0,($B$15+$C$15*EE355)/(1+$D$15*EE355)*DX355/(DZ355+273)*$E$15)</f>
        <v>0</v>
      </c>
      <c r="AW355" t="s">
        <v>429</v>
      </c>
      <c r="AX355" t="s">
        <v>429</v>
      </c>
      <c r="AY355">
        <v>0</v>
      </c>
      <c r="AZ355">
        <v>0</v>
      </c>
      <c r="BA355">
        <f>1-AY355/AZ355</f>
        <v>0</v>
      </c>
      <c r="BB355">
        <v>0</v>
      </c>
      <c r="BC355" t="s">
        <v>429</v>
      </c>
      <c r="BD355" t="s">
        <v>429</v>
      </c>
      <c r="BE355">
        <v>0</v>
      </c>
      <c r="BF355">
        <v>0</v>
      </c>
      <c r="BG355">
        <f>1-BE355/BF355</f>
        <v>0</v>
      </c>
      <c r="BH355">
        <v>0.5</v>
      </c>
      <c r="BI355">
        <f>DH355</f>
        <v>0</v>
      </c>
      <c r="BJ355">
        <f>K355</f>
        <v>0</v>
      </c>
      <c r="BK355">
        <f>BG355*BH355*BI355</f>
        <v>0</v>
      </c>
      <c r="BL355">
        <f>(BJ355-BB355)/BI355</f>
        <v>0</v>
      </c>
      <c r="BM355">
        <f>(AZ355-BF355)/BF355</f>
        <v>0</v>
      </c>
      <c r="BN355">
        <f>AY355/(BA355+AY355/BF355)</f>
        <v>0</v>
      </c>
      <c r="BO355" t="s">
        <v>429</v>
      </c>
      <c r="BP355">
        <v>0</v>
      </c>
      <c r="BQ355">
        <f>IF(BP355&lt;&gt;0, BP355, BN355)</f>
        <v>0</v>
      </c>
      <c r="BR355">
        <f>1-BQ355/BF355</f>
        <v>0</v>
      </c>
      <c r="BS355">
        <f>(BF355-BE355)/(BF355-BQ355)</f>
        <v>0</v>
      </c>
      <c r="BT355">
        <f>(AZ355-BF355)/(AZ355-BQ355)</f>
        <v>0</v>
      </c>
      <c r="BU355">
        <f>(BF355-BE355)/(BF355-AY355)</f>
        <v>0</v>
      </c>
      <c r="BV355">
        <f>(AZ355-BF355)/(AZ355-AY355)</f>
        <v>0</v>
      </c>
      <c r="BW355">
        <f>(BS355*BQ355/BE355)</f>
        <v>0</v>
      </c>
      <c r="BX355">
        <f>(1-BW355)</f>
        <v>0</v>
      </c>
      <c r="DG355">
        <f>$B$13*EF355+$C$13*EG355+$F$13*ER355*(1-EU355)</f>
        <v>0</v>
      </c>
      <c r="DH355">
        <f>DG355*DI355</f>
        <v>0</v>
      </c>
      <c r="DI355">
        <f>($B$13*$D$11+$C$13*$D$11+$F$13*((FE355+EW355)/MAX(FE355+EW355+FF355, 0.1)*$I$11+FF355/MAX(FE355+EW355+FF355, 0.1)*$J$11))/($B$13+$C$13+$F$13)</f>
        <v>0</v>
      </c>
      <c r="DJ355">
        <f>($B$13*$K$11+$C$13*$K$11+$F$13*((FE355+EW355)/MAX(FE355+EW355+FF355, 0.1)*$P$11+FF355/MAX(FE355+EW355+FF355, 0.1)*$Q$11))/($B$13+$C$13+$F$13)</f>
        <v>0</v>
      </c>
      <c r="DK355">
        <v>2.44</v>
      </c>
      <c r="DL355">
        <v>0.5</v>
      </c>
      <c r="DM355" t="s">
        <v>430</v>
      </c>
      <c r="DN355">
        <v>2</v>
      </c>
      <c r="DO355" t="b">
        <v>1</v>
      </c>
      <c r="DP355">
        <v>1688150215.314285</v>
      </c>
      <c r="DQ355">
        <v>740.2281428571429</v>
      </c>
      <c r="DR355">
        <v>774.7827857142858</v>
      </c>
      <c r="DS355">
        <v>26.85958214285714</v>
      </c>
      <c r="DT355">
        <v>25.97391785714286</v>
      </c>
      <c r="DU355">
        <v>767.1735</v>
      </c>
      <c r="DV355">
        <v>30.93965357142857</v>
      </c>
      <c r="DW355">
        <v>500.0170357142857</v>
      </c>
      <c r="DX355">
        <v>101.5389285714286</v>
      </c>
      <c r="DY355">
        <v>0.1000272821428572</v>
      </c>
      <c r="DZ355">
        <v>34.58242857142857</v>
      </c>
      <c r="EA355">
        <v>35.86783571428572</v>
      </c>
      <c r="EB355">
        <v>999.9000000000002</v>
      </c>
      <c r="EC355">
        <v>0</v>
      </c>
      <c r="ED355">
        <v>0</v>
      </c>
      <c r="EE355">
        <v>10001.11285714286</v>
      </c>
      <c r="EF355">
        <v>0</v>
      </c>
      <c r="EG355">
        <v>1106.292464285714</v>
      </c>
      <c r="EH355">
        <v>-34.55466785714286</v>
      </c>
      <c r="EI355">
        <v>760.6594642857142</v>
      </c>
      <c r="EJ355">
        <v>795.4442857142859</v>
      </c>
      <c r="EK355">
        <v>0.885672107142857</v>
      </c>
      <c r="EL355">
        <v>774.7827857142858</v>
      </c>
      <c r="EM355">
        <v>25.97391785714286</v>
      </c>
      <c r="EN355">
        <v>2.727295714285714</v>
      </c>
      <c r="EO355">
        <v>2.637364285714286</v>
      </c>
      <c r="EP355">
        <v>22.45050714285714</v>
      </c>
      <c r="EQ355">
        <v>21.89996428571429</v>
      </c>
      <c r="ER355">
        <v>1999.993928571429</v>
      </c>
      <c r="ES355">
        <v>0.979993892857143</v>
      </c>
      <c r="ET355">
        <v>0.02000570357142856</v>
      </c>
      <c r="EU355">
        <v>0</v>
      </c>
      <c r="EV355">
        <v>252.5066785714286</v>
      </c>
      <c r="EW355">
        <v>5.00078</v>
      </c>
      <c r="EX355">
        <v>6489.530714285715</v>
      </c>
      <c r="EY355">
        <v>16379.55</v>
      </c>
      <c r="EZ355">
        <v>52.18496428571427</v>
      </c>
      <c r="FA355">
        <v>54.4192857142857</v>
      </c>
      <c r="FB355">
        <v>52.64271428571428</v>
      </c>
      <c r="FC355">
        <v>53.65375</v>
      </c>
      <c r="FD355">
        <v>52.58453571428571</v>
      </c>
      <c r="FE355">
        <v>1955.082142857143</v>
      </c>
      <c r="FF355">
        <v>39.91</v>
      </c>
      <c r="FG355">
        <v>0</v>
      </c>
      <c r="FH355">
        <v>1688150217.6</v>
      </c>
      <c r="FI355">
        <v>0</v>
      </c>
      <c r="FJ355">
        <v>252.5343846153846</v>
      </c>
      <c r="FK355">
        <v>0.07350426962302573</v>
      </c>
      <c r="FL355">
        <v>-7718.116241933333</v>
      </c>
      <c r="FM355">
        <v>6453.769230769232</v>
      </c>
      <c r="FN355">
        <v>15</v>
      </c>
      <c r="FO355">
        <v>1688146449</v>
      </c>
      <c r="FP355" t="s">
        <v>1019</v>
      </c>
      <c r="FQ355">
        <v>1688146449</v>
      </c>
      <c r="FR355">
        <v>1688146442</v>
      </c>
      <c r="FS355">
        <v>9</v>
      </c>
      <c r="FT355">
        <v>-0.022</v>
      </c>
      <c r="FU355">
        <v>-0.07000000000000001</v>
      </c>
      <c r="FV355">
        <v>-22.36</v>
      </c>
      <c r="FW355">
        <v>-3.884</v>
      </c>
      <c r="FX355">
        <v>420</v>
      </c>
      <c r="FY355">
        <v>23</v>
      </c>
      <c r="FZ355">
        <v>0.42</v>
      </c>
      <c r="GA355">
        <v>0.11</v>
      </c>
      <c r="GB355">
        <v>-34.48183902439025</v>
      </c>
      <c r="GC355">
        <v>-1.579160278745704</v>
      </c>
      <c r="GD355">
        <v>0.1809194321130853</v>
      </c>
      <c r="GE355">
        <v>0</v>
      </c>
      <c r="GF355">
        <v>0.8828783658536586</v>
      </c>
      <c r="GG355">
        <v>-0.07525557491289037</v>
      </c>
      <c r="GH355">
        <v>0.02624593053311461</v>
      </c>
      <c r="GI355">
        <v>1</v>
      </c>
      <c r="GJ355">
        <v>1</v>
      </c>
      <c r="GK355">
        <v>2</v>
      </c>
      <c r="GL355" t="s">
        <v>432</v>
      </c>
      <c r="GM355">
        <v>3.1016</v>
      </c>
      <c r="GN355">
        <v>2.7582</v>
      </c>
      <c r="GO355">
        <v>0.147371</v>
      </c>
      <c r="GP355">
        <v>0.148337</v>
      </c>
      <c r="GQ355">
        <v>0.138173</v>
      </c>
      <c r="GR355">
        <v>0.123235</v>
      </c>
      <c r="GS355">
        <v>21020.7</v>
      </c>
      <c r="GT355">
        <v>20018.9</v>
      </c>
      <c r="GU355">
        <v>25254.1</v>
      </c>
      <c r="GV355">
        <v>23908.8</v>
      </c>
      <c r="GW355">
        <v>35047.1</v>
      </c>
      <c r="GX355">
        <v>30571.6</v>
      </c>
      <c r="GY355">
        <v>44168.6</v>
      </c>
      <c r="GZ355">
        <v>37671.5</v>
      </c>
      <c r="HA355">
        <v>1.67103</v>
      </c>
      <c r="HB355">
        <v>1.57645</v>
      </c>
      <c r="HC355">
        <v>-0.0103042</v>
      </c>
      <c r="HD355">
        <v>0</v>
      </c>
      <c r="HE355">
        <v>36.0679</v>
      </c>
      <c r="HF355">
        <v>999.9</v>
      </c>
      <c r="HG355">
        <v>34.7</v>
      </c>
      <c r="HH355">
        <v>48.6</v>
      </c>
      <c r="HI355">
        <v>39.5668</v>
      </c>
      <c r="HJ355">
        <v>62.8274</v>
      </c>
      <c r="HK355">
        <v>21.4543</v>
      </c>
      <c r="HL355">
        <v>1</v>
      </c>
      <c r="HM355">
        <v>2.31481</v>
      </c>
      <c r="HN355">
        <v>9.28105</v>
      </c>
      <c r="HO355">
        <v>20.0449</v>
      </c>
      <c r="HP355">
        <v>5.20007</v>
      </c>
      <c r="HQ355">
        <v>11.998</v>
      </c>
      <c r="HR355">
        <v>4.9569</v>
      </c>
      <c r="HS355">
        <v>3.27425</v>
      </c>
      <c r="HT355">
        <v>9999</v>
      </c>
      <c r="HU355">
        <v>9999</v>
      </c>
      <c r="HV355">
        <v>9999</v>
      </c>
      <c r="HW355">
        <v>114.6</v>
      </c>
      <c r="HX355">
        <v>1.86386</v>
      </c>
      <c r="HY355">
        <v>1.86026</v>
      </c>
      <c r="HZ355">
        <v>1.85867</v>
      </c>
      <c r="IA355">
        <v>1.85991</v>
      </c>
      <c r="IB355">
        <v>1.85988</v>
      </c>
      <c r="IC355">
        <v>1.85852</v>
      </c>
      <c r="ID355">
        <v>1.85772</v>
      </c>
      <c r="IE355">
        <v>1.85242</v>
      </c>
      <c r="IF355">
        <v>0</v>
      </c>
      <c r="IG355">
        <v>0</v>
      </c>
      <c r="IH355">
        <v>0</v>
      </c>
      <c r="II355">
        <v>0</v>
      </c>
      <c r="IJ355" t="s">
        <v>433</v>
      </c>
      <c r="IK355" t="s">
        <v>434</v>
      </c>
      <c r="IL355" t="s">
        <v>435</v>
      </c>
      <c r="IM355" t="s">
        <v>435</v>
      </c>
      <c r="IN355" t="s">
        <v>435</v>
      </c>
      <c r="IO355" t="s">
        <v>435</v>
      </c>
      <c r="IP355">
        <v>0</v>
      </c>
      <c r="IQ355">
        <v>100</v>
      </c>
      <c r="IR355">
        <v>100</v>
      </c>
      <c r="IS355">
        <v>-27.277</v>
      </c>
      <c r="IT355">
        <v>-4.0825</v>
      </c>
      <c r="IU355">
        <v>-14.33519908643434</v>
      </c>
      <c r="IV355">
        <v>-0.02083019699242301</v>
      </c>
      <c r="IW355">
        <v>6.53372239223948E-06</v>
      </c>
      <c r="IX355">
        <v>-1.0545266758139E-09</v>
      </c>
      <c r="IY355">
        <v>-1.743726263577337</v>
      </c>
      <c r="IZ355">
        <v>-0.1107929009182527</v>
      </c>
      <c r="JA355">
        <v>0.00147621998962423</v>
      </c>
      <c r="JB355">
        <v>-1.085810860981848E-05</v>
      </c>
      <c r="JC355">
        <v>3</v>
      </c>
      <c r="JD355">
        <v>1949</v>
      </c>
      <c r="JE355">
        <v>2</v>
      </c>
      <c r="JF355">
        <v>64</v>
      </c>
      <c r="JG355">
        <v>62.9</v>
      </c>
      <c r="JH355">
        <v>63</v>
      </c>
      <c r="JI355">
        <v>2.01416</v>
      </c>
      <c r="JJ355">
        <v>2.7124</v>
      </c>
      <c r="JK355">
        <v>1.49658</v>
      </c>
      <c r="JL355">
        <v>2.32178</v>
      </c>
      <c r="JM355">
        <v>1.54785</v>
      </c>
      <c r="JN355">
        <v>2.41943</v>
      </c>
      <c r="JO355">
        <v>52.0361</v>
      </c>
      <c r="JP355">
        <v>12.7311</v>
      </c>
      <c r="JQ355">
        <v>18</v>
      </c>
      <c r="JR355">
        <v>502.322</v>
      </c>
      <c r="JS355">
        <v>446.938</v>
      </c>
      <c r="JT355">
        <v>29.2135</v>
      </c>
      <c r="JU355">
        <v>52.0511</v>
      </c>
      <c r="JV355">
        <v>30.0027</v>
      </c>
      <c r="JW355">
        <v>51.6564</v>
      </c>
      <c r="JX355">
        <v>51.4499</v>
      </c>
      <c r="JY355">
        <v>40.4444</v>
      </c>
      <c r="JZ355">
        <v>23.7754</v>
      </c>
      <c r="KA355">
        <v>0</v>
      </c>
      <c r="KB355">
        <v>22.9605</v>
      </c>
      <c r="KC355">
        <v>821.506</v>
      </c>
      <c r="KD355">
        <v>26.2179</v>
      </c>
      <c r="KE355">
        <v>96.5159</v>
      </c>
      <c r="KF355">
        <v>90.99420000000001</v>
      </c>
    </row>
    <row r="356" spans="1:292">
      <c r="A356">
        <v>338</v>
      </c>
      <c r="B356">
        <v>1688150227.6</v>
      </c>
      <c r="C356">
        <v>15811.59999990463</v>
      </c>
      <c r="D356" t="s">
        <v>1116</v>
      </c>
      <c r="E356" t="s">
        <v>1117</v>
      </c>
      <c r="F356">
        <v>5</v>
      </c>
      <c r="G356" t="s">
        <v>1018</v>
      </c>
      <c r="H356">
        <v>1688150219.760714</v>
      </c>
      <c r="I356">
        <f>(J356)/1000</f>
        <v>0</v>
      </c>
      <c r="J356">
        <f>IF(DO356, AM356, AG356)</f>
        <v>0</v>
      </c>
      <c r="K356">
        <f>IF(DO356, AH356, AF356)</f>
        <v>0</v>
      </c>
      <c r="L356">
        <f>DQ356 - IF(AT356&gt;1, K356*DK356*100.0/(AV356*EE356), 0)</f>
        <v>0</v>
      </c>
      <c r="M356">
        <f>((S356-I356/2)*L356-K356)/(S356+I356/2)</f>
        <v>0</v>
      </c>
      <c r="N356">
        <f>M356*(DX356+DY356)/1000.0</f>
        <v>0</v>
      </c>
      <c r="O356">
        <f>(DQ356 - IF(AT356&gt;1, K356*DK356*100.0/(AV356*EE356), 0))*(DX356+DY356)/1000.0</f>
        <v>0</v>
      </c>
      <c r="P356">
        <f>2.0/((1/R356-1/Q356)+SIGN(R356)*SQRT((1/R356-1/Q356)*(1/R356-1/Q356) + 4*DL356/((DL356+1)*(DL356+1))*(2*1/R356*1/Q356-1/Q356*1/Q356)))</f>
        <v>0</v>
      </c>
      <c r="Q356">
        <f>IF(LEFT(DM356,1)&lt;&gt;"0",IF(LEFT(DM356,1)="1",3.0,DN356),$D$5+$E$5*(EE356*DX356/($K$5*1000))+$F$5*(EE356*DX356/($K$5*1000))*MAX(MIN(DK356,$J$5),$I$5)*MAX(MIN(DK356,$J$5),$I$5)+$G$5*MAX(MIN(DK356,$J$5),$I$5)*(EE356*DX356/($K$5*1000))+$H$5*(EE356*DX356/($K$5*1000))*(EE356*DX356/($K$5*1000)))</f>
        <v>0</v>
      </c>
      <c r="R356">
        <f>I356*(1000-(1000*0.61365*exp(17.502*V356/(240.97+V356))/(DX356+DY356)+DS356)/2)/(1000*0.61365*exp(17.502*V356/(240.97+V356))/(DX356+DY356)-DS356)</f>
        <v>0</v>
      </c>
      <c r="S356">
        <f>1/((DL356+1)/(P356/1.6)+1/(Q356/1.37)) + DL356/((DL356+1)/(P356/1.6) + DL356/(Q356/1.37))</f>
        <v>0</v>
      </c>
      <c r="T356">
        <f>(DG356*DJ356)</f>
        <v>0</v>
      </c>
      <c r="U356">
        <f>(DZ356+(T356+2*0.95*5.67E-8*(((DZ356+$B$9)+273)^4-(DZ356+273)^4)-44100*I356)/(1.84*29.3*Q356+8*0.95*5.67E-8*(DZ356+273)^3))</f>
        <v>0</v>
      </c>
      <c r="V356">
        <f>($C$9*EA356+$D$9*EB356+$E$9*U356)</f>
        <v>0</v>
      </c>
      <c r="W356">
        <f>0.61365*exp(17.502*V356/(240.97+V356))</f>
        <v>0</v>
      </c>
      <c r="X356">
        <f>(Y356/Z356*100)</f>
        <v>0</v>
      </c>
      <c r="Y356">
        <f>DS356*(DX356+DY356)/1000</f>
        <v>0</v>
      </c>
      <c r="Z356">
        <f>0.61365*exp(17.502*DZ356/(240.97+DZ356))</f>
        <v>0</v>
      </c>
      <c r="AA356">
        <f>(W356-DS356*(DX356+DY356)/1000)</f>
        <v>0</v>
      </c>
      <c r="AB356">
        <f>(-I356*44100)</f>
        <v>0</v>
      </c>
      <c r="AC356">
        <f>2*29.3*Q356*0.92*(DZ356-V356)</f>
        <v>0</v>
      </c>
      <c r="AD356">
        <f>2*0.95*5.67E-8*(((DZ356+$B$9)+273)^4-(V356+273)^4)</f>
        <v>0</v>
      </c>
      <c r="AE356">
        <f>T356+AD356+AB356+AC356</f>
        <v>0</v>
      </c>
      <c r="AF356">
        <f>DW356*AT356*(DR356-DQ356*(1000-AT356*DT356)/(1000-AT356*DS356))/(100*DK356)</f>
        <v>0</v>
      </c>
      <c r="AG356">
        <f>1000*DW356*AT356*(DS356-DT356)/(100*DK356*(1000-AT356*DS356))</f>
        <v>0</v>
      </c>
      <c r="AH356">
        <f>(AI356 - AJ356 - DX356*1E3/(8.314*(DZ356+273.15)) * AL356/DW356 * AK356) * DW356/(100*DK356) * (1000 - DT356)/1000</f>
        <v>0</v>
      </c>
      <c r="AI356">
        <v>826.8072571628309</v>
      </c>
      <c r="AJ356">
        <v>801.2343696969692</v>
      </c>
      <c r="AK356">
        <v>3.461585759190223</v>
      </c>
      <c r="AL356">
        <v>66.52313839477526</v>
      </c>
      <c r="AM356">
        <f>(AO356 - AN356 + DX356*1E3/(8.314*(DZ356+273.15)) * AQ356/DW356 * AP356) * DW356/(100*DK356) * 1000/(1000 - AO356)</f>
        <v>0</v>
      </c>
      <c r="AN356">
        <v>26.13999385936935</v>
      </c>
      <c r="AO356">
        <v>26.94897939393938</v>
      </c>
      <c r="AP356">
        <v>0.01132322652203703</v>
      </c>
      <c r="AQ356">
        <v>105.5360491091365</v>
      </c>
      <c r="AR356">
        <v>0</v>
      </c>
      <c r="AS356">
        <v>0</v>
      </c>
      <c r="AT356">
        <f>IF(AR356*$H$15&gt;=AV356,1.0,(AV356/(AV356-AR356*$H$15)))</f>
        <v>0</v>
      </c>
      <c r="AU356">
        <f>(AT356-1)*100</f>
        <v>0</v>
      </c>
      <c r="AV356">
        <f>MAX(0,($B$15+$C$15*EE356)/(1+$D$15*EE356)*DX356/(DZ356+273)*$E$15)</f>
        <v>0</v>
      </c>
      <c r="AW356" t="s">
        <v>429</v>
      </c>
      <c r="AX356" t="s">
        <v>429</v>
      </c>
      <c r="AY356">
        <v>0</v>
      </c>
      <c r="AZ356">
        <v>0</v>
      </c>
      <c r="BA356">
        <f>1-AY356/AZ356</f>
        <v>0</v>
      </c>
      <c r="BB356">
        <v>0</v>
      </c>
      <c r="BC356" t="s">
        <v>429</v>
      </c>
      <c r="BD356" t="s">
        <v>429</v>
      </c>
      <c r="BE356">
        <v>0</v>
      </c>
      <c r="BF356">
        <v>0</v>
      </c>
      <c r="BG356">
        <f>1-BE356/BF356</f>
        <v>0</v>
      </c>
      <c r="BH356">
        <v>0.5</v>
      </c>
      <c r="BI356">
        <f>DH356</f>
        <v>0</v>
      </c>
      <c r="BJ356">
        <f>K356</f>
        <v>0</v>
      </c>
      <c r="BK356">
        <f>BG356*BH356*BI356</f>
        <v>0</v>
      </c>
      <c r="BL356">
        <f>(BJ356-BB356)/BI356</f>
        <v>0</v>
      </c>
      <c r="BM356">
        <f>(AZ356-BF356)/BF356</f>
        <v>0</v>
      </c>
      <c r="BN356">
        <f>AY356/(BA356+AY356/BF356)</f>
        <v>0</v>
      </c>
      <c r="BO356" t="s">
        <v>429</v>
      </c>
      <c r="BP356">
        <v>0</v>
      </c>
      <c r="BQ356">
        <f>IF(BP356&lt;&gt;0, BP356, BN356)</f>
        <v>0</v>
      </c>
      <c r="BR356">
        <f>1-BQ356/BF356</f>
        <v>0</v>
      </c>
      <c r="BS356">
        <f>(BF356-BE356)/(BF356-BQ356)</f>
        <v>0</v>
      </c>
      <c r="BT356">
        <f>(AZ356-BF356)/(AZ356-BQ356)</f>
        <v>0</v>
      </c>
      <c r="BU356">
        <f>(BF356-BE356)/(BF356-AY356)</f>
        <v>0</v>
      </c>
      <c r="BV356">
        <f>(AZ356-BF356)/(AZ356-AY356)</f>
        <v>0</v>
      </c>
      <c r="BW356">
        <f>(BS356*BQ356/BE356)</f>
        <v>0</v>
      </c>
      <c r="BX356">
        <f>(1-BW356)</f>
        <v>0</v>
      </c>
      <c r="DG356">
        <f>$B$13*EF356+$C$13*EG356+$F$13*ER356*(1-EU356)</f>
        <v>0</v>
      </c>
      <c r="DH356">
        <f>DG356*DI356</f>
        <v>0</v>
      </c>
      <c r="DI356">
        <f>($B$13*$D$11+$C$13*$D$11+$F$13*((FE356+EW356)/MAX(FE356+EW356+FF356, 0.1)*$I$11+FF356/MAX(FE356+EW356+FF356, 0.1)*$J$11))/($B$13+$C$13+$F$13)</f>
        <v>0</v>
      </c>
      <c r="DJ356">
        <f>($B$13*$K$11+$C$13*$K$11+$F$13*((FE356+EW356)/MAX(FE356+EW356+FF356, 0.1)*$P$11+FF356/MAX(FE356+EW356+FF356, 0.1)*$Q$11))/($B$13+$C$13+$F$13)</f>
        <v>0</v>
      </c>
      <c r="DK356">
        <v>2.44</v>
      </c>
      <c r="DL356">
        <v>0.5</v>
      </c>
      <c r="DM356" t="s">
        <v>430</v>
      </c>
      <c r="DN356">
        <v>2</v>
      </c>
      <c r="DO356" t="b">
        <v>1</v>
      </c>
      <c r="DP356">
        <v>1688150219.760714</v>
      </c>
      <c r="DQ356">
        <v>755.0743214285714</v>
      </c>
      <c r="DR356">
        <v>789.7189285714286</v>
      </c>
      <c r="DS356">
        <v>26.88739285714286</v>
      </c>
      <c r="DT356">
        <v>26.03123214285714</v>
      </c>
      <c r="DU356">
        <v>782.2092142857144</v>
      </c>
      <c r="DV356">
        <v>30.96894642857142</v>
      </c>
      <c r="DW356">
        <v>500.02225</v>
      </c>
      <c r="DX356">
        <v>101.5391071428572</v>
      </c>
      <c r="DY356">
        <v>0.09997224642857143</v>
      </c>
      <c r="DZ356">
        <v>34.59372142857143</v>
      </c>
      <c r="EA356">
        <v>35.88713928571429</v>
      </c>
      <c r="EB356">
        <v>999.9000000000002</v>
      </c>
      <c r="EC356">
        <v>0</v>
      </c>
      <c r="ED356">
        <v>0</v>
      </c>
      <c r="EE356">
        <v>10005.53</v>
      </c>
      <c r="EF356">
        <v>0</v>
      </c>
      <c r="EG356">
        <v>725.9177142857143</v>
      </c>
      <c r="EH356">
        <v>-34.64456428571429</v>
      </c>
      <c r="EI356">
        <v>775.9377142857142</v>
      </c>
      <c r="EJ356">
        <v>810.8268571428572</v>
      </c>
      <c r="EK356">
        <v>0.8561601785714286</v>
      </c>
      <c r="EL356">
        <v>789.7189285714286</v>
      </c>
      <c r="EM356">
        <v>26.03123214285714</v>
      </c>
      <c r="EN356">
        <v>2.730123571428571</v>
      </c>
      <c r="EO356">
        <v>2.643188214285714</v>
      </c>
      <c r="EP356">
        <v>22.46755</v>
      </c>
      <c r="EQ356">
        <v>21.93607142857143</v>
      </c>
      <c r="ER356">
        <v>1999.995</v>
      </c>
      <c r="ES356">
        <v>0.979994535714286</v>
      </c>
      <c r="ET356">
        <v>0.02000504285714285</v>
      </c>
      <c r="EU356">
        <v>0</v>
      </c>
      <c r="EV356">
        <v>252.5331071428571</v>
      </c>
      <c r="EW356">
        <v>5.00078</v>
      </c>
      <c r="EX356">
        <v>6065.914642857143</v>
      </c>
      <c r="EY356">
        <v>16379.56428571428</v>
      </c>
      <c r="EZ356">
        <v>52.22075</v>
      </c>
      <c r="FA356">
        <v>54.42814285714284</v>
      </c>
      <c r="FB356">
        <v>52.65164285714285</v>
      </c>
      <c r="FC356">
        <v>53.68042857142856</v>
      </c>
      <c r="FD356">
        <v>52.58899999999999</v>
      </c>
      <c r="FE356">
        <v>1955.085</v>
      </c>
      <c r="FF356">
        <v>39.91</v>
      </c>
      <c r="FG356">
        <v>0</v>
      </c>
      <c r="FH356">
        <v>1688150222.4</v>
      </c>
      <c r="FI356">
        <v>0</v>
      </c>
      <c r="FJ356">
        <v>252.5675769230769</v>
      </c>
      <c r="FK356">
        <v>1.244410255649158</v>
      </c>
      <c r="FL356">
        <v>-3492.482389619208</v>
      </c>
      <c r="FM356">
        <v>6017.97346153846</v>
      </c>
      <c r="FN356">
        <v>15</v>
      </c>
      <c r="FO356">
        <v>1688146449</v>
      </c>
      <c r="FP356" t="s">
        <v>1019</v>
      </c>
      <c r="FQ356">
        <v>1688146449</v>
      </c>
      <c r="FR356">
        <v>1688146442</v>
      </c>
      <c r="FS356">
        <v>9</v>
      </c>
      <c r="FT356">
        <v>-0.022</v>
      </c>
      <c r="FU356">
        <v>-0.07000000000000001</v>
      </c>
      <c r="FV356">
        <v>-22.36</v>
      </c>
      <c r="FW356">
        <v>-3.884</v>
      </c>
      <c r="FX356">
        <v>420</v>
      </c>
      <c r="FY356">
        <v>23</v>
      </c>
      <c r="FZ356">
        <v>0.42</v>
      </c>
      <c r="GA356">
        <v>0.11</v>
      </c>
      <c r="GB356">
        <v>-34.56336829268293</v>
      </c>
      <c r="GC356">
        <v>-1.495283623693383</v>
      </c>
      <c r="GD356">
        <v>0.1741644603199757</v>
      </c>
      <c r="GE356">
        <v>0</v>
      </c>
      <c r="GF356">
        <v>0.8682193414634147</v>
      </c>
      <c r="GG356">
        <v>-0.3650909059233444</v>
      </c>
      <c r="GH356">
        <v>0.04389629350740539</v>
      </c>
      <c r="GI356">
        <v>1</v>
      </c>
      <c r="GJ356">
        <v>1</v>
      </c>
      <c r="GK356">
        <v>2</v>
      </c>
      <c r="GL356" t="s">
        <v>432</v>
      </c>
      <c r="GM356">
        <v>3.10162</v>
      </c>
      <c r="GN356">
        <v>2.7582</v>
      </c>
      <c r="GO356">
        <v>0.149274</v>
      </c>
      <c r="GP356">
        <v>0.15022</v>
      </c>
      <c r="GQ356">
        <v>0.138324</v>
      </c>
      <c r="GR356">
        <v>0.123356</v>
      </c>
      <c r="GS356">
        <v>20972.5</v>
      </c>
      <c r="GT356">
        <v>19973.7</v>
      </c>
      <c r="GU356">
        <v>25252.7</v>
      </c>
      <c r="GV356">
        <v>23907.9</v>
      </c>
      <c r="GW356">
        <v>35039.8</v>
      </c>
      <c r="GX356">
        <v>30566.7</v>
      </c>
      <c r="GY356">
        <v>44166.4</v>
      </c>
      <c r="GZ356">
        <v>37670.4</v>
      </c>
      <c r="HA356">
        <v>1.67115</v>
      </c>
      <c r="HB356">
        <v>1.5761</v>
      </c>
      <c r="HC356">
        <v>-0.0105686</v>
      </c>
      <c r="HD356">
        <v>0</v>
      </c>
      <c r="HE356">
        <v>36.0829</v>
      </c>
      <c r="HF356">
        <v>999.9</v>
      </c>
      <c r="HG356">
        <v>34.7</v>
      </c>
      <c r="HH356">
        <v>48.7</v>
      </c>
      <c r="HI356">
        <v>39.7694</v>
      </c>
      <c r="HJ356">
        <v>62.8474</v>
      </c>
      <c r="HK356">
        <v>21.5465</v>
      </c>
      <c r="HL356">
        <v>1</v>
      </c>
      <c r="HM356">
        <v>2.31704</v>
      </c>
      <c r="HN356">
        <v>9.28105</v>
      </c>
      <c r="HO356">
        <v>20.0448</v>
      </c>
      <c r="HP356">
        <v>5.20022</v>
      </c>
      <c r="HQ356">
        <v>11.998</v>
      </c>
      <c r="HR356">
        <v>4.957</v>
      </c>
      <c r="HS356">
        <v>3.27423</v>
      </c>
      <c r="HT356">
        <v>9999</v>
      </c>
      <c r="HU356">
        <v>9999</v>
      </c>
      <c r="HV356">
        <v>9999</v>
      </c>
      <c r="HW356">
        <v>114.6</v>
      </c>
      <c r="HX356">
        <v>1.86386</v>
      </c>
      <c r="HY356">
        <v>1.86023</v>
      </c>
      <c r="HZ356">
        <v>1.85867</v>
      </c>
      <c r="IA356">
        <v>1.85989</v>
      </c>
      <c r="IB356">
        <v>1.85987</v>
      </c>
      <c r="IC356">
        <v>1.85852</v>
      </c>
      <c r="ID356">
        <v>1.85774</v>
      </c>
      <c r="IE356">
        <v>1.85242</v>
      </c>
      <c r="IF356">
        <v>0</v>
      </c>
      <c r="IG356">
        <v>0</v>
      </c>
      <c r="IH356">
        <v>0</v>
      </c>
      <c r="II356">
        <v>0</v>
      </c>
      <c r="IJ356" t="s">
        <v>433</v>
      </c>
      <c r="IK356" t="s">
        <v>434</v>
      </c>
      <c r="IL356" t="s">
        <v>435</v>
      </c>
      <c r="IM356" t="s">
        <v>435</v>
      </c>
      <c r="IN356" t="s">
        <v>435</v>
      </c>
      <c r="IO356" t="s">
        <v>435</v>
      </c>
      <c r="IP356">
        <v>0</v>
      </c>
      <c r="IQ356">
        <v>100</v>
      </c>
      <c r="IR356">
        <v>100</v>
      </c>
      <c r="IS356">
        <v>-27.466</v>
      </c>
      <c r="IT356">
        <v>-4.0851</v>
      </c>
      <c r="IU356">
        <v>-14.33519908643434</v>
      </c>
      <c r="IV356">
        <v>-0.02083019699242301</v>
      </c>
      <c r="IW356">
        <v>6.53372239223948E-06</v>
      </c>
      <c r="IX356">
        <v>-1.0545266758139E-09</v>
      </c>
      <c r="IY356">
        <v>-1.743726263577337</v>
      </c>
      <c r="IZ356">
        <v>-0.1107929009182527</v>
      </c>
      <c r="JA356">
        <v>0.00147621998962423</v>
      </c>
      <c r="JB356">
        <v>-1.085810860981848E-05</v>
      </c>
      <c r="JC356">
        <v>3</v>
      </c>
      <c r="JD356">
        <v>1949</v>
      </c>
      <c r="JE356">
        <v>2</v>
      </c>
      <c r="JF356">
        <v>64</v>
      </c>
      <c r="JG356">
        <v>63</v>
      </c>
      <c r="JH356">
        <v>63.1</v>
      </c>
      <c r="JI356">
        <v>2.04346</v>
      </c>
      <c r="JJ356">
        <v>2.72583</v>
      </c>
      <c r="JK356">
        <v>1.49658</v>
      </c>
      <c r="JL356">
        <v>2.32178</v>
      </c>
      <c r="JM356">
        <v>1.54785</v>
      </c>
      <c r="JN356">
        <v>2.38403</v>
      </c>
      <c r="JO356">
        <v>52.0361</v>
      </c>
      <c r="JP356">
        <v>12.7048</v>
      </c>
      <c r="JQ356">
        <v>18</v>
      </c>
      <c r="JR356">
        <v>502.505</v>
      </c>
      <c r="JS356">
        <v>446.769</v>
      </c>
      <c r="JT356">
        <v>29.2274</v>
      </c>
      <c r="JU356">
        <v>52.0709</v>
      </c>
      <c r="JV356">
        <v>30.0026</v>
      </c>
      <c r="JW356">
        <v>51.6739</v>
      </c>
      <c r="JX356">
        <v>51.464</v>
      </c>
      <c r="JY356">
        <v>41.0299</v>
      </c>
      <c r="JZ356">
        <v>23.7754</v>
      </c>
      <c r="KA356">
        <v>0</v>
      </c>
      <c r="KB356">
        <v>22.9842</v>
      </c>
      <c r="KC356">
        <v>841.546</v>
      </c>
      <c r="KD356">
        <v>26.2322</v>
      </c>
      <c r="KE356">
        <v>96.511</v>
      </c>
      <c r="KF356">
        <v>90.9911</v>
      </c>
    </row>
    <row r="357" spans="1:292">
      <c r="A357">
        <v>339</v>
      </c>
      <c r="B357">
        <v>1688150233.1</v>
      </c>
      <c r="C357">
        <v>15817.09999990463</v>
      </c>
      <c r="D357" t="s">
        <v>1118</v>
      </c>
      <c r="E357" t="s">
        <v>1119</v>
      </c>
      <c r="F357">
        <v>5</v>
      </c>
      <c r="G357" t="s">
        <v>1018</v>
      </c>
      <c r="H357">
        <v>1688150225.332142</v>
      </c>
      <c r="I357">
        <f>(J357)/1000</f>
        <v>0</v>
      </c>
      <c r="J357">
        <f>IF(DO357, AM357, AG357)</f>
        <v>0</v>
      </c>
      <c r="K357">
        <f>IF(DO357, AH357, AF357)</f>
        <v>0</v>
      </c>
      <c r="L357">
        <f>DQ357 - IF(AT357&gt;1, K357*DK357*100.0/(AV357*EE357), 0)</f>
        <v>0</v>
      </c>
      <c r="M357">
        <f>((S357-I357/2)*L357-K357)/(S357+I357/2)</f>
        <v>0</v>
      </c>
      <c r="N357">
        <f>M357*(DX357+DY357)/1000.0</f>
        <v>0</v>
      </c>
      <c r="O357">
        <f>(DQ357 - IF(AT357&gt;1, K357*DK357*100.0/(AV357*EE357), 0))*(DX357+DY357)/1000.0</f>
        <v>0</v>
      </c>
      <c r="P357">
        <f>2.0/((1/R357-1/Q357)+SIGN(R357)*SQRT((1/R357-1/Q357)*(1/R357-1/Q357) + 4*DL357/((DL357+1)*(DL357+1))*(2*1/R357*1/Q357-1/Q357*1/Q357)))</f>
        <v>0</v>
      </c>
      <c r="Q357">
        <f>IF(LEFT(DM357,1)&lt;&gt;"0",IF(LEFT(DM357,1)="1",3.0,DN357),$D$5+$E$5*(EE357*DX357/($K$5*1000))+$F$5*(EE357*DX357/($K$5*1000))*MAX(MIN(DK357,$J$5),$I$5)*MAX(MIN(DK357,$J$5),$I$5)+$G$5*MAX(MIN(DK357,$J$5),$I$5)*(EE357*DX357/($K$5*1000))+$H$5*(EE357*DX357/($K$5*1000))*(EE357*DX357/($K$5*1000)))</f>
        <v>0</v>
      </c>
      <c r="R357">
        <f>I357*(1000-(1000*0.61365*exp(17.502*V357/(240.97+V357))/(DX357+DY357)+DS357)/2)/(1000*0.61365*exp(17.502*V357/(240.97+V357))/(DX357+DY357)-DS357)</f>
        <v>0</v>
      </c>
      <c r="S357">
        <f>1/((DL357+1)/(P357/1.6)+1/(Q357/1.37)) + DL357/((DL357+1)/(P357/1.6) + DL357/(Q357/1.37))</f>
        <v>0</v>
      </c>
      <c r="T357">
        <f>(DG357*DJ357)</f>
        <v>0</v>
      </c>
      <c r="U357">
        <f>(DZ357+(T357+2*0.95*5.67E-8*(((DZ357+$B$9)+273)^4-(DZ357+273)^4)-44100*I357)/(1.84*29.3*Q357+8*0.95*5.67E-8*(DZ357+273)^3))</f>
        <v>0</v>
      </c>
      <c r="V357">
        <f>($C$9*EA357+$D$9*EB357+$E$9*U357)</f>
        <v>0</v>
      </c>
      <c r="W357">
        <f>0.61365*exp(17.502*V357/(240.97+V357))</f>
        <v>0</v>
      </c>
      <c r="X357">
        <f>(Y357/Z357*100)</f>
        <v>0</v>
      </c>
      <c r="Y357">
        <f>DS357*(DX357+DY357)/1000</f>
        <v>0</v>
      </c>
      <c r="Z357">
        <f>0.61365*exp(17.502*DZ357/(240.97+DZ357))</f>
        <v>0</v>
      </c>
      <c r="AA357">
        <f>(W357-DS357*(DX357+DY357)/1000)</f>
        <v>0</v>
      </c>
      <c r="AB357">
        <f>(-I357*44100)</f>
        <v>0</v>
      </c>
      <c r="AC357">
        <f>2*29.3*Q357*0.92*(DZ357-V357)</f>
        <v>0</v>
      </c>
      <c r="AD357">
        <f>2*0.95*5.67E-8*(((DZ357+$B$9)+273)^4-(V357+273)^4)</f>
        <v>0</v>
      </c>
      <c r="AE357">
        <f>T357+AD357+AB357+AC357</f>
        <v>0</v>
      </c>
      <c r="AF357">
        <f>DW357*AT357*(DR357-DQ357*(1000-AT357*DT357)/(1000-AT357*DS357))/(100*DK357)</f>
        <v>0</v>
      </c>
      <c r="AG357">
        <f>1000*DW357*AT357*(DS357-DT357)/(100*DK357*(1000-AT357*DS357))</f>
        <v>0</v>
      </c>
      <c r="AH357">
        <f>(AI357 - AJ357 - DX357*1E3/(8.314*(DZ357+273.15)) * AL357/DW357 * AK357) * DW357/(100*DK357) * (1000 - DT357)/1000</f>
        <v>0</v>
      </c>
      <c r="AI357">
        <v>845.8349472701453</v>
      </c>
      <c r="AJ357">
        <v>820.2019090909092</v>
      </c>
      <c r="AK357">
        <v>3.45181105825189</v>
      </c>
      <c r="AL357">
        <v>66.52313839477526</v>
      </c>
      <c r="AM357">
        <f>(AO357 - AN357 + DX357*1E3/(8.314*(DZ357+273.15)) * AQ357/DW357 * AP357) * DW357/(100*DK357) * 1000/(1000 - AO357)</f>
        <v>0</v>
      </c>
      <c r="AN357">
        <v>26.14209141405016</v>
      </c>
      <c r="AO357">
        <v>26.98598909090909</v>
      </c>
      <c r="AP357">
        <v>0.005872532725434029</v>
      </c>
      <c r="AQ357">
        <v>105.5360491091365</v>
      </c>
      <c r="AR357">
        <v>0</v>
      </c>
      <c r="AS357">
        <v>0</v>
      </c>
      <c r="AT357">
        <f>IF(AR357*$H$15&gt;=AV357,1.0,(AV357/(AV357-AR357*$H$15)))</f>
        <v>0</v>
      </c>
      <c r="AU357">
        <f>(AT357-1)*100</f>
        <v>0</v>
      </c>
      <c r="AV357">
        <f>MAX(0,($B$15+$C$15*EE357)/(1+$D$15*EE357)*DX357/(DZ357+273)*$E$15)</f>
        <v>0</v>
      </c>
      <c r="AW357" t="s">
        <v>429</v>
      </c>
      <c r="AX357" t="s">
        <v>429</v>
      </c>
      <c r="AY357">
        <v>0</v>
      </c>
      <c r="AZ357">
        <v>0</v>
      </c>
      <c r="BA357">
        <f>1-AY357/AZ357</f>
        <v>0</v>
      </c>
      <c r="BB357">
        <v>0</v>
      </c>
      <c r="BC357" t="s">
        <v>429</v>
      </c>
      <c r="BD357" t="s">
        <v>429</v>
      </c>
      <c r="BE357">
        <v>0</v>
      </c>
      <c r="BF357">
        <v>0</v>
      </c>
      <c r="BG357">
        <f>1-BE357/BF357</f>
        <v>0</v>
      </c>
      <c r="BH357">
        <v>0.5</v>
      </c>
      <c r="BI357">
        <f>DH357</f>
        <v>0</v>
      </c>
      <c r="BJ357">
        <f>K357</f>
        <v>0</v>
      </c>
      <c r="BK357">
        <f>BG357*BH357*BI357</f>
        <v>0</v>
      </c>
      <c r="BL357">
        <f>(BJ357-BB357)/BI357</f>
        <v>0</v>
      </c>
      <c r="BM357">
        <f>(AZ357-BF357)/BF357</f>
        <v>0</v>
      </c>
      <c r="BN357">
        <f>AY357/(BA357+AY357/BF357)</f>
        <v>0</v>
      </c>
      <c r="BO357" t="s">
        <v>429</v>
      </c>
      <c r="BP357">
        <v>0</v>
      </c>
      <c r="BQ357">
        <f>IF(BP357&lt;&gt;0, BP357, BN357)</f>
        <v>0</v>
      </c>
      <c r="BR357">
        <f>1-BQ357/BF357</f>
        <v>0</v>
      </c>
      <c r="BS357">
        <f>(BF357-BE357)/(BF357-BQ357)</f>
        <v>0</v>
      </c>
      <c r="BT357">
        <f>(AZ357-BF357)/(AZ357-BQ357)</f>
        <v>0</v>
      </c>
      <c r="BU357">
        <f>(BF357-BE357)/(BF357-AY357)</f>
        <v>0</v>
      </c>
      <c r="BV357">
        <f>(AZ357-BF357)/(AZ357-AY357)</f>
        <v>0</v>
      </c>
      <c r="BW357">
        <f>(BS357*BQ357/BE357)</f>
        <v>0</v>
      </c>
      <c r="BX357">
        <f>(1-BW357)</f>
        <v>0</v>
      </c>
      <c r="DG357">
        <f>$B$13*EF357+$C$13*EG357+$F$13*ER357*(1-EU357)</f>
        <v>0</v>
      </c>
      <c r="DH357">
        <f>DG357*DI357</f>
        <v>0</v>
      </c>
      <c r="DI357">
        <f>($B$13*$D$11+$C$13*$D$11+$F$13*((FE357+EW357)/MAX(FE357+EW357+FF357, 0.1)*$I$11+FF357/MAX(FE357+EW357+FF357, 0.1)*$J$11))/($B$13+$C$13+$F$13)</f>
        <v>0</v>
      </c>
      <c r="DJ357">
        <f>($B$13*$K$11+$C$13*$K$11+$F$13*((FE357+EW357)/MAX(FE357+EW357+FF357, 0.1)*$P$11+FF357/MAX(FE357+EW357+FF357, 0.1)*$Q$11))/($B$13+$C$13+$F$13)</f>
        <v>0</v>
      </c>
      <c r="DK357">
        <v>2.44</v>
      </c>
      <c r="DL357">
        <v>0.5</v>
      </c>
      <c r="DM357" t="s">
        <v>430</v>
      </c>
      <c r="DN357">
        <v>2</v>
      </c>
      <c r="DO357" t="b">
        <v>1</v>
      </c>
      <c r="DP357">
        <v>1688150225.332142</v>
      </c>
      <c r="DQ357">
        <v>773.7040357142857</v>
      </c>
      <c r="DR357">
        <v>808.441</v>
      </c>
      <c r="DS357">
        <v>26.92856428571429</v>
      </c>
      <c r="DT357">
        <v>26.10064642857143</v>
      </c>
      <c r="DU357">
        <v>801.0741428571429</v>
      </c>
      <c r="DV357">
        <v>31.01231785714286</v>
      </c>
      <c r="DW357">
        <v>500.02175</v>
      </c>
      <c r="DX357">
        <v>101.53925</v>
      </c>
      <c r="DY357">
        <v>0.10006815</v>
      </c>
      <c r="DZ357">
        <v>34.602675</v>
      </c>
      <c r="EA357">
        <v>35.90060714285714</v>
      </c>
      <c r="EB357">
        <v>999.9000000000002</v>
      </c>
      <c r="EC357">
        <v>0</v>
      </c>
      <c r="ED357">
        <v>0</v>
      </c>
      <c r="EE357">
        <v>10002.34142857143</v>
      </c>
      <c r="EF357">
        <v>0</v>
      </c>
      <c r="EG357">
        <v>430.9648928571428</v>
      </c>
      <c r="EH357">
        <v>-34.73698214285714</v>
      </c>
      <c r="EI357">
        <v>795.116</v>
      </c>
      <c r="EJ357">
        <v>830.1081071428572</v>
      </c>
      <c r="EK357">
        <v>0.8279196071428573</v>
      </c>
      <c r="EL357">
        <v>808.441</v>
      </c>
      <c r="EM357">
        <v>26.10064642857143</v>
      </c>
      <c r="EN357">
        <v>2.734306071428571</v>
      </c>
      <c r="EO357">
        <v>2.650239285714286</v>
      </c>
      <c r="EP357">
        <v>22.49273928571429</v>
      </c>
      <c r="EQ357">
        <v>21.97976785714286</v>
      </c>
      <c r="ER357">
        <v>2000.003214285714</v>
      </c>
      <c r="ES357">
        <v>0.9799949642857145</v>
      </c>
      <c r="ET357">
        <v>0.02000460714285713</v>
      </c>
      <c r="EU357">
        <v>0</v>
      </c>
      <c r="EV357">
        <v>252.6481071428572</v>
      </c>
      <c r="EW357">
        <v>5.00078</v>
      </c>
      <c r="EX357">
        <v>5823.486428571429</v>
      </c>
      <c r="EY357">
        <v>16379.62857142858</v>
      </c>
      <c r="EZ357">
        <v>52.24760714285713</v>
      </c>
      <c r="FA357">
        <v>54.42371428571427</v>
      </c>
      <c r="FB357">
        <v>52.67610714285713</v>
      </c>
      <c r="FC357">
        <v>53.70507142857143</v>
      </c>
      <c r="FD357">
        <v>52.60014285714286</v>
      </c>
      <c r="FE357">
        <v>1955.093214285715</v>
      </c>
      <c r="FF357">
        <v>39.91</v>
      </c>
      <c r="FG357">
        <v>0</v>
      </c>
      <c r="FH357">
        <v>1688150227.8</v>
      </c>
      <c r="FI357">
        <v>0</v>
      </c>
      <c r="FJ357">
        <v>252.64136</v>
      </c>
      <c r="FK357">
        <v>0.2843846085696397</v>
      </c>
      <c r="FL357">
        <v>-113.8976919292755</v>
      </c>
      <c r="FM357">
        <v>5812.706799999999</v>
      </c>
      <c r="FN357">
        <v>15</v>
      </c>
      <c r="FO357">
        <v>1688146449</v>
      </c>
      <c r="FP357" t="s">
        <v>1019</v>
      </c>
      <c r="FQ357">
        <v>1688146449</v>
      </c>
      <c r="FR357">
        <v>1688146442</v>
      </c>
      <c r="FS357">
        <v>9</v>
      </c>
      <c r="FT357">
        <v>-0.022</v>
      </c>
      <c r="FU357">
        <v>-0.07000000000000001</v>
      </c>
      <c r="FV357">
        <v>-22.36</v>
      </c>
      <c r="FW357">
        <v>-3.884</v>
      </c>
      <c r="FX357">
        <v>420</v>
      </c>
      <c r="FY357">
        <v>23</v>
      </c>
      <c r="FZ357">
        <v>0.42</v>
      </c>
      <c r="GA357">
        <v>0.11</v>
      </c>
      <c r="GB357">
        <v>-34.67310487804878</v>
      </c>
      <c r="GC357">
        <v>-0.8320662020906909</v>
      </c>
      <c r="GD357">
        <v>0.1028885566919657</v>
      </c>
      <c r="GE357">
        <v>0</v>
      </c>
      <c r="GF357">
        <v>0.8514649268292682</v>
      </c>
      <c r="GG357">
        <v>-0.3772610383275262</v>
      </c>
      <c r="GH357">
        <v>0.04440227267331732</v>
      </c>
      <c r="GI357">
        <v>1</v>
      </c>
      <c r="GJ357">
        <v>1</v>
      </c>
      <c r="GK357">
        <v>2</v>
      </c>
      <c r="GL357" t="s">
        <v>432</v>
      </c>
      <c r="GM357">
        <v>3.10162</v>
      </c>
      <c r="GN357">
        <v>2.75821</v>
      </c>
      <c r="GO357">
        <v>0.151577</v>
      </c>
      <c r="GP357">
        <v>0.152485</v>
      </c>
      <c r="GQ357">
        <v>0.138432</v>
      </c>
      <c r="GR357">
        <v>0.123389</v>
      </c>
      <c r="GS357">
        <v>20914.3</v>
      </c>
      <c r="GT357">
        <v>19919.3</v>
      </c>
      <c r="GU357">
        <v>25251.4</v>
      </c>
      <c r="GV357">
        <v>23906.8</v>
      </c>
      <c r="GW357">
        <v>35034.2</v>
      </c>
      <c r="GX357">
        <v>30564.3</v>
      </c>
      <c r="GY357">
        <v>44164</v>
      </c>
      <c r="GZ357">
        <v>37668.5</v>
      </c>
      <c r="HA357">
        <v>1.67085</v>
      </c>
      <c r="HB357">
        <v>1.57582</v>
      </c>
      <c r="HC357">
        <v>-0.0126362</v>
      </c>
      <c r="HD357">
        <v>0</v>
      </c>
      <c r="HE357">
        <v>36.0959</v>
      </c>
      <c r="HF357">
        <v>999.9</v>
      </c>
      <c r="HG357">
        <v>34.7</v>
      </c>
      <c r="HH357">
        <v>48.7</v>
      </c>
      <c r="HI357">
        <v>39.7669</v>
      </c>
      <c r="HJ357">
        <v>62.9374</v>
      </c>
      <c r="HK357">
        <v>21.7829</v>
      </c>
      <c r="HL357">
        <v>1</v>
      </c>
      <c r="HM357">
        <v>2.32002</v>
      </c>
      <c r="HN357">
        <v>9.28105</v>
      </c>
      <c r="HO357">
        <v>20.0445</v>
      </c>
      <c r="HP357">
        <v>5.20022</v>
      </c>
      <c r="HQ357">
        <v>11.998</v>
      </c>
      <c r="HR357">
        <v>4.95675</v>
      </c>
      <c r="HS357">
        <v>3.27423</v>
      </c>
      <c r="HT357">
        <v>9999</v>
      </c>
      <c r="HU357">
        <v>9999</v>
      </c>
      <c r="HV357">
        <v>9999</v>
      </c>
      <c r="HW357">
        <v>114.6</v>
      </c>
      <c r="HX357">
        <v>1.86386</v>
      </c>
      <c r="HY357">
        <v>1.86025</v>
      </c>
      <c r="HZ357">
        <v>1.85867</v>
      </c>
      <c r="IA357">
        <v>1.85989</v>
      </c>
      <c r="IB357">
        <v>1.85988</v>
      </c>
      <c r="IC357">
        <v>1.85852</v>
      </c>
      <c r="ID357">
        <v>1.85769</v>
      </c>
      <c r="IE357">
        <v>1.85242</v>
      </c>
      <c r="IF357">
        <v>0</v>
      </c>
      <c r="IG357">
        <v>0</v>
      </c>
      <c r="IH357">
        <v>0</v>
      </c>
      <c r="II357">
        <v>0</v>
      </c>
      <c r="IJ357" t="s">
        <v>433</v>
      </c>
      <c r="IK357" t="s">
        <v>434</v>
      </c>
      <c r="IL357" t="s">
        <v>435</v>
      </c>
      <c r="IM357" t="s">
        <v>435</v>
      </c>
      <c r="IN357" t="s">
        <v>435</v>
      </c>
      <c r="IO357" t="s">
        <v>435</v>
      </c>
      <c r="IP357">
        <v>0</v>
      </c>
      <c r="IQ357">
        <v>100</v>
      </c>
      <c r="IR357">
        <v>100</v>
      </c>
      <c r="IS357">
        <v>-27.695</v>
      </c>
      <c r="IT357">
        <v>-4.0869</v>
      </c>
      <c r="IU357">
        <v>-14.33519908643434</v>
      </c>
      <c r="IV357">
        <v>-0.02083019699242301</v>
      </c>
      <c r="IW357">
        <v>6.53372239223948E-06</v>
      </c>
      <c r="IX357">
        <v>-1.0545266758139E-09</v>
      </c>
      <c r="IY357">
        <v>-1.743726263577337</v>
      </c>
      <c r="IZ357">
        <v>-0.1107929009182527</v>
      </c>
      <c r="JA357">
        <v>0.00147621998962423</v>
      </c>
      <c r="JB357">
        <v>-1.085810860981848E-05</v>
      </c>
      <c r="JC357">
        <v>3</v>
      </c>
      <c r="JD357">
        <v>1949</v>
      </c>
      <c r="JE357">
        <v>2</v>
      </c>
      <c r="JF357">
        <v>64</v>
      </c>
      <c r="JG357">
        <v>63.1</v>
      </c>
      <c r="JH357">
        <v>63.2</v>
      </c>
      <c r="JI357">
        <v>2.08252</v>
      </c>
      <c r="JJ357">
        <v>2.72095</v>
      </c>
      <c r="JK357">
        <v>1.49658</v>
      </c>
      <c r="JL357">
        <v>2.32178</v>
      </c>
      <c r="JM357">
        <v>1.54785</v>
      </c>
      <c r="JN357">
        <v>2.48047</v>
      </c>
      <c r="JO357">
        <v>52.0361</v>
      </c>
      <c r="JP357">
        <v>12.7223</v>
      </c>
      <c r="JQ357">
        <v>18</v>
      </c>
      <c r="JR357">
        <v>502.397</v>
      </c>
      <c r="JS357">
        <v>446.665</v>
      </c>
      <c r="JT357">
        <v>29.2396</v>
      </c>
      <c r="JU357">
        <v>52.0936</v>
      </c>
      <c r="JV357">
        <v>30.0026</v>
      </c>
      <c r="JW357">
        <v>51.6914</v>
      </c>
      <c r="JX357">
        <v>51.4803</v>
      </c>
      <c r="JY357">
        <v>41.786</v>
      </c>
      <c r="JZ357">
        <v>23.4984</v>
      </c>
      <c r="KA357">
        <v>0</v>
      </c>
      <c r="KB357">
        <v>23.0149</v>
      </c>
      <c r="KC357">
        <v>854.96</v>
      </c>
      <c r="KD357">
        <v>26.2491</v>
      </c>
      <c r="KE357">
        <v>96.5057</v>
      </c>
      <c r="KF357">
        <v>90.9868</v>
      </c>
    </row>
    <row r="358" spans="1:292">
      <c r="A358">
        <v>340</v>
      </c>
      <c r="B358">
        <v>1688150237.6</v>
      </c>
      <c r="C358">
        <v>15821.59999990463</v>
      </c>
      <c r="D358" t="s">
        <v>1120</v>
      </c>
      <c r="E358" t="s">
        <v>1121</v>
      </c>
      <c r="F358">
        <v>5</v>
      </c>
      <c r="G358" t="s">
        <v>1018</v>
      </c>
      <c r="H358">
        <v>1688150229.778571</v>
      </c>
      <c r="I358">
        <f>(J358)/1000</f>
        <v>0</v>
      </c>
      <c r="J358">
        <f>IF(DO358, AM358, AG358)</f>
        <v>0</v>
      </c>
      <c r="K358">
        <f>IF(DO358, AH358, AF358)</f>
        <v>0</v>
      </c>
      <c r="L358">
        <f>DQ358 - IF(AT358&gt;1, K358*DK358*100.0/(AV358*EE358), 0)</f>
        <v>0</v>
      </c>
      <c r="M358">
        <f>((S358-I358/2)*L358-K358)/(S358+I358/2)</f>
        <v>0</v>
      </c>
      <c r="N358">
        <f>M358*(DX358+DY358)/1000.0</f>
        <v>0</v>
      </c>
      <c r="O358">
        <f>(DQ358 - IF(AT358&gt;1, K358*DK358*100.0/(AV358*EE358), 0))*(DX358+DY358)/1000.0</f>
        <v>0</v>
      </c>
      <c r="P358">
        <f>2.0/((1/R358-1/Q358)+SIGN(R358)*SQRT((1/R358-1/Q358)*(1/R358-1/Q358) + 4*DL358/((DL358+1)*(DL358+1))*(2*1/R358*1/Q358-1/Q358*1/Q358)))</f>
        <v>0</v>
      </c>
      <c r="Q358">
        <f>IF(LEFT(DM358,1)&lt;&gt;"0",IF(LEFT(DM358,1)="1",3.0,DN358),$D$5+$E$5*(EE358*DX358/($K$5*1000))+$F$5*(EE358*DX358/($K$5*1000))*MAX(MIN(DK358,$J$5),$I$5)*MAX(MIN(DK358,$J$5),$I$5)+$G$5*MAX(MIN(DK358,$J$5),$I$5)*(EE358*DX358/($K$5*1000))+$H$5*(EE358*DX358/($K$5*1000))*(EE358*DX358/($K$5*1000)))</f>
        <v>0</v>
      </c>
      <c r="R358">
        <f>I358*(1000-(1000*0.61365*exp(17.502*V358/(240.97+V358))/(DX358+DY358)+DS358)/2)/(1000*0.61365*exp(17.502*V358/(240.97+V358))/(DX358+DY358)-DS358)</f>
        <v>0</v>
      </c>
      <c r="S358">
        <f>1/((DL358+1)/(P358/1.6)+1/(Q358/1.37)) + DL358/((DL358+1)/(P358/1.6) + DL358/(Q358/1.37))</f>
        <v>0</v>
      </c>
      <c r="T358">
        <f>(DG358*DJ358)</f>
        <v>0</v>
      </c>
      <c r="U358">
        <f>(DZ358+(T358+2*0.95*5.67E-8*(((DZ358+$B$9)+273)^4-(DZ358+273)^4)-44100*I358)/(1.84*29.3*Q358+8*0.95*5.67E-8*(DZ358+273)^3))</f>
        <v>0</v>
      </c>
      <c r="V358">
        <f>($C$9*EA358+$D$9*EB358+$E$9*U358)</f>
        <v>0</v>
      </c>
      <c r="W358">
        <f>0.61365*exp(17.502*V358/(240.97+V358))</f>
        <v>0</v>
      </c>
      <c r="X358">
        <f>(Y358/Z358*100)</f>
        <v>0</v>
      </c>
      <c r="Y358">
        <f>DS358*(DX358+DY358)/1000</f>
        <v>0</v>
      </c>
      <c r="Z358">
        <f>0.61365*exp(17.502*DZ358/(240.97+DZ358))</f>
        <v>0</v>
      </c>
      <c r="AA358">
        <f>(W358-DS358*(DX358+DY358)/1000)</f>
        <v>0</v>
      </c>
      <c r="AB358">
        <f>(-I358*44100)</f>
        <v>0</v>
      </c>
      <c r="AC358">
        <f>2*29.3*Q358*0.92*(DZ358-V358)</f>
        <v>0</v>
      </c>
      <c r="AD358">
        <f>2*0.95*5.67E-8*(((DZ358+$B$9)+273)^4-(V358+273)^4)</f>
        <v>0</v>
      </c>
      <c r="AE358">
        <f>T358+AD358+AB358+AC358</f>
        <v>0</v>
      </c>
      <c r="AF358">
        <f>DW358*AT358*(DR358-DQ358*(1000-AT358*DT358)/(1000-AT358*DS358))/(100*DK358)</f>
        <v>0</v>
      </c>
      <c r="AG358">
        <f>1000*DW358*AT358*(DS358-DT358)/(100*DK358*(1000-AT358*DS358))</f>
        <v>0</v>
      </c>
      <c r="AH358">
        <f>(AI358 - AJ358 - DX358*1E3/(8.314*(DZ358+273.15)) * AL358/DW358 * AK358) * DW358/(100*DK358) * (1000 - DT358)/1000</f>
        <v>0</v>
      </c>
      <c r="AI358">
        <v>861.3855349643165</v>
      </c>
      <c r="AJ358">
        <v>835.6622424242427</v>
      </c>
      <c r="AK358">
        <v>3.433088817115133</v>
      </c>
      <c r="AL358">
        <v>66.52313839477526</v>
      </c>
      <c r="AM358">
        <f>(AO358 - AN358 + DX358*1E3/(8.314*(DZ358+273.15)) * AQ358/DW358 * AP358) * DW358/(100*DK358) * 1000/(1000 - AO358)</f>
        <v>0</v>
      </c>
      <c r="AN358">
        <v>26.19923411833698</v>
      </c>
      <c r="AO358">
        <v>27.00648060606061</v>
      </c>
      <c r="AP358">
        <v>0.001702538977121844</v>
      </c>
      <c r="AQ358">
        <v>105.5360491091365</v>
      </c>
      <c r="AR358">
        <v>0</v>
      </c>
      <c r="AS358">
        <v>0</v>
      </c>
      <c r="AT358">
        <f>IF(AR358*$H$15&gt;=AV358,1.0,(AV358/(AV358-AR358*$H$15)))</f>
        <v>0</v>
      </c>
      <c r="AU358">
        <f>(AT358-1)*100</f>
        <v>0</v>
      </c>
      <c r="AV358">
        <f>MAX(0,($B$15+$C$15*EE358)/(1+$D$15*EE358)*DX358/(DZ358+273)*$E$15)</f>
        <v>0</v>
      </c>
      <c r="AW358" t="s">
        <v>429</v>
      </c>
      <c r="AX358" t="s">
        <v>429</v>
      </c>
      <c r="AY358">
        <v>0</v>
      </c>
      <c r="AZ358">
        <v>0</v>
      </c>
      <c r="BA358">
        <f>1-AY358/AZ358</f>
        <v>0</v>
      </c>
      <c r="BB358">
        <v>0</v>
      </c>
      <c r="BC358" t="s">
        <v>429</v>
      </c>
      <c r="BD358" t="s">
        <v>429</v>
      </c>
      <c r="BE358">
        <v>0</v>
      </c>
      <c r="BF358">
        <v>0</v>
      </c>
      <c r="BG358">
        <f>1-BE358/BF358</f>
        <v>0</v>
      </c>
      <c r="BH358">
        <v>0.5</v>
      </c>
      <c r="BI358">
        <f>DH358</f>
        <v>0</v>
      </c>
      <c r="BJ358">
        <f>K358</f>
        <v>0</v>
      </c>
      <c r="BK358">
        <f>BG358*BH358*BI358</f>
        <v>0</v>
      </c>
      <c r="BL358">
        <f>(BJ358-BB358)/BI358</f>
        <v>0</v>
      </c>
      <c r="BM358">
        <f>(AZ358-BF358)/BF358</f>
        <v>0</v>
      </c>
      <c r="BN358">
        <f>AY358/(BA358+AY358/BF358)</f>
        <v>0</v>
      </c>
      <c r="BO358" t="s">
        <v>429</v>
      </c>
      <c r="BP358">
        <v>0</v>
      </c>
      <c r="BQ358">
        <f>IF(BP358&lt;&gt;0, BP358, BN358)</f>
        <v>0</v>
      </c>
      <c r="BR358">
        <f>1-BQ358/BF358</f>
        <v>0</v>
      </c>
      <c r="BS358">
        <f>(BF358-BE358)/(BF358-BQ358)</f>
        <v>0</v>
      </c>
      <c r="BT358">
        <f>(AZ358-BF358)/(AZ358-BQ358)</f>
        <v>0</v>
      </c>
      <c r="BU358">
        <f>(BF358-BE358)/(BF358-AY358)</f>
        <v>0</v>
      </c>
      <c r="BV358">
        <f>(AZ358-BF358)/(AZ358-AY358)</f>
        <v>0</v>
      </c>
      <c r="BW358">
        <f>(BS358*BQ358/BE358)</f>
        <v>0</v>
      </c>
      <c r="BX358">
        <f>(1-BW358)</f>
        <v>0</v>
      </c>
      <c r="DG358">
        <f>$B$13*EF358+$C$13*EG358+$F$13*ER358*(1-EU358)</f>
        <v>0</v>
      </c>
      <c r="DH358">
        <f>DG358*DI358</f>
        <v>0</v>
      </c>
      <c r="DI358">
        <f>($B$13*$D$11+$C$13*$D$11+$F$13*((FE358+EW358)/MAX(FE358+EW358+FF358, 0.1)*$I$11+FF358/MAX(FE358+EW358+FF358, 0.1)*$J$11))/($B$13+$C$13+$F$13)</f>
        <v>0</v>
      </c>
      <c r="DJ358">
        <f>($B$13*$K$11+$C$13*$K$11+$F$13*((FE358+EW358)/MAX(FE358+EW358+FF358, 0.1)*$P$11+FF358/MAX(FE358+EW358+FF358, 0.1)*$Q$11))/($B$13+$C$13+$F$13)</f>
        <v>0</v>
      </c>
      <c r="DK358">
        <v>2.44</v>
      </c>
      <c r="DL358">
        <v>0.5</v>
      </c>
      <c r="DM358" t="s">
        <v>430</v>
      </c>
      <c r="DN358">
        <v>2</v>
      </c>
      <c r="DO358" t="b">
        <v>1</v>
      </c>
      <c r="DP358">
        <v>1688150229.778571</v>
      </c>
      <c r="DQ358">
        <v>788.5914285714283</v>
      </c>
      <c r="DR358">
        <v>823.3502142857143</v>
      </c>
      <c r="DS358">
        <v>26.96214285714285</v>
      </c>
      <c r="DT358">
        <v>26.14871428571428</v>
      </c>
      <c r="DU358">
        <v>816.1473214285714</v>
      </c>
      <c r="DV358">
        <v>31.04768571428571</v>
      </c>
      <c r="DW358">
        <v>500.0055</v>
      </c>
      <c r="DX358">
        <v>101.5395714285715</v>
      </c>
      <c r="DY358">
        <v>0.09988753214285714</v>
      </c>
      <c r="DZ358">
        <v>34.60702142857142</v>
      </c>
      <c r="EA358">
        <v>35.90466428571428</v>
      </c>
      <c r="EB358">
        <v>999.9000000000002</v>
      </c>
      <c r="EC358">
        <v>0</v>
      </c>
      <c r="ED358">
        <v>0</v>
      </c>
      <c r="EE358">
        <v>10006.47678571429</v>
      </c>
      <c r="EF358">
        <v>0</v>
      </c>
      <c r="EG358">
        <v>368.4968928571429</v>
      </c>
      <c r="EH358">
        <v>-34.75883928571428</v>
      </c>
      <c r="EI358">
        <v>810.4431428571428</v>
      </c>
      <c r="EJ358">
        <v>845.4582857142858</v>
      </c>
      <c r="EK358">
        <v>0.813431857142857</v>
      </c>
      <c r="EL358">
        <v>823.3502142857143</v>
      </c>
      <c r="EM358">
        <v>26.14871428571428</v>
      </c>
      <c r="EN358">
        <v>2.737725</v>
      </c>
      <c r="EO358">
        <v>2.655129642857143</v>
      </c>
      <c r="EP358">
        <v>22.51331071428572</v>
      </c>
      <c r="EQ358">
        <v>22.01001071428571</v>
      </c>
      <c r="ER358">
        <v>1999.998214285714</v>
      </c>
      <c r="ES358">
        <v>0.9799948571428574</v>
      </c>
      <c r="ET358">
        <v>0.02000471428571428</v>
      </c>
      <c r="EU358">
        <v>0</v>
      </c>
      <c r="EV358">
        <v>252.7166785714286</v>
      </c>
      <c r="EW358">
        <v>5.00078</v>
      </c>
      <c r="EX358">
        <v>5807.133928571428</v>
      </c>
      <c r="EY358">
        <v>16379.58928571429</v>
      </c>
      <c r="EZ358">
        <v>52.25653571428571</v>
      </c>
      <c r="FA358">
        <v>54.41707142857143</v>
      </c>
      <c r="FB358">
        <v>52.72967857142857</v>
      </c>
      <c r="FC358">
        <v>53.71399999999999</v>
      </c>
      <c r="FD358">
        <v>52.62257142857143</v>
      </c>
      <c r="FE358">
        <v>1955.088214285715</v>
      </c>
      <c r="FF358">
        <v>39.91</v>
      </c>
      <c r="FG358">
        <v>0</v>
      </c>
      <c r="FH358">
        <v>1688150232</v>
      </c>
      <c r="FI358">
        <v>0</v>
      </c>
      <c r="FJ358">
        <v>252.7017692307692</v>
      </c>
      <c r="FK358">
        <v>0.8164786273425724</v>
      </c>
      <c r="FL358">
        <v>-6.354529881653745</v>
      </c>
      <c r="FM358">
        <v>5806.955</v>
      </c>
      <c r="FN358">
        <v>15</v>
      </c>
      <c r="FO358">
        <v>1688146449</v>
      </c>
      <c r="FP358" t="s">
        <v>1019</v>
      </c>
      <c r="FQ358">
        <v>1688146449</v>
      </c>
      <c r="FR358">
        <v>1688146442</v>
      </c>
      <c r="FS358">
        <v>9</v>
      </c>
      <c r="FT358">
        <v>-0.022</v>
      </c>
      <c r="FU358">
        <v>-0.07000000000000001</v>
      </c>
      <c r="FV358">
        <v>-22.36</v>
      </c>
      <c r="FW358">
        <v>-3.884</v>
      </c>
      <c r="FX358">
        <v>420</v>
      </c>
      <c r="FY358">
        <v>23</v>
      </c>
      <c r="FZ358">
        <v>0.42</v>
      </c>
      <c r="GA358">
        <v>0.11</v>
      </c>
      <c r="GB358">
        <v>-34.742005</v>
      </c>
      <c r="GC358">
        <v>-0.3780292682927285</v>
      </c>
      <c r="GD358">
        <v>0.05321631305342334</v>
      </c>
      <c r="GE358">
        <v>0</v>
      </c>
      <c r="GF358">
        <v>0.8244878750000002</v>
      </c>
      <c r="GG358">
        <v>-0.1282470281425923</v>
      </c>
      <c r="GH358">
        <v>0.02566734396581335</v>
      </c>
      <c r="GI358">
        <v>1</v>
      </c>
      <c r="GJ358">
        <v>1</v>
      </c>
      <c r="GK358">
        <v>2</v>
      </c>
      <c r="GL358" t="s">
        <v>432</v>
      </c>
      <c r="GM358">
        <v>3.10134</v>
      </c>
      <c r="GN358">
        <v>2.75762</v>
      </c>
      <c r="GO358">
        <v>0.153434</v>
      </c>
      <c r="GP358">
        <v>0.154303</v>
      </c>
      <c r="GQ358">
        <v>0.138494</v>
      </c>
      <c r="GR358">
        <v>0.123586</v>
      </c>
      <c r="GS358">
        <v>20867.3</v>
      </c>
      <c r="GT358">
        <v>19875.2</v>
      </c>
      <c r="GU358">
        <v>25250.2</v>
      </c>
      <c r="GV358">
        <v>23905.4</v>
      </c>
      <c r="GW358">
        <v>35030.4</v>
      </c>
      <c r="GX358">
        <v>30556.7</v>
      </c>
      <c r="GY358">
        <v>44161.9</v>
      </c>
      <c r="GZ358">
        <v>37667</v>
      </c>
      <c r="HA358">
        <v>1.67057</v>
      </c>
      <c r="HB358">
        <v>1.57595</v>
      </c>
      <c r="HC358">
        <v>-0.0121221</v>
      </c>
      <c r="HD358">
        <v>0</v>
      </c>
      <c r="HE358">
        <v>36.1043</v>
      </c>
      <c r="HF358">
        <v>999.9</v>
      </c>
      <c r="HG358">
        <v>34.7</v>
      </c>
      <c r="HH358">
        <v>48.7</v>
      </c>
      <c r="HI358">
        <v>39.766</v>
      </c>
      <c r="HJ358">
        <v>62.8374</v>
      </c>
      <c r="HK358">
        <v>21.6747</v>
      </c>
      <c r="HL358">
        <v>1</v>
      </c>
      <c r="HM358">
        <v>2.32221</v>
      </c>
      <c r="HN358">
        <v>9.28105</v>
      </c>
      <c r="HO358">
        <v>20.0442</v>
      </c>
      <c r="HP358">
        <v>5.20022</v>
      </c>
      <c r="HQ358">
        <v>11.998</v>
      </c>
      <c r="HR358">
        <v>4.9553</v>
      </c>
      <c r="HS358">
        <v>3.2741</v>
      </c>
      <c r="HT358">
        <v>9999</v>
      </c>
      <c r="HU358">
        <v>9999</v>
      </c>
      <c r="HV358">
        <v>9999</v>
      </c>
      <c r="HW358">
        <v>114.6</v>
      </c>
      <c r="HX358">
        <v>1.86386</v>
      </c>
      <c r="HY358">
        <v>1.86024</v>
      </c>
      <c r="HZ358">
        <v>1.85867</v>
      </c>
      <c r="IA358">
        <v>1.85989</v>
      </c>
      <c r="IB358">
        <v>1.85986</v>
      </c>
      <c r="IC358">
        <v>1.85852</v>
      </c>
      <c r="ID358">
        <v>1.85772</v>
      </c>
      <c r="IE358">
        <v>1.85242</v>
      </c>
      <c r="IF358">
        <v>0</v>
      </c>
      <c r="IG358">
        <v>0</v>
      </c>
      <c r="IH358">
        <v>0</v>
      </c>
      <c r="II358">
        <v>0</v>
      </c>
      <c r="IJ358" t="s">
        <v>433</v>
      </c>
      <c r="IK358" t="s">
        <v>434</v>
      </c>
      <c r="IL358" t="s">
        <v>435</v>
      </c>
      <c r="IM358" t="s">
        <v>435</v>
      </c>
      <c r="IN358" t="s">
        <v>435</v>
      </c>
      <c r="IO358" t="s">
        <v>435</v>
      </c>
      <c r="IP358">
        <v>0</v>
      </c>
      <c r="IQ358">
        <v>100</v>
      </c>
      <c r="IR358">
        <v>100</v>
      </c>
      <c r="IS358">
        <v>-27.88</v>
      </c>
      <c r="IT358">
        <v>-4.0881</v>
      </c>
      <c r="IU358">
        <v>-14.33519908643434</v>
      </c>
      <c r="IV358">
        <v>-0.02083019699242301</v>
      </c>
      <c r="IW358">
        <v>6.53372239223948E-06</v>
      </c>
      <c r="IX358">
        <v>-1.0545266758139E-09</v>
      </c>
      <c r="IY358">
        <v>-1.743726263577337</v>
      </c>
      <c r="IZ358">
        <v>-0.1107929009182527</v>
      </c>
      <c r="JA358">
        <v>0.00147621998962423</v>
      </c>
      <c r="JB358">
        <v>-1.085810860981848E-05</v>
      </c>
      <c r="JC358">
        <v>3</v>
      </c>
      <c r="JD358">
        <v>1949</v>
      </c>
      <c r="JE358">
        <v>2</v>
      </c>
      <c r="JF358">
        <v>64</v>
      </c>
      <c r="JG358">
        <v>63.1</v>
      </c>
      <c r="JH358">
        <v>63.3</v>
      </c>
      <c r="JI358">
        <v>2.1106</v>
      </c>
      <c r="JJ358">
        <v>2.7124</v>
      </c>
      <c r="JK358">
        <v>1.49658</v>
      </c>
      <c r="JL358">
        <v>2.32178</v>
      </c>
      <c r="JM358">
        <v>1.54785</v>
      </c>
      <c r="JN358">
        <v>2.53418</v>
      </c>
      <c r="JO358">
        <v>52.07</v>
      </c>
      <c r="JP358">
        <v>12.7223</v>
      </c>
      <c r="JQ358">
        <v>18</v>
      </c>
      <c r="JR358">
        <v>502.284</v>
      </c>
      <c r="JS358">
        <v>446.81</v>
      </c>
      <c r="JT358">
        <v>29.2429</v>
      </c>
      <c r="JU358">
        <v>52.1111</v>
      </c>
      <c r="JV358">
        <v>30.0025</v>
      </c>
      <c r="JW358">
        <v>51.7052</v>
      </c>
      <c r="JX358">
        <v>51.4916</v>
      </c>
      <c r="JY358">
        <v>42.3722</v>
      </c>
      <c r="JZ358">
        <v>23.4984</v>
      </c>
      <c r="KA358">
        <v>0</v>
      </c>
      <c r="KB358">
        <v>23.0318</v>
      </c>
      <c r="KC358">
        <v>875.0069999999999</v>
      </c>
      <c r="KD358">
        <v>26.2628</v>
      </c>
      <c r="KE358">
        <v>96.5012</v>
      </c>
      <c r="KF358">
        <v>90.9824</v>
      </c>
    </row>
    <row r="359" spans="1:292">
      <c r="A359">
        <v>341</v>
      </c>
      <c r="B359">
        <v>1688150243.1</v>
      </c>
      <c r="C359">
        <v>15827.09999990463</v>
      </c>
      <c r="D359" t="s">
        <v>1122</v>
      </c>
      <c r="E359" t="s">
        <v>1123</v>
      </c>
      <c r="F359">
        <v>5</v>
      </c>
      <c r="G359" t="s">
        <v>1018</v>
      </c>
      <c r="H359">
        <v>1688150235.35</v>
      </c>
      <c r="I359">
        <f>(J359)/1000</f>
        <v>0</v>
      </c>
      <c r="J359">
        <f>IF(DO359, AM359, AG359)</f>
        <v>0</v>
      </c>
      <c r="K359">
        <f>IF(DO359, AH359, AF359)</f>
        <v>0</v>
      </c>
      <c r="L359">
        <f>DQ359 - IF(AT359&gt;1, K359*DK359*100.0/(AV359*EE359), 0)</f>
        <v>0</v>
      </c>
      <c r="M359">
        <f>((S359-I359/2)*L359-K359)/(S359+I359/2)</f>
        <v>0</v>
      </c>
      <c r="N359">
        <f>M359*(DX359+DY359)/1000.0</f>
        <v>0</v>
      </c>
      <c r="O359">
        <f>(DQ359 - IF(AT359&gt;1, K359*DK359*100.0/(AV359*EE359), 0))*(DX359+DY359)/1000.0</f>
        <v>0</v>
      </c>
      <c r="P359">
        <f>2.0/((1/R359-1/Q359)+SIGN(R359)*SQRT((1/R359-1/Q359)*(1/R359-1/Q359) + 4*DL359/((DL359+1)*(DL359+1))*(2*1/R359*1/Q359-1/Q359*1/Q359)))</f>
        <v>0</v>
      </c>
      <c r="Q359">
        <f>IF(LEFT(DM359,1)&lt;&gt;"0",IF(LEFT(DM359,1)="1",3.0,DN359),$D$5+$E$5*(EE359*DX359/($K$5*1000))+$F$5*(EE359*DX359/($K$5*1000))*MAX(MIN(DK359,$J$5),$I$5)*MAX(MIN(DK359,$J$5),$I$5)+$G$5*MAX(MIN(DK359,$J$5),$I$5)*(EE359*DX359/($K$5*1000))+$H$5*(EE359*DX359/($K$5*1000))*(EE359*DX359/($K$5*1000)))</f>
        <v>0</v>
      </c>
      <c r="R359">
        <f>I359*(1000-(1000*0.61365*exp(17.502*V359/(240.97+V359))/(DX359+DY359)+DS359)/2)/(1000*0.61365*exp(17.502*V359/(240.97+V359))/(DX359+DY359)-DS359)</f>
        <v>0</v>
      </c>
      <c r="S359">
        <f>1/((DL359+1)/(P359/1.6)+1/(Q359/1.37)) + DL359/((DL359+1)/(P359/1.6) + DL359/(Q359/1.37))</f>
        <v>0</v>
      </c>
      <c r="T359">
        <f>(DG359*DJ359)</f>
        <v>0</v>
      </c>
      <c r="U359">
        <f>(DZ359+(T359+2*0.95*5.67E-8*(((DZ359+$B$9)+273)^4-(DZ359+273)^4)-44100*I359)/(1.84*29.3*Q359+8*0.95*5.67E-8*(DZ359+273)^3))</f>
        <v>0</v>
      </c>
      <c r="V359">
        <f>($C$9*EA359+$D$9*EB359+$E$9*U359)</f>
        <v>0</v>
      </c>
      <c r="W359">
        <f>0.61365*exp(17.502*V359/(240.97+V359))</f>
        <v>0</v>
      </c>
      <c r="X359">
        <f>(Y359/Z359*100)</f>
        <v>0</v>
      </c>
      <c r="Y359">
        <f>DS359*(DX359+DY359)/1000</f>
        <v>0</v>
      </c>
      <c r="Z359">
        <f>0.61365*exp(17.502*DZ359/(240.97+DZ359))</f>
        <v>0</v>
      </c>
      <c r="AA359">
        <f>(W359-DS359*(DX359+DY359)/1000)</f>
        <v>0</v>
      </c>
      <c r="AB359">
        <f>(-I359*44100)</f>
        <v>0</v>
      </c>
      <c r="AC359">
        <f>2*29.3*Q359*0.92*(DZ359-V359)</f>
        <v>0</v>
      </c>
      <c r="AD359">
        <f>2*0.95*5.67E-8*(((DZ359+$B$9)+273)^4-(V359+273)^4)</f>
        <v>0</v>
      </c>
      <c r="AE359">
        <f>T359+AD359+AB359+AC359</f>
        <v>0</v>
      </c>
      <c r="AF359">
        <f>DW359*AT359*(DR359-DQ359*(1000-AT359*DT359)/(1000-AT359*DS359))/(100*DK359)</f>
        <v>0</v>
      </c>
      <c r="AG359">
        <f>1000*DW359*AT359*(DS359-DT359)/(100*DK359*(1000-AT359*DS359))</f>
        <v>0</v>
      </c>
      <c r="AH359">
        <f>(AI359 - AJ359 - DX359*1E3/(8.314*(DZ359+273.15)) * AL359/DW359 * AK359) * DW359/(100*DK359) * (1000 - DT359)/1000</f>
        <v>0</v>
      </c>
      <c r="AI359">
        <v>880.2817096140785</v>
      </c>
      <c r="AJ359">
        <v>854.6394242424245</v>
      </c>
      <c r="AK359">
        <v>3.457734908472089</v>
      </c>
      <c r="AL359">
        <v>66.52313839477526</v>
      </c>
      <c r="AM359">
        <f>(AO359 - AN359 + DX359*1E3/(8.314*(DZ359+273.15)) * AQ359/DW359 * AP359) * DW359/(100*DK359) * 1000/(1000 - AO359)</f>
        <v>0</v>
      </c>
      <c r="AN359">
        <v>26.21533452017984</v>
      </c>
      <c r="AO359">
        <v>27.03465454545454</v>
      </c>
      <c r="AP359">
        <v>0.002414126788613357</v>
      </c>
      <c r="AQ359">
        <v>105.5360491091365</v>
      </c>
      <c r="AR359">
        <v>0</v>
      </c>
      <c r="AS359">
        <v>0</v>
      </c>
      <c r="AT359">
        <f>IF(AR359*$H$15&gt;=AV359,1.0,(AV359/(AV359-AR359*$H$15)))</f>
        <v>0</v>
      </c>
      <c r="AU359">
        <f>(AT359-1)*100</f>
        <v>0</v>
      </c>
      <c r="AV359">
        <f>MAX(0,($B$15+$C$15*EE359)/(1+$D$15*EE359)*DX359/(DZ359+273)*$E$15)</f>
        <v>0</v>
      </c>
      <c r="AW359" t="s">
        <v>429</v>
      </c>
      <c r="AX359" t="s">
        <v>429</v>
      </c>
      <c r="AY359">
        <v>0</v>
      </c>
      <c r="AZ359">
        <v>0</v>
      </c>
      <c r="BA359">
        <f>1-AY359/AZ359</f>
        <v>0</v>
      </c>
      <c r="BB359">
        <v>0</v>
      </c>
      <c r="BC359" t="s">
        <v>429</v>
      </c>
      <c r="BD359" t="s">
        <v>429</v>
      </c>
      <c r="BE359">
        <v>0</v>
      </c>
      <c r="BF359">
        <v>0</v>
      </c>
      <c r="BG359">
        <f>1-BE359/BF359</f>
        <v>0</v>
      </c>
      <c r="BH359">
        <v>0.5</v>
      </c>
      <c r="BI359">
        <f>DH359</f>
        <v>0</v>
      </c>
      <c r="BJ359">
        <f>K359</f>
        <v>0</v>
      </c>
      <c r="BK359">
        <f>BG359*BH359*BI359</f>
        <v>0</v>
      </c>
      <c r="BL359">
        <f>(BJ359-BB359)/BI359</f>
        <v>0</v>
      </c>
      <c r="BM359">
        <f>(AZ359-BF359)/BF359</f>
        <v>0</v>
      </c>
      <c r="BN359">
        <f>AY359/(BA359+AY359/BF359)</f>
        <v>0</v>
      </c>
      <c r="BO359" t="s">
        <v>429</v>
      </c>
      <c r="BP359">
        <v>0</v>
      </c>
      <c r="BQ359">
        <f>IF(BP359&lt;&gt;0, BP359, BN359)</f>
        <v>0</v>
      </c>
      <c r="BR359">
        <f>1-BQ359/BF359</f>
        <v>0</v>
      </c>
      <c r="BS359">
        <f>(BF359-BE359)/(BF359-BQ359)</f>
        <v>0</v>
      </c>
      <c r="BT359">
        <f>(AZ359-BF359)/(AZ359-BQ359)</f>
        <v>0</v>
      </c>
      <c r="BU359">
        <f>(BF359-BE359)/(BF359-AY359)</f>
        <v>0</v>
      </c>
      <c r="BV359">
        <f>(AZ359-BF359)/(AZ359-AY359)</f>
        <v>0</v>
      </c>
      <c r="BW359">
        <f>(BS359*BQ359/BE359)</f>
        <v>0</v>
      </c>
      <c r="BX359">
        <f>(1-BW359)</f>
        <v>0</v>
      </c>
      <c r="DG359">
        <f>$B$13*EF359+$C$13*EG359+$F$13*ER359*(1-EU359)</f>
        <v>0</v>
      </c>
      <c r="DH359">
        <f>DG359*DI359</f>
        <v>0</v>
      </c>
      <c r="DI359">
        <f>($B$13*$D$11+$C$13*$D$11+$F$13*((FE359+EW359)/MAX(FE359+EW359+FF359, 0.1)*$I$11+FF359/MAX(FE359+EW359+FF359, 0.1)*$J$11))/($B$13+$C$13+$F$13)</f>
        <v>0</v>
      </c>
      <c r="DJ359">
        <f>($B$13*$K$11+$C$13*$K$11+$F$13*((FE359+EW359)/MAX(FE359+EW359+FF359, 0.1)*$P$11+FF359/MAX(FE359+EW359+FF359, 0.1)*$Q$11))/($B$13+$C$13+$F$13)</f>
        <v>0</v>
      </c>
      <c r="DK359">
        <v>2.44</v>
      </c>
      <c r="DL359">
        <v>0.5</v>
      </c>
      <c r="DM359" t="s">
        <v>430</v>
      </c>
      <c r="DN359">
        <v>2</v>
      </c>
      <c r="DO359" t="b">
        <v>1</v>
      </c>
      <c r="DP359">
        <v>1688150235.35</v>
      </c>
      <c r="DQ359">
        <v>807.2465357142856</v>
      </c>
      <c r="DR359">
        <v>842.0409642857143</v>
      </c>
      <c r="DS359">
        <v>26.99846785714286</v>
      </c>
      <c r="DT359">
        <v>26.18176428571429</v>
      </c>
      <c r="DU359">
        <v>835.0328928571429</v>
      </c>
      <c r="DV359">
        <v>31.08594642857143</v>
      </c>
      <c r="DW359">
        <v>499.9985714285714</v>
      </c>
      <c r="DX359">
        <v>101.5396428571429</v>
      </c>
      <c r="DY359">
        <v>0.09996152142857143</v>
      </c>
      <c r="DZ359">
        <v>34.60785</v>
      </c>
      <c r="EA359">
        <v>35.90116785714285</v>
      </c>
      <c r="EB359">
        <v>999.9000000000002</v>
      </c>
      <c r="EC359">
        <v>0</v>
      </c>
      <c r="ED359">
        <v>0</v>
      </c>
      <c r="EE359">
        <v>10006.10535714286</v>
      </c>
      <c r="EF359">
        <v>0</v>
      </c>
      <c r="EG359">
        <v>359.4745</v>
      </c>
      <c r="EH359">
        <v>-34.79446428571428</v>
      </c>
      <c r="EI359">
        <v>829.6460357142857</v>
      </c>
      <c r="EJ359">
        <v>864.6803571428571</v>
      </c>
      <c r="EK359">
        <v>0.8167133214285714</v>
      </c>
      <c r="EL359">
        <v>842.0409642857143</v>
      </c>
      <c r="EM359">
        <v>26.18176428571429</v>
      </c>
      <c r="EN359">
        <v>2.7414175</v>
      </c>
      <c r="EO359">
        <v>2.658489285714285</v>
      </c>
      <c r="EP359">
        <v>22.53550357142857</v>
      </c>
      <c r="EQ359">
        <v>22.03075</v>
      </c>
      <c r="ER359">
        <v>1999.984642857142</v>
      </c>
      <c r="ES359">
        <v>0.979994535714286</v>
      </c>
      <c r="ET359">
        <v>0.02000504642857142</v>
      </c>
      <c r="EU359">
        <v>0</v>
      </c>
      <c r="EV359">
        <v>252.8117142857143</v>
      </c>
      <c r="EW359">
        <v>5.00078</v>
      </c>
      <c r="EX359">
        <v>5805.912499999999</v>
      </c>
      <c r="EY359">
        <v>16379.48214285714</v>
      </c>
      <c r="EZ359">
        <v>52.23639285714285</v>
      </c>
      <c r="FA359">
        <v>54.39492857142857</v>
      </c>
      <c r="FB359">
        <v>52.752</v>
      </c>
      <c r="FC359">
        <v>53.70735714285714</v>
      </c>
      <c r="FD359">
        <v>52.65157142857142</v>
      </c>
      <c r="FE359">
        <v>1955.074642857143</v>
      </c>
      <c r="FF359">
        <v>39.91</v>
      </c>
      <c r="FG359">
        <v>0</v>
      </c>
      <c r="FH359">
        <v>1688150237.4</v>
      </c>
      <c r="FI359">
        <v>0</v>
      </c>
      <c r="FJ359">
        <v>252.7814</v>
      </c>
      <c r="FK359">
        <v>1.253769217687773</v>
      </c>
      <c r="FL359">
        <v>-23.42769222603858</v>
      </c>
      <c r="FM359">
        <v>5805.6948</v>
      </c>
      <c r="FN359">
        <v>15</v>
      </c>
      <c r="FO359">
        <v>1688146449</v>
      </c>
      <c r="FP359" t="s">
        <v>1019</v>
      </c>
      <c r="FQ359">
        <v>1688146449</v>
      </c>
      <c r="FR359">
        <v>1688146442</v>
      </c>
      <c r="FS359">
        <v>9</v>
      </c>
      <c r="FT359">
        <v>-0.022</v>
      </c>
      <c r="FU359">
        <v>-0.07000000000000001</v>
      </c>
      <c r="FV359">
        <v>-22.36</v>
      </c>
      <c r="FW359">
        <v>-3.884</v>
      </c>
      <c r="FX359">
        <v>420</v>
      </c>
      <c r="FY359">
        <v>23</v>
      </c>
      <c r="FZ359">
        <v>0.42</v>
      </c>
      <c r="GA359">
        <v>0.11</v>
      </c>
      <c r="GB359">
        <v>-34.76098292682927</v>
      </c>
      <c r="GC359">
        <v>-0.317604878048832</v>
      </c>
      <c r="GD359">
        <v>0.0573836124411792</v>
      </c>
      <c r="GE359">
        <v>0</v>
      </c>
      <c r="GF359">
        <v>0.8125415365853659</v>
      </c>
      <c r="GG359">
        <v>-0.0008473379790934883</v>
      </c>
      <c r="GH359">
        <v>0.01536641915552533</v>
      </c>
      <c r="GI359">
        <v>1</v>
      </c>
      <c r="GJ359">
        <v>1</v>
      </c>
      <c r="GK359">
        <v>2</v>
      </c>
      <c r="GL359" t="s">
        <v>432</v>
      </c>
      <c r="GM359">
        <v>3.10159</v>
      </c>
      <c r="GN359">
        <v>2.75835</v>
      </c>
      <c r="GO359">
        <v>0.155685</v>
      </c>
      <c r="GP359">
        <v>0.156541</v>
      </c>
      <c r="GQ359">
        <v>0.138576</v>
      </c>
      <c r="GR359">
        <v>0.123587</v>
      </c>
      <c r="GS359">
        <v>20810.6</v>
      </c>
      <c r="GT359">
        <v>19821.3</v>
      </c>
      <c r="GU359">
        <v>25249.1</v>
      </c>
      <c r="GV359">
        <v>23904.1</v>
      </c>
      <c r="GW359">
        <v>35026.1</v>
      </c>
      <c r="GX359">
        <v>30555.5</v>
      </c>
      <c r="GY359">
        <v>44160</v>
      </c>
      <c r="GZ359">
        <v>37665.3</v>
      </c>
      <c r="HA359">
        <v>1.67045</v>
      </c>
      <c r="HB359">
        <v>1.57563</v>
      </c>
      <c r="HC359">
        <v>-0.0138953</v>
      </c>
      <c r="HD359">
        <v>0</v>
      </c>
      <c r="HE359">
        <v>36.1108</v>
      </c>
      <c r="HF359">
        <v>999.9</v>
      </c>
      <c r="HG359">
        <v>34.7</v>
      </c>
      <c r="HH359">
        <v>48.7</v>
      </c>
      <c r="HI359">
        <v>39.767</v>
      </c>
      <c r="HJ359">
        <v>62.8974</v>
      </c>
      <c r="HK359">
        <v>21.4583</v>
      </c>
      <c r="HL359">
        <v>1</v>
      </c>
      <c r="HM359">
        <v>2.32502</v>
      </c>
      <c r="HN359">
        <v>9.28105</v>
      </c>
      <c r="HO359">
        <v>20.0442</v>
      </c>
      <c r="HP359">
        <v>5.20097</v>
      </c>
      <c r="HQ359">
        <v>11.998</v>
      </c>
      <c r="HR359">
        <v>4.957</v>
      </c>
      <c r="HS359">
        <v>3.2743</v>
      </c>
      <c r="HT359">
        <v>9999</v>
      </c>
      <c r="HU359">
        <v>9999</v>
      </c>
      <c r="HV359">
        <v>9999</v>
      </c>
      <c r="HW359">
        <v>114.6</v>
      </c>
      <c r="HX359">
        <v>1.86386</v>
      </c>
      <c r="HY359">
        <v>1.86023</v>
      </c>
      <c r="HZ359">
        <v>1.85867</v>
      </c>
      <c r="IA359">
        <v>1.8599</v>
      </c>
      <c r="IB359">
        <v>1.85986</v>
      </c>
      <c r="IC359">
        <v>1.85852</v>
      </c>
      <c r="ID359">
        <v>1.85772</v>
      </c>
      <c r="IE359">
        <v>1.85242</v>
      </c>
      <c r="IF359">
        <v>0</v>
      </c>
      <c r="IG359">
        <v>0</v>
      </c>
      <c r="IH359">
        <v>0</v>
      </c>
      <c r="II359">
        <v>0</v>
      </c>
      <c r="IJ359" t="s">
        <v>433</v>
      </c>
      <c r="IK359" t="s">
        <v>434</v>
      </c>
      <c r="IL359" t="s">
        <v>435</v>
      </c>
      <c r="IM359" t="s">
        <v>435</v>
      </c>
      <c r="IN359" t="s">
        <v>435</v>
      </c>
      <c r="IO359" t="s">
        <v>435</v>
      </c>
      <c r="IP359">
        <v>0</v>
      </c>
      <c r="IQ359">
        <v>100</v>
      </c>
      <c r="IR359">
        <v>100</v>
      </c>
      <c r="IS359">
        <v>-28.104</v>
      </c>
      <c r="IT359">
        <v>-4.0895</v>
      </c>
      <c r="IU359">
        <v>-14.33519908643434</v>
      </c>
      <c r="IV359">
        <v>-0.02083019699242301</v>
      </c>
      <c r="IW359">
        <v>6.53372239223948E-06</v>
      </c>
      <c r="IX359">
        <v>-1.0545266758139E-09</v>
      </c>
      <c r="IY359">
        <v>-1.743726263577337</v>
      </c>
      <c r="IZ359">
        <v>-0.1107929009182527</v>
      </c>
      <c r="JA359">
        <v>0.00147621998962423</v>
      </c>
      <c r="JB359">
        <v>-1.085810860981848E-05</v>
      </c>
      <c r="JC359">
        <v>3</v>
      </c>
      <c r="JD359">
        <v>1949</v>
      </c>
      <c r="JE359">
        <v>2</v>
      </c>
      <c r="JF359">
        <v>64</v>
      </c>
      <c r="JG359">
        <v>63.2</v>
      </c>
      <c r="JH359">
        <v>63.4</v>
      </c>
      <c r="JI359">
        <v>2.14844</v>
      </c>
      <c r="JJ359">
        <v>2.71118</v>
      </c>
      <c r="JK359">
        <v>1.49658</v>
      </c>
      <c r="JL359">
        <v>2.32056</v>
      </c>
      <c r="JM359">
        <v>1.54785</v>
      </c>
      <c r="JN359">
        <v>2.41577</v>
      </c>
      <c r="JO359">
        <v>52.07</v>
      </c>
      <c r="JP359">
        <v>12.7136</v>
      </c>
      <c r="JQ359">
        <v>18</v>
      </c>
      <c r="JR359">
        <v>502.317</v>
      </c>
      <c r="JS359">
        <v>446.678</v>
      </c>
      <c r="JT359">
        <v>29.2444</v>
      </c>
      <c r="JU359">
        <v>52.1327</v>
      </c>
      <c r="JV359">
        <v>30.0024</v>
      </c>
      <c r="JW359">
        <v>51.7264</v>
      </c>
      <c r="JX359">
        <v>51.5095</v>
      </c>
      <c r="JY359">
        <v>43.1204</v>
      </c>
      <c r="JZ359">
        <v>23.4984</v>
      </c>
      <c r="KA359">
        <v>0</v>
      </c>
      <c r="KB359">
        <v>23.0477</v>
      </c>
      <c r="KC359">
        <v>888.3630000000001</v>
      </c>
      <c r="KD359">
        <v>26.2733</v>
      </c>
      <c r="KE359">
        <v>96.4969</v>
      </c>
      <c r="KF359">
        <v>90.9781</v>
      </c>
    </row>
    <row r="360" spans="1:292">
      <c r="A360">
        <v>342</v>
      </c>
      <c r="B360">
        <v>1688150247.6</v>
      </c>
      <c r="C360">
        <v>15831.59999990463</v>
      </c>
      <c r="D360" t="s">
        <v>1124</v>
      </c>
      <c r="E360" t="s">
        <v>1125</v>
      </c>
      <c r="F360">
        <v>5</v>
      </c>
      <c r="G360" t="s">
        <v>1018</v>
      </c>
      <c r="H360">
        <v>1688150239.778571</v>
      </c>
      <c r="I360">
        <f>(J360)/1000</f>
        <v>0</v>
      </c>
      <c r="J360">
        <f>IF(DO360, AM360, AG360)</f>
        <v>0</v>
      </c>
      <c r="K360">
        <f>IF(DO360, AH360, AF360)</f>
        <v>0</v>
      </c>
      <c r="L360">
        <f>DQ360 - IF(AT360&gt;1, K360*DK360*100.0/(AV360*EE360), 0)</f>
        <v>0</v>
      </c>
      <c r="M360">
        <f>((S360-I360/2)*L360-K360)/(S360+I360/2)</f>
        <v>0</v>
      </c>
      <c r="N360">
        <f>M360*(DX360+DY360)/1000.0</f>
        <v>0</v>
      </c>
      <c r="O360">
        <f>(DQ360 - IF(AT360&gt;1, K360*DK360*100.0/(AV360*EE360), 0))*(DX360+DY360)/1000.0</f>
        <v>0</v>
      </c>
      <c r="P360">
        <f>2.0/((1/R360-1/Q360)+SIGN(R360)*SQRT((1/R360-1/Q360)*(1/R360-1/Q360) + 4*DL360/((DL360+1)*(DL360+1))*(2*1/R360*1/Q360-1/Q360*1/Q360)))</f>
        <v>0</v>
      </c>
      <c r="Q360">
        <f>IF(LEFT(DM360,1)&lt;&gt;"0",IF(LEFT(DM360,1)="1",3.0,DN360),$D$5+$E$5*(EE360*DX360/($K$5*1000))+$F$5*(EE360*DX360/($K$5*1000))*MAX(MIN(DK360,$J$5),$I$5)*MAX(MIN(DK360,$J$5),$I$5)+$G$5*MAX(MIN(DK360,$J$5),$I$5)*(EE360*DX360/($K$5*1000))+$H$5*(EE360*DX360/($K$5*1000))*(EE360*DX360/($K$5*1000)))</f>
        <v>0</v>
      </c>
      <c r="R360">
        <f>I360*(1000-(1000*0.61365*exp(17.502*V360/(240.97+V360))/(DX360+DY360)+DS360)/2)/(1000*0.61365*exp(17.502*V360/(240.97+V360))/(DX360+DY360)-DS360)</f>
        <v>0</v>
      </c>
      <c r="S360">
        <f>1/((DL360+1)/(P360/1.6)+1/(Q360/1.37)) + DL360/((DL360+1)/(P360/1.6) + DL360/(Q360/1.37))</f>
        <v>0</v>
      </c>
      <c r="T360">
        <f>(DG360*DJ360)</f>
        <v>0</v>
      </c>
      <c r="U360">
        <f>(DZ360+(T360+2*0.95*5.67E-8*(((DZ360+$B$9)+273)^4-(DZ360+273)^4)-44100*I360)/(1.84*29.3*Q360+8*0.95*5.67E-8*(DZ360+273)^3))</f>
        <v>0</v>
      </c>
      <c r="V360">
        <f>($C$9*EA360+$D$9*EB360+$E$9*U360)</f>
        <v>0</v>
      </c>
      <c r="W360">
        <f>0.61365*exp(17.502*V360/(240.97+V360))</f>
        <v>0</v>
      </c>
      <c r="X360">
        <f>(Y360/Z360*100)</f>
        <v>0</v>
      </c>
      <c r="Y360">
        <f>DS360*(DX360+DY360)/1000</f>
        <v>0</v>
      </c>
      <c r="Z360">
        <f>0.61365*exp(17.502*DZ360/(240.97+DZ360))</f>
        <v>0</v>
      </c>
      <c r="AA360">
        <f>(W360-DS360*(DX360+DY360)/1000)</f>
        <v>0</v>
      </c>
      <c r="AB360">
        <f>(-I360*44100)</f>
        <v>0</v>
      </c>
      <c r="AC360">
        <f>2*29.3*Q360*0.92*(DZ360-V360)</f>
        <v>0</v>
      </c>
      <c r="AD360">
        <f>2*0.95*5.67E-8*(((DZ360+$B$9)+273)^4-(V360+273)^4)</f>
        <v>0</v>
      </c>
      <c r="AE360">
        <f>T360+AD360+AB360+AC360</f>
        <v>0</v>
      </c>
      <c r="AF360">
        <f>DW360*AT360*(DR360-DQ360*(1000-AT360*DT360)/(1000-AT360*DS360))/(100*DK360)</f>
        <v>0</v>
      </c>
      <c r="AG360">
        <f>1000*DW360*AT360*(DS360-DT360)/(100*DK360*(1000-AT360*DS360))</f>
        <v>0</v>
      </c>
      <c r="AH360">
        <f>(AI360 - AJ360 - DX360*1E3/(8.314*(DZ360+273.15)) * AL360/DW360 * AK360) * DW360/(100*DK360) * (1000 - DT360)/1000</f>
        <v>0</v>
      </c>
      <c r="AI360">
        <v>895.8718195626526</v>
      </c>
      <c r="AJ360">
        <v>870.2389999999999</v>
      </c>
      <c r="AK360">
        <v>3.470048095473822</v>
      </c>
      <c r="AL360">
        <v>66.52313839477526</v>
      </c>
      <c r="AM360">
        <f>(AO360 - AN360 + DX360*1E3/(8.314*(DZ360+273.15)) * AQ360/DW360 * AP360) * DW360/(100*DK360) * 1000/(1000 - AO360)</f>
        <v>0</v>
      </c>
      <c r="AN360">
        <v>26.21510441215597</v>
      </c>
      <c r="AO360">
        <v>27.04778484848484</v>
      </c>
      <c r="AP360">
        <v>0.0006161009161381597</v>
      </c>
      <c r="AQ360">
        <v>105.5360491091365</v>
      </c>
      <c r="AR360">
        <v>0</v>
      </c>
      <c r="AS360">
        <v>0</v>
      </c>
      <c r="AT360">
        <f>IF(AR360*$H$15&gt;=AV360,1.0,(AV360/(AV360-AR360*$H$15)))</f>
        <v>0</v>
      </c>
      <c r="AU360">
        <f>(AT360-1)*100</f>
        <v>0</v>
      </c>
      <c r="AV360">
        <f>MAX(0,($B$15+$C$15*EE360)/(1+$D$15*EE360)*DX360/(DZ360+273)*$E$15)</f>
        <v>0</v>
      </c>
      <c r="AW360" t="s">
        <v>429</v>
      </c>
      <c r="AX360" t="s">
        <v>429</v>
      </c>
      <c r="AY360">
        <v>0</v>
      </c>
      <c r="AZ360">
        <v>0</v>
      </c>
      <c r="BA360">
        <f>1-AY360/AZ360</f>
        <v>0</v>
      </c>
      <c r="BB360">
        <v>0</v>
      </c>
      <c r="BC360" t="s">
        <v>429</v>
      </c>
      <c r="BD360" t="s">
        <v>429</v>
      </c>
      <c r="BE360">
        <v>0</v>
      </c>
      <c r="BF360">
        <v>0</v>
      </c>
      <c r="BG360">
        <f>1-BE360/BF360</f>
        <v>0</v>
      </c>
      <c r="BH360">
        <v>0.5</v>
      </c>
      <c r="BI360">
        <f>DH360</f>
        <v>0</v>
      </c>
      <c r="BJ360">
        <f>K360</f>
        <v>0</v>
      </c>
      <c r="BK360">
        <f>BG360*BH360*BI360</f>
        <v>0</v>
      </c>
      <c r="BL360">
        <f>(BJ360-BB360)/BI360</f>
        <v>0</v>
      </c>
      <c r="BM360">
        <f>(AZ360-BF360)/BF360</f>
        <v>0</v>
      </c>
      <c r="BN360">
        <f>AY360/(BA360+AY360/BF360)</f>
        <v>0</v>
      </c>
      <c r="BO360" t="s">
        <v>429</v>
      </c>
      <c r="BP360">
        <v>0</v>
      </c>
      <c r="BQ360">
        <f>IF(BP360&lt;&gt;0, BP360, BN360)</f>
        <v>0</v>
      </c>
      <c r="BR360">
        <f>1-BQ360/BF360</f>
        <v>0</v>
      </c>
      <c r="BS360">
        <f>(BF360-BE360)/(BF360-BQ360)</f>
        <v>0</v>
      </c>
      <c r="BT360">
        <f>(AZ360-BF360)/(AZ360-BQ360)</f>
        <v>0</v>
      </c>
      <c r="BU360">
        <f>(BF360-BE360)/(BF360-AY360)</f>
        <v>0</v>
      </c>
      <c r="BV360">
        <f>(AZ360-BF360)/(AZ360-AY360)</f>
        <v>0</v>
      </c>
      <c r="BW360">
        <f>(BS360*BQ360/BE360)</f>
        <v>0</v>
      </c>
      <c r="BX360">
        <f>(1-BW360)</f>
        <v>0</v>
      </c>
      <c r="DG360">
        <f>$B$13*EF360+$C$13*EG360+$F$13*ER360*(1-EU360)</f>
        <v>0</v>
      </c>
      <c r="DH360">
        <f>DG360*DI360</f>
        <v>0</v>
      </c>
      <c r="DI360">
        <f>($B$13*$D$11+$C$13*$D$11+$F$13*((FE360+EW360)/MAX(FE360+EW360+FF360, 0.1)*$I$11+FF360/MAX(FE360+EW360+FF360, 0.1)*$J$11))/($B$13+$C$13+$F$13)</f>
        <v>0</v>
      </c>
      <c r="DJ360">
        <f>($B$13*$K$11+$C$13*$K$11+$F$13*((FE360+EW360)/MAX(FE360+EW360+FF360, 0.1)*$P$11+FF360/MAX(FE360+EW360+FF360, 0.1)*$Q$11))/($B$13+$C$13+$F$13)</f>
        <v>0</v>
      </c>
      <c r="DK360">
        <v>2.44</v>
      </c>
      <c r="DL360">
        <v>0.5</v>
      </c>
      <c r="DM360" t="s">
        <v>430</v>
      </c>
      <c r="DN360">
        <v>2</v>
      </c>
      <c r="DO360" t="b">
        <v>1</v>
      </c>
      <c r="DP360">
        <v>1688150239.778571</v>
      </c>
      <c r="DQ360">
        <v>822.0882857142859</v>
      </c>
      <c r="DR360">
        <v>856.8974285714287</v>
      </c>
      <c r="DS360">
        <v>27.01961785714286</v>
      </c>
      <c r="DT360">
        <v>26.20276071428571</v>
      </c>
      <c r="DU360">
        <v>850.0558571428572</v>
      </c>
      <c r="DV360">
        <v>31.10821785714286</v>
      </c>
      <c r="DW360">
        <v>500.0241428571429</v>
      </c>
      <c r="DX360">
        <v>101.5391785714286</v>
      </c>
      <c r="DY360">
        <v>0.09995827499999999</v>
      </c>
      <c r="DZ360">
        <v>34.60498214285715</v>
      </c>
      <c r="EA360">
        <v>35.89386785714286</v>
      </c>
      <c r="EB360">
        <v>999.9000000000002</v>
      </c>
      <c r="EC360">
        <v>0</v>
      </c>
      <c r="ED360">
        <v>0</v>
      </c>
      <c r="EE360">
        <v>10005.53857142857</v>
      </c>
      <c r="EF360">
        <v>0</v>
      </c>
      <c r="EG360">
        <v>352.5133571428572</v>
      </c>
      <c r="EH360">
        <v>-34.80915</v>
      </c>
      <c r="EI360">
        <v>844.9179642857142</v>
      </c>
      <c r="EJ360">
        <v>879.9549285714286</v>
      </c>
      <c r="EK360">
        <v>0.8168642500000001</v>
      </c>
      <c r="EL360">
        <v>856.8974285714287</v>
      </c>
      <c r="EM360">
        <v>26.20276071428571</v>
      </c>
      <c r="EN360">
        <v>2.743553928571429</v>
      </c>
      <c r="EO360">
        <v>2.66061</v>
      </c>
      <c r="EP360">
        <v>22.54833571428571</v>
      </c>
      <c r="EQ360">
        <v>22.04383571428572</v>
      </c>
      <c r="ER360">
        <v>1999.988214285715</v>
      </c>
      <c r="ES360">
        <v>0.9799944285714288</v>
      </c>
      <c r="ET360">
        <v>0.02000515714285713</v>
      </c>
      <c r="EU360">
        <v>0</v>
      </c>
      <c r="EV360">
        <v>252.8790357142857</v>
      </c>
      <c r="EW360">
        <v>5.00078</v>
      </c>
      <c r="EX360">
        <v>5804.102142857143</v>
      </c>
      <c r="EY360">
        <v>16379.51428571429</v>
      </c>
      <c r="EZ360">
        <v>52.23635714285714</v>
      </c>
      <c r="FA360">
        <v>54.38607142857143</v>
      </c>
      <c r="FB360">
        <v>52.761</v>
      </c>
      <c r="FC360">
        <v>53.69164285714284</v>
      </c>
      <c r="FD360">
        <v>52.68064285714286</v>
      </c>
      <c r="FE360">
        <v>1955.078214285714</v>
      </c>
      <c r="FF360">
        <v>39.91</v>
      </c>
      <c r="FG360">
        <v>0</v>
      </c>
      <c r="FH360">
        <v>1688150242.2</v>
      </c>
      <c r="FI360">
        <v>0</v>
      </c>
      <c r="FJ360">
        <v>252.8808</v>
      </c>
      <c r="FK360">
        <v>1.239999998074617</v>
      </c>
      <c r="FL360">
        <v>-22.50307685810173</v>
      </c>
      <c r="FM360">
        <v>5803.7564</v>
      </c>
      <c r="FN360">
        <v>15</v>
      </c>
      <c r="FO360">
        <v>1688146449</v>
      </c>
      <c r="FP360" t="s">
        <v>1019</v>
      </c>
      <c r="FQ360">
        <v>1688146449</v>
      </c>
      <c r="FR360">
        <v>1688146442</v>
      </c>
      <c r="FS360">
        <v>9</v>
      </c>
      <c r="FT360">
        <v>-0.022</v>
      </c>
      <c r="FU360">
        <v>-0.07000000000000001</v>
      </c>
      <c r="FV360">
        <v>-22.36</v>
      </c>
      <c r="FW360">
        <v>-3.884</v>
      </c>
      <c r="FX360">
        <v>420</v>
      </c>
      <c r="FY360">
        <v>23</v>
      </c>
      <c r="FZ360">
        <v>0.42</v>
      </c>
      <c r="GA360">
        <v>0.11</v>
      </c>
      <c r="GB360">
        <v>-34.79907000000001</v>
      </c>
      <c r="GC360">
        <v>-0.259103189493314</v>
      </c>
      <c r="GD360">
        <v>0.0573702370572054</v>
      </c>
      <c r="GE360">
        <v>0</v>
      </c>
      <c r="GF360">
        <v>0.8189684249999999</v>
      </c>
      <c r="GG360">
        <v>-0.008438960600376315</v>
      </c>
      <c r="GH360">
        <v>0.01330592840971178</v>
      </c>
      <c r="GI360">
        <v>1</v>
      </c>
      <c r="GJ360">
        <v>1</v>
      </c>
      <c r="GK360">
        <v>2</v>
      </c>
      <c r="GL360" t="s">
        <v>432</v>
      </c>
      <c r="GM360">
        <v>3.10161</v>
      </c>
      <c r="GN360">
        <v>2.75811</v>
      </c>
      <c r="GO360">
        <v>0.157517</v>
      </c>
      <c r="GP360">
        <v>0.158329</v>
      </c>
      <c r="GQ360">
        <v>0.138604</v>
      </c>
      <c r="GR360">
        <v>0.123577</v>
      </c>
      <c r="GS360">
        <v>20764.4</v>
      </c>
      <c r="GT360">
        <v>19778.3</v>
      </c>
      <c r="GU360">
        <v>25248</v>
      </c>
      <c r="GV360">
        <v>23903.3</v>
      </c>
      <c r="GW360">
        <v>35023.9</v>
      </c>
      <c r="GX360">
        <v>30554.9</v>
      </c>
      <c r="GY360">
        <v>44158.2</v>
      </c>
      <c r="GZ360">
        <v>37663.8</v>
      </c>
      <c r="HA360">
        <v>1.67045</v>
      </c>
      <c r="HB360">
        <v>1.57518</v>
      </c>
      <c r="HC360">
        <v>-0.0149533</v>
      </c>
      <c r="HD360">
        <v>0</v>
      </c>
      <c r="HE360">
        <v>36.1112</v>
      </c>
      <c r="HF360">
        <v>999.9</v>
      </c>
      <c r="HG360">
        <v>34.7</v>
      </c>
      <c r="HH360">
        <v>48.7</v>
      </c>
      <c r="HI360">
        <v>39.7678</v>
      </c>
      <c r="HJ360">
        <v>62.8574</v>
      </c>
      <c r="HK360">
        <v>21.4463</v>
      </c>
      <c r="HL360">
        <v>1</v>
      </c>
      <c r="HM360">
        <v>2.32693</v>
      </c>
      <c r="HN360">
        <v>9.28105</v>
      </c>
      <c r="HO360">
        <v>20.0442</v>
      </c>
      <c r="HP360">
        <v>5.20097</v>
      </c>
      <c r="HQ360">
        <v>11.998</v>
      </c>
      <c r="HR360">
        <v>4.95705</v>
      </c>
      <c r="HS360">
        <v>3.2745</v>
      </c>
      <c r="HT360">
        <v>9999</v>
      </c>
      <c r="HU360">
        <v>9999</v>
      </c>
      <c r="HV360">
        <v>9999</v>
      </c>
      <c r="HW360">
        <v>114.6</v>
      </c>
      <c r="HX360">
        <v>1.86386</v>
      </c>
      <c r="HY360">
        <v>1.86023</v>
      </c>
      <c r="HZ360">
        <v>1.85867</v>
      </c>
      <c r="IA360">
        <v>1.8599</v>
      </c>
      <c r="IB360">
        <v>1.85985</v>
      </c>
      <c r="IC360">
        <v>1.85853</v>
      </c>
      <c r="ID360">
        <v>1.85769</v>
      </c>
      <c r="IE360">
        <v>1.85242</v>
      </c>
      <c r="IF360">
        <v>0</v>
      </c>
      <c r="IG360">
        <v>0</v>
      </c>
      <c r="IH360">
        <v>0</v>
      </c>
      <c r="II360">
        <v>0</v>
      </c>
      <c r="IJ360" t="s">
        <v>433</v>
      </c>
      <c r="IK360" t="s">
        <v>434</v>
      </c>
      <c r="IL360" t="s">
        <v>435</v>
      </c>
      <c r="IM360" t="s">
        <v>435</v>
      </c>
      <c r="IN360" t="s">
        <v>435</v>
      </c>
      <c r="IO360" t="s">
        <v>435</v>
      </c>
      <c r="IP360">
        <v>0</v>
      </c>
      <c r="IQ360">
        <v>100</v>
      </c>
      <c r="IR360">
        <v>100</v>
      </c>
      <c r="IS360">
        <v>-28.285</v>
      </c>
      <c r="IT360">
        <v>-4.0901</v>
      </c>
      <c r="IU360">
        <v>-14.33519908643434</v>
      </c>
      <c r="IV360">
        <v>-0.02083019699242301</v>
      </c>
      <c r="IW360">
        <v>6.53372239223948E-06</v>
      </c>
      <c r="IX360">
        <v>-1.0545266758139E-09</v>
      </c>
      <c r="IY360">
        <v>-1.743726263577337</v>
      </c>
      <c r="IZ360">
        <v>-0.1107929009182527</v>
      </c>
      <c r="JA360">
        <v>0.00147621998962423</v>
      </c>
      <c r="JB360">
        <v>-1.085810860981848E-05</v>
      </c>
      <c r="JC360">
        <v>3</v>
      </c>
      <c r="JD360">
        <v>1949</v>
      </c>
      <c r="JE360">
        <v>2</v>
      </c>
      <c r="JF360">
        <v>64</v>
      </c>
      <c r="JG360">
        <v>63.3</v>
      </c>
      <c r="JH360">
        <v>63.4</v>
      </c>
      <c r="JI360">
        <v>2.17773</v>
      </c>
      <c r="JJ360">
        <v>2.71973</v>
      </c>
      <c r="JK360">
        <v>1.49658</v>
      </c>
      <c r="JL360">
        <v>2.32178</v>
      </c>
      <c r="JM360">
        <v>1.54785</v>
      </c>
      <c r="JN360">
        <v>2.43164</v>
      </c>
      <c r="JO360">
        <v>52.07</v>
      </c>
      <c r="JP360">
        <v>12.7048</v>
      </c>
      <c r="JQ360">
        <v>18</v>
      </c>
      <c r="JR360">
        <v>502.394</v>
      </c>
      <c r="JS360">
        <v>446.42</v>
      </c>
      <c r="JT360">
        <v>29.2421</v>
      </c>
      <c r="JU360">
        <v>52.1483</v>
      </c>
      <c r="JV360">
        <v>30.0023</v>
      </c>
      <c r="JW360">
        <v>51.7401</v>
      </c>
      <c r="JX360">
        <v>51.5199</v>
      </c>
      <c r="JY360">
        <v>43.6969</v>
      </c>
      <c r="JZ360">
        <v>23.4984</v>
      </c>
      <c r="KA360">
        <v>0</v>
      </c>
      <c r="KB360">
        <v>23.0608</v>
      </c>
      <c r="KC360">
        <v>908.398</v>
      </c>
      <c r="KD360">
        <v>26.2862</v>
      </c>
      <c r="KE360">
        <v>96.4928</v>
      </c>
      <c r="KF360">
        <v>90.9746</v>
      </c>
    </row>
    <row r="361" spans="1:292">
      <c r="A361">
        <v>343</v>
      </c>
      <c r="B361">
        <v>1688150253.1</v>
      </c>
      <c r="C361">
        <v>15837.09999990463</v>
      </c>
      <c r="D361" t="s">
        <v>1126</v>
      </c>
      <c r="E361" t="s">
        <v>1127</v>
      </c>
      <c r="F361">
        <v>5</v>
      </c>
      <c r="G361" t="s">
        <v>1018</v>
      </c>
      <c r="H361">
        <v>1688150245.35</v>
      </c>
      <c r="I361">
        <f>(J361)/1000</f>
        <v>0</v>
      </c>
      <c r="J361">
        <f>IF(DO361, AM361, AG361)</f>
        <v>0</v>
      </c>
      <c r="K361">
        <f>IF(DO361, AH361, AF361)</f>
        <v>0</v>
      </c>
      <c r="L361">
        <f>DQ361 - IF(AT361&gt;1, K361*DK361*100.0/(AV361*EE361), 0)</f>
        <v>0</v>
      </c>
      <c r="M361">
        <f>((S361-I361/2)*L361-K361)/(S361+I361/2)</f>
        <v>0</v>
      </c>
      <c r="N361">
        <f>M361*(DX361+DY361)/1000.0</f>
        <v>0</v>
      </c>
      <c r="O361">
        <f>(DQ361 - IF(AT361&gt;1, K361*DK361*100.0/(AV361*EE361), 0))*(DX361+DY361)/1000.0</f>
        <v>0</v>
      </c>
      <c r="P361">
        <f>2.0/((1/R361-1/Q361)+SIGN(R361)*SQRT((1/R361-1/Q361)*(1/R361-1/Q361) + 4*DL361/((DL361+1)*(DL361+1))*(2*1/R361*1/Q361-1/Q361*1/Q361)))</f>
        <v>0</v>
      </c>
      <c r="Q361">
        <f>IF(LEFT(DM361,1)&lt;&gt;"0",IF(LEFT(DM361,1)="1",3.0,DN361),$D$5+$E$5*(EE361*DX361/($K$5*1000))+$F$5*(EE361*DX361/($K$5*1000))*MAX(MIN(DK361,$J$5),$I$5)*MAX(MIN(DK361,$J$5),$I$5)+$G$5*MAX(MIN(DK361,$J$5),$I$5)*(EE361*DX361/($K$5*1000))+$H$5*(EE361*DX361/($K$5*1000))*(EE361*DX361/($K$5*1000)))</f>
        <v>0</v>
      </c>
      <c r="R361">
        <f>I361*(1000-(1000*0.61365*exp(17.502*V361/(240.97+V361))/(DX361+DY361)+DS361)/2)/(1000*0.61365*exp(17.502*V361/(240.97+V361))/(DX361+DY361)-DS361)</f>
        <v>0</v>
      </c>
      <c r="S361">
        <f>1/((DL361+1)/(P361/1.6)+1/(Q361/1.37)) + DL361/((DL361+1)/(P361/1.6) + DL361/(Q361/1.37))</f>
        <v>0</v>
      </c>
      <c r="T361">
        <f>(DG361*DJ361)</f>
        <v>0</v>
      </c>
      <c r="U361">
        <f>(DZ361+(T361+2*0.95*5.67E-8*(((DZ361+$B$9)+273)^4-(DZ361+273)^4)-44100*I361)/(1.84*29.3*Q361+8*0.95*5.67E-8*(DZ361+273)^3))</f>
        <v>0</v>
      </c>
      <c r="V361">
        <f>($C$9*EA361+$D$9*EB361+$E$9*U361)</f>
        <v>0</v>
      </c>
      <c r="W361">
        <f>0.61365*exp(17.502*V361/(240.97+V361))</f>
        <v>0</v>
      </c>
      <c r="X361">
        <f>(Y361/Z361*100)</f>
        <v>0</v>
      </c>
      <c r="Y361">
        <f>DS361*(DX361+DY361)/1000</f>
        <v>0</v>
      </c>
      <c r="Z361">
        <f>0.61365*exp(17.502*DZ361/(240.97+DZ361))</f>
        <v>0</v>
      </c>
      <c r="AA361">
        <f>(W361-DS361*(DX361+DY361)/1000)</f>
        <v>0</v>
      </c>
      <c r="AB361">
        <f>(-I361*44100)</f>
        <v>0</v>
      </c>
      <c r="AC361">
        <f>2*29.3*Q361*0.92*(DZ361-V361)</f>
        <v>0</v>
      </c>
      <c r="AD361">
        <f>2*0.95*5.67E-8*(((DZ361+$B$9)+273)^4-(V361+273)^4)</f>
        <v>0</v>
      </c>
      <c r="AE361">
        <f>T361+AD361+AB361+AC361</f>
        <v>0</v>
      </c>
      <c r="AF361">
        <f>DW361*AT361*(DR361-DQ361*(1000-AT361*DT361)/(1000-AT361*DS361))/(100*DK361)</f>
        <v>0</v>
      </c>
      <c r="AG361">
        <f>1000*DW361*AT361*(DS361-DT361)/(100*DK361*(1000-AT361*DS361))</f>
        <v>0</v>
      </c>
      <c r="AH361">
        <f>(AI361 - AJ361 - DX361*1E3/(8.314*(DZ361+273.15)) * AL361/DW361 * AK361) * DW361/(100*DK361) * (1000 - DT361)/1000</f>
        <v>0</v>
      </c>
      <c r="AI361">
        <v>914.7540213380686</v>
      </c>
      <c r="AJ361">
        <v>888.9593696969699</v>
      </c>
      <c r="AK361">
        <v>3.38517280365016</v>
      </c>
      <c r="AL361">
        <v>66.52313839477526</v>
      </c>
      <c r="AM361">
        <f>(AO361 - AN361 + DX361*1E3/(8.314*(DZ361+273.15)) * AQ361/DW361 * AP361) * DW361/(100*DK361) * 1000/(1000 - AO361)</f>
        <v>0</v>
      </c>
      <c r="AN361">
        <v>26.21494502057918</v>
      </c>
      <c r="AO361">
        <v>27.04670424242423</v>
      </c>
      <c r="AP361">
        <v>5.356735628267443E-06</v>
      </c>
      <c r="AQ361">
        <v>105.5360491091365</v>
      </c>
      <c r="AR361">
        <v>0</v>
      </c>
      <c r="AS361">
        <v>0</v>
      </c>
      <c r="AT361">
        <f>IF(AR361*$H$15&gt;=AV361,1.0,(AV361/(AV361-AR361*$H$15)))</f>
        <v>0</v>
      </c>
      <c r="AU361">
        <f>(AT361-1)*100</f>
        <v>0</v>
      </c>
      <c r="AV361">
        <f>MAX(0,($B$15+$C$15*EE361)/(1+$D$15*EE361)*DX361/(DZ361+273)*$E$15)</f>
        <v>0</v>
      </c>
      <c r="AW361" t="s">
        <v>429</v>
      </c>
      <c r="AX361" t="s">
        <v>429</v>
      </c>
      <c r="AY361">
        <v>0</v>
      </c>
      <c r="AZ361">
        <v>0</v>
      </c>
      <c r="BA361">
        <f>1-AY361/AZ361</f>
        <v>0</v>
      </c>
      <c r="BB361">
        <v>0</v>
      </c>
      <c r="BC361" t="s">
        <v>429</v>
      </c>
      <c r="BD361" t="s">
        <v>429</v>
      </c>
      <c r="BE361">
        <v>0</v>
      </c>
      <c r="BF361">
        <v>0</v>
      </c>
      <c r="BG361">
        <f>1-BE361/BF361</f>
        <v>0</v>
      </c>
      <c r="BH361">
        <v>0.5</v>
      </c>
      <c r="BI361">
        <f>DH361</f>
        <v>0</v>
      </c>
      <c r="BJ361">
        <f>K361</f>
        <v>0</v>
      </c>
      <c r="BK361">
        <f>BG361*BH361*BI361</f>
        <v>0</v>
      </c>
      <c r="BL361">
        <f>(BJ361-BB361)/BI361</f>
        <v>0</v>
      </c>
      <c r="BM361">
        <f>(AZ361-BF361)/BF361</f>
        <v>0</v>
      </c>
      <c r="BN361">
        <f>AY361/(BA361+AY361/BF361)</f>
        <v>0</v>
      </c>
      <c r="BO361" t="s">
        <v>429</v>
      </c>
      <c r="BP361">
        <v>0</v>
      </c>
      <c r="BQ361">
        <f>IF(BP361&lt;&gt;0, BP361, BN361)</f>
        <v>0</v>
      </c>
      <c r="BR361">
        <f>1-BQ361/BF361</f>
        <v>0</v>
      </c>
      <c r="BS361">
        <f>(BF361-BE361)/(BF361-BQ361)</f>
        <v>0</v>
      </c>
      <c r="BT361">
        <f>(AZ361-BF361)/(AZ361-BQ361)</f>
        <v>0</v>
      </c>
      <c r="BU361">
        <f>(BF361-BE361)/(BF361-AY361)</f>
        <v>0</v>
      </c>
      <c r="BV361">
        <f>(AZ361-BF361)/(AZ361-AY361)</f>
        <v>0</v>
      </c>
      <c r="BW361">
        <f>(BS361*BQ361/BE361)</f>
        <v>0</v>
      </c>
      <c r="BX361">
        <f>(1-BW361)</f>
        <v>0</v>
      </c>
      <c r="DG361">
        <f>$B$13*EF361+$C$13*EG361+$F$13*ER361*(1-EU361)</f>
        <v>0</v>
      </c>
      <c r="DH361">
        <f>DG361*DI361</f>
        <v>0</v>
      </c>
      <c r="DI361">
        <f>($B$13*$D$11+$C$13*$D$11+$F$13*((FE361+EW361)/MAX(FE361+EW361+FF361, 0.1)*$I$11+FF361/MAX(FE361+EW361+FF361, 0.1)*$J$11))/($B$13+$C$13+$F$13)</f>
        <v>0</v>
      </c>
      <c r="DJ361">
        <f>($B$13*$K$11+$C$13*$K$11+$F$13*((FE361+EW361)/MAX(FE361+EW361+FF361, 0.1)*$P$11+FF361/MAX(FE361+EW361+FF361, 0.1)*$Q$11))/($B$13+$C$13+$F$13)</f>
        <v>0</v>
      </c>
      <c r="DK361">
        <v>2.44</v>
      </c>
      <c r="DL361">
        <v>0.5</v>
      </c>
      <c r="DM361" t="s">
        <v>430</v>
      </c>
      <c r="DN361">
        <v>2</v>
      </c>
      <c r="DO361" t="b">
        <v>1</v>
      </c>
      <c r="DP361">
        <v>1688150245.35</v>
      </c>
      <c r="DQ361">
        <v>840.7497857142858</v>
      </c>
      <c r="DR361">
        <v>875.5763571428572</v>
      </c>
      <c r="DS361">
        <v>27.03796785714286</v>
      </c>
      <c r="DT361">
        <v>26.21499642857143</v>
      </c>
      <c r="DU361">
        <v>868.9429285714285</v>
      </c>
      <c r="DV361">
        <v>31.12755</v>
      </c>
      <c r="DW361">
        <v>500.0228214285715</v>
      </c>
      <c r="DX361">
        <v>101.5386071428571</v>
      </c>
      <c r="DY361">
        <v>0.1001069428571429</v>
      </c>
      <c r="DZ361">
        <v>34.59703571428571</v>
      </c>
      <c r="EA361">
        <v>35.88705714285714</v>
      </c>
      <c r="EB361">
        <v>999.9000000000002</v>
      </c>
      <c r="EC361">
        <v>0</v>
      </c>
      <c r="ED361">
        <v>0</v>
      </c>
      <c r="EE361">
        <v>10003.82214285714</v>
      </c>
      <c r="EF361">
        <v>0</v>
      </c>
      <c r="EG361">
        <v>344.0495357142858</v>
      </c>
      <c r="EH361">
        <v>-34.82656785714286</v>
      </c>
      <c r="EI361">
        <v>864.1138214285713</v>
      </c>
      <c r="EJ361">
        <v>899.1475357142856</v>
      </c>
      <c r="EK361">
        <v>0.8229822857142857</v>
      </c>
      <c r="EL361">
        <v>875.5763571428572</v>
      </c>
      <c r="EM361">
        <v>26.21499642857143</v>
      </c>
      <c r="EN361">
        <v>2.745401071428572</v>
      </c>
      <c r="EO361">
        <v>2.661836785714285</v>
      </c>
      <c r="EP361">
        <v>22.559425</v>
      </c>
      <c r="EQ361">
        <v>22.05140000000001</v>
      </c>
      <c r="ER361">
        <v>2000.001785714286</v>
      </c>
      <c r="ES361">
        <v>0.9799944285714288</v>
      </c>
      <c r="ET361">
        <v>0.02000515357142857</v>
      </c>
      <c r="EU361">
        <v>0</v>
      </c>
      <c r="EV361">
        <v>252.9370714285714</v>
      </c>
      <c r="EW361">
        <v>5.00078</v>
      </c>
      <c r="EX361">
        <v>5802.330357142857</v>
      </c>
      <c r="EY361">
        <v>16379.63571428571</v>
      </c>
      <c r="EZ361">
        <v>52.2475</v>
      </c>
      <c r="FA361">
        <v>54.3705</v>
      </c>
      <c r="FB361">
        <v>52.74985714285715</v>
      </c>
      <c r="FC361">
        <v>53.6737857142857</v>
      </c>
      <c r="FD361">
        <v>52.70289285714285</v>
      </c>
      <c r="FE361">
        <v>1955.091785714286</v>
      </c>
      <c r="FF361">
        <v>39.91</v>
      </c>
      <c r="FG361">
        <v>0</v>
      </c>
      <c r="FH361">
        <v>1688150247.6</v>
      </c>
      <c r="FI361">
        <v>0</v>
      </c>
      <c r="FJ361">
        <v>252.9621538461539</v>
      </c>
      <c r="FK361">
        <v>0.8975042722015492</v>
      </c>
      <c r="FL361">
        <v>-14.96923073215025</v>
      </c>
      <c r="FM361">
        <v>5802.306538461537</v>
      </c>
      <c r="FN361">
        <v>15</v>
      </c>
      <c r="FO361">
        <v>1688146449</v>
      </c>
      <c r="FP361" t="s">
        <v>1019</v>
      </c>
      <c r="FQ361">
        <v>1688146449</v>
      </c>
      <c r="FR361">
        <v>1688146442</v>
      </c>
      <c r="FS361">
        <v>9</v>
      </c>
      <c r="FT361">
        <v>-0.022</v>
      </c>
      <c r="FU361">
        <v>-0.07000000000000001</v>
      </c>
      <c r="FV361">
        <v>-22.36</v>
      </c>
      <c r="FW361">
        <v>-3.884</v>
      </c>
      <c r="FX361">
        <v>420</v>
      </c>
      <c r="FY361">
        <v>23</v>
      </c>
      <c r="FZ361">
        <v>0.42</v>
      </c>
      <c r="GA361">
        <v>0.11</v>
      </c>
      <c r="GB361">
        <v>-34.80920243902439</v>
      </c>
      <c r="GC361">
        <v>-0.2655156794425643</v>
      </c>
      <c r="GD361">
        <v>0.06740489772971658</v>
      </c>
      <c r="GE361">
        <v>0</v>
      </c>
      <c r="GF361">
        <v>0.8204952926829269</v>
      </c>
      <c r="GG361">
        <v>0.07735156097561109</v>
      </c>
      <c r="GH361">
        <v>0.01343988767237449</v>
      </c>
      <c r="GI361">
        <v>1</v>
      </c>
      <c r="GJ361">
        <v>1</v>
      </c>
      <c r="GK361">
        <v>2</v>
      </c>
      <c r="GL361" t="s">
        <v>432</v>
      </c>
      <c r="GM361">
        <v>3.10152</v>
      </c>
      <c r="GN361">
        <v>2.75806</v>
      </c>
      <c r="GO361">
        <v>0.159699</v>
      </c>
      <c r="GP361">
        <v>0.160497</v>
      </c>
      <c r="GQ361">
        <v>0.138599</v>
      </c>
      <c r="GR361">
        <v>0.123582</v>
      </c>
      <c r="GS361">
        <v>20709.3</v>
      </c>
      <c r="GT361">
        <v>19726.3</v>
      </c>
      <c r="GU361">
        <v>25246.8</v>
      </c>
      <c r="GV361">
        <v>23902.3</v>
      </c>
      <c r="GW361">
        <v>35022.9</v>
      </c>
      <c r="GX361">
        <v>30554.3</v>
      </c>
      <c r="GY361">
        <v>44156.2</v>
      </c>
      <c r="GZ361">
        <v>37663</v>
      </c>
      <c r="HA361">
        <v>1.67013</v>
      </c>
      <c r="HB361">
        <v>1.57487</v>
      </c>
      <c r="HC361">
        <v>-0.014022</v>
      </c>
      <c r="HD361">
        <v>0</v>
      </c>
      <c r="HE361">
        <v>36.1065</v>
      </c>
      <c r="HF361">
        <v>999.9</v>
      </c>
      <c r="HG361">
        <v>34.6</v>
      </c>
      <c r="HH361">
        <v>48.7</v>
      </c>
      <c r="HI361">
        <v>39.6516</v>
      </c>
      <c r="HJ361">
        <v>62.7374</v>
      </c>
      <c r="HK361">
        <v>21.7949</v>
      </c>
      <c r="HL361">
        <v>1</v>
      </c>
      <c r="HM361">
        <v>2.32928</v>
      </c>
      <c r="HN361">
        <v>9.28105</v>
      </c>
      <c r="HO361">
        <v>20.0438</v>
      </c>
      <c r="HP361">
        <v>5.20082</v>
      </c>
      <c r="HQ361">
        <v>11.998</v>
      </c>
      <c r="HR361">
        <v>4.95705</v>
      </c>
      <c r="HS361">
        <v>3.27433</v>
      </c>
      <c r="HT361">
        <v>9999</v>
      </c>
      <c r="HU361">
        <v>9999</v>
      </c>
      <c r="HV361">
        <v>9999</v>
      </c>
      <c r="HW361">
        <v>114.6</v>
      </c>
      <c r="HX361">
        <v>1.86386</v>
      </c>
      <c r="HY361">
        <v>1.86021</v>
      </c>
      <c r="HZ361">
        <v>1.85867</v>
      </c>
      <c r="IA361">
        <v>1.85989</v>
      </c>
      <c r="IB361">
        <v>1.85982</v>
      </c>
      <c r="IC361">
        <v>1.85852</v>
      </c>
      <c r="ID361">
        <v>1.85769</v>
      </c>
      <c r="IE361">
        <v>1.85242</v>
      </c>
      <c r="IF361">
        <v>0</v>
      </c>
      <c r="IG361">
        <v>0</v>
      </c>
      <c r="IH361">
        <v>0</v>
      </c>
      <c r="II361">
        <v>0</v>
      </c>
      <c r="IJ361" t="s">
        <v>433</v>
      </c>
      <c r="IK361" t="s">
        <v>434</v>
      </c>
      <c r="IL361" t="s">
        <v>435</v>
      </c>
      <c r="IM361" t="s">
        <v>435</v>
      </c>
      <c r="IN361" t="s">
        <v>435</v>
      </c>
      <c r="IO361" t="s">
        <v>435</v>
      </c>
      <c r="IP361">
        <v>0</v>
      </c>
      <c r="IQ361">
        <v>100</v>
      </c>
      <c r="IR361">
        <v>100</v>
      </c>
      <c r="IS361">
        <v>-28.502</v>
      </c>
      <c r="IT361">
        <v>-4.09</v>
      </c>
      <c r="IU361">
        <v>-14.33519908643434</v>
      </c>
      <c r="IV361">
        <v>-0.02083019699242301</v>
      </c>
      <c r="IW361">
        <v>6.53372239223948E-06</v>
      </c>
      <c r="IX361">
        <v>-1.0545266758139E-09</v>
      </c>
      <c r="IY361">
        <v>-1.743726263577337</v>
      </c>
      <c r="IZ361">
        <v>-0.1107929009182527</v>
      </c>
      <c r="JA361">
        <v>0.00147621998962423</v>
      </c>
      <c r="JB361">
        <v>-1.085810860981848E-05</v>
      </c>
      <c r="JC361">
        <v>3</v>
      </c>
      <c r="JD361">
        <v>1949</v>
      </c>
      <c r="JE361">
        <v>2</v>
      </c>
      <c r="JF361">
        <v>64</v>
      </c>
      <c r="JG361">
        <v>63.4</v>
      </c>
      <c r="JH361">
        <v>63.5</v>
      </c>
      <c r="JI361">
        <v>2.21558</v>
      </c>
      <c r="JJ361">
        <v>2.71484</v>
      </c>
      <c r="JK361">
        <v>1.49658</v>
      </c>
      <c r="JL361">
        <v>2.32178</v>
      </c>
      <c r="JM361">
        <v>1.54785</v>
      </c>
      <c r="JN361">
        <v>2.49268</v>
      </c>
      <c r="JO361">
        <v>52.07</v>
      </c>
      <c r="JP361">
        <v>12.6961</v>
      </c>
      <c r="JQ361">
        <v>18</v>
      </c>
      <c r="JR361">
        <v>502.263</v>
      </c>
      <c r="JS361">
        <v>446.29</v>
      </c>
      <c r="JT361">
        <v>29.2354</v>
      </c>
      <c r="JU361">
        <v>52.1685</v>
      </c>
      <c r="JV361">
        <v>30.0021</v>
      </c>
      <c r="JW361">
        <v>51.7567</v>
      </c>
      <c r="JX361">
        <v>51.5347</v>
      </c>
      <c r="JY361">
        <v>44.451</v>
      </c>
      <c r="JZ361">
        <v>23.4984</v>
      </c>
      <c r="KA361">
        <v>0</v>
      </c>
      <c r="KB361">
        <v>23.0652</v>
      </c>
      <c r="KC361">
        <v>921.755</v>
      </c>
      <c r="KD361">
        <v>26.3033</v>
      </c>
      <c r="KE361">
        <v>96.4885</v>
      </c>
      <c r="KF361">
        <v>90.97199999999999</v>
      </c>
    </row>
    <row r="362" spans="1:292">
      <c r="A362">
        <v>344</v>
      </c>
      <c r="B362">
        <v>1688150257.6</v>
      </c>
      <c r="C362">
        <v>15841.59999990463</v>
      </c>
      <c r="D362" t="s">
        <v>1128</v>
      </c>
      <c r="E362" t="s">
        <v>1129</v>
      </c>
      <c r="F362">
        <v>5</v>
      </c>
      <c r="G362" t="s">
        <v>1018</v>
      </c>
      <c r="H362">
        <v>1688150249.778571</v>
      </c>
      <c r="I362">
        <f>(J362)/1000</f>
        <v>0</v>
      </c>
      <c r="J362">
        <f>IF(DO362, AM362, AG362)</f>
        <v>0</v>
      </c>
      <c r="K362">
        <f>IF(DO362, AH362, AF362)</f>
        <v>0</v>
      </c>
      <c r="L362">
        <f>DQ362 - IF(AT362&gt;1, K362*DK362*100.0/(AV362*EE362), 0)</f>
        <v>0</v>
      </c>
      <c r="M362">
        <f>((S362-I362/2)*L362-K362)/(S362+I362/2)</f>
        <v>0</v>
      </c>
      <c r="N362">
        <f>M362*(DX362+DY362)/1000.0</f>
        <v>0</v>
      </c>
      <c r="O362">
        <f>(DQ362 - IF(AT362&gt;1, K362*DK362*100.0/(AV362*EE362), 0))*(DX362+DY362)/1000.0</f>
        <v>0</v>
      </c>
      <c r="P362">
        <f>2.0/((1/R362-1/Q362)+SIGN(R362)*SQRT((1/R362-1/Q362)*(1/R362-1/Q362) + 4*DL362/((DL362+1)*(DL362+1))*(2*1/R362*1/Q362-1/Q362*1/Q362)))</f>
        <v>0</v>
      </c>
      <c r="Q362">
        <f>IF(LEFT(DM362,1)&lt;&gt;"0",IF(LEFT(DM362,1)="1",3.0,DN362),$D$5+$E$5*(EE362*DX362/($K$5*1000))+$F$5*(EE362*DX362/($K$5*1000))*MAX(MIN(DK362,$J$5),$I$5)*MAX(MIN(DK362,$J$5),$I$5)+$G$5*MAX(MIN(DK362,$J$5),$I$5)*(EE362*DX362/($K$5*1000))+$H$5*(EE362*DX362/($K$5*1000))*(EE362*DX362/($K$5*1000)))</f>
        <v>0</v>
      </c>
      <c r="R362">
        <f>I362*(1000-(1000*0.61365*exp(17.502*V362/(240.97+V362))/(DX362+DY362)+DS362)/2)/(1000*0.61365*exp(17.502*V362/(240.97+V362))/(DX362+DY362)-DS362)</f>
        <v>0</v>
      </c>
      <c r="S362">
        <f>1/((DL362+1)/(P362/1.6)+1/(Q362/1.37)) + DL362/((DL362+1)/(P362/1.6) + DL362/(Q362/1.37))</f>
        <v>0</v>
      </c>
      <c r="T362">
        <f>(DG362*DJ362)</f>
        <v>0</v>
      </c>
      <c r="U362">
        <f>(DZ362+(T362+2*0.95*5.67E-8*(((DZ362+$B$9)+273)^4-(DZ362+273)^4)-44100*I362)/(1.84*29.3*Q362+8*0.95*5.67E-8*(DZ362+273)^3))</f>
        <v>0</v>
      </c>
      <c r="V362">
        <f>($C$9*EA362+$D$9*EB362+$E$9*U362)</f>
        <v>0</v>
      </c>
      <c r="W362">
        <f>0.61365*exp(17.502*V362/(240.97+V362))</f>
        <v>0</v>
      </c>
      <c r="X362">
        <f>(Y362/Z362*100)</f>
        <v>0</v>
      </c>
      <c r="Y362">
        <f>DS362*(DX362+DY362)/1000</f>
        <v>0</v>
      </c>
      <c r="Z362">
        <f>0.61365*exp(17.502*DZ362/(240.97+DZ362))</f>
        <v>0</v>
      </c>
      <c r="AA362">
        <f>(W362-DS362*(DX362+DY362)/1000)</f>
        <v>0</v>
      </c>
      <c r="AB362">
        <f>(-I362*44100)</f>
        <v>0</v>
      </c>
      <c r="AC362">
        <f>2*29.3*Q362*0.92*(DZ362-V362)</f>
        <v>0</v>
      </c>
      <c r="AD362">
        <f>2*0.95*5.67E-8*(((DZ362+$B$9)+273)^4-(V362+273)^4)</f>
        <v>0</v>
      </c>
      <c r="AE362">
        <f>T362+AD362+AB362+AC362</f>
        <v>0</v>
      </c>
      <c r="AF362">
        <f>DW362*AT362*(DR362-DQ362*(1000-AT362*DT362)/(1000-AT362*DS362))/(100*DK362)</f>
        <v>0</v>
      </c>
      <c r="AG362">
        <f>1000*DW362*AT362*(DS362-DT362)/(100*DK362*(1000-AT362*DS362))</f>
        <v>0</v>
      </c>
      <c r="AH362">
        <f>(AI362 - AJ362 - DX362*1E3/(8.314*(DZ362+273.15)) * AL362/DW362 * AK362) * DW362/(100*DK362) * (1000 - DT362)/1000</f>
        <v>0</v>
      </c>
      <c r="AI362">
        <v>930.1242642158468</v>
      </c>
      <c r="AJ362">
        <v>904.4211878787875</v>
      </c>
      <c r="AK362">
        <v>3.437992020806709</v>
      </c>
      <c r="AL362">
        <v>66.52313839477526</v>
      </c>
      <c r="AM362">
        <f>(AO362 - AN362 + DX362*1E3/(8.314*(DZ362+273.15)) * AQ362/DW362 * AP362) * DW362/(100*DK362) * 1000/(1000 - AO362)</f>
        <v>0</v>
      </c>
      <c r="AN362">
        <v>26.21499082586416</v>
      </c>
      <c r="AO362">
        <v>27.04718666666666</v>
      </c>
      <c r="AP362">
        <v>8.969886529243979E-06</v>
      </c>
      <c r="AQ362">
        <v>105.5360491091365</v>
      </c>
      <c r="AR362">
        <v>0</v>
      </c>
      <c r="AS362">
        <v>0</v>
      </c>
      <c r="AT362">
        <f>IF(AR362*$H$15&gt;=AV362,1.0,(AV362/(AV362-AR362*$H$15)))</f>
        <v>0</v>
      </c>
      <c r="AU362">
        <f>(AT362-1)*100</f>
        <v>0</v>
      </c>
      <c r="AV362">
        <f>MAX(0,($B$15+$C$15*EE362)/(1+$D$15*EE362)*DX362/(DZ362+273)*$E$15)</f>
        <v>0</v>
      </c>
      <c r="AW362" t="s">
        <v>429</v>
      </c>
      <c r="AX362" t="s">
        <v>429</v>
      </c>
      <c r="AY362">
        <v>0</v>
      </c>
      <c r="AZ362">
        <v>0</v>
      </c>
      <c r="BA362">
        <f>1-AY362/AZ362</f>
        <v>0</v>
      </c>
      <c r="BB362">
        <v>0</v>
      </c>
      <c r="BC362" t="s">
        <v>429</v>
      </c>
      <c r="BD362" t="s">
        <v>429</v>
      </c>
      <c r="BE362">
        <v>0</v>
      </c>
      <c r="BF362">
        <v>0</v>
      </c>
      <c r="BG362">
        <f>1-BE362/BF362</f>
        <v>0</v>
      </c>
      <c r="BH362">
        <v>0.5</v>
      </c>
      <c r="BI362">
        <f>DH362</f>
        <v>0</v>
      </c>
      <c r="BJ362">
        <f>K362</f>
        <v>0</v>
      </c>
      <c r="BK362">
        <f>BG362*BH362*BI362</f>
        <v>0</v>
      </c>
      <c r="BL362">
        <f>(BJ362-BB362)/BI362</f>
        <v>0</v>
      </c>
      <c r="BM362">
        <f>(AZ362-BF362)/BF362</f>
        <v>0</v>
      </c>
      <c r="BN362">
        <f>AY362/(BA362+AY362/BF362)</f>
        <v>0</v>
      </c>
      <c r="BO362" t="s">
        <v>429</v>
      </c>
      <c r="BP362">
        <v>0</v>
      </c>
      <c r="BQ362">
        <f>IF(BP362&lt;&gt;0, BP362, BN362)</f>
        <v>0</v>
      </c>
      <c r="BR362">
        <f>1-BQ362/BF362</f>
        <v>0</v>
      </c>
      <c r="BS362">
        <f>(BF362-BE362)/(BF362-BQ362)</f>
        <v>0</v>
      </c>
      <c r="BT362">
        <f>(AZ362-BF362)/(AZ362-BQ362)</f>
        <v>0</v>
      </c>
      <c r="BU362">
        <f>(BF362-BE362)/(BF362-AY362)</f>
        <v>0</v>
      </c>
      <c r="BV362">
        <f>(AZ362-BF362)/(AZ362-AY362)</f>
        <v>0</v>
      </c>
      <c r="BW362">
        <f>(BS362*BQ362/BE362)</f>
        <v>0</v>
      </c>
      <c r="BX362">
        <f>(1-BW362)</f>
        <v>0</v>
      </c>
      <c r="DG362">
        <f>$B$13*EF362+$C$13*EG362+$F$13*ER362*(1-EU362)</f>
        <v>0</v>
      </c>
      <c r="DH362">
        <f>DG362*DI362</f>
        <v>0</v>
      </c>
      <c r="DI362">
        <f>($B$13*$D$11+$C$13*$D$11+$F$13*((FE362+EW362)/MAX(FE362+EW362+FF362, 0.1)*$I$11+FF362/MAX(FE362+EW362+FF362, 0.1)*$J$11))/($B$13+$C$13+$F$13)</f>
        <v>0</v>
      </c>
      <c r="DJ362">
        <f>($B$13*$K$11+$C$13*$K$11+$F$13*((FE362+EW362)/MAX(FE362+EW362+FF362, 0.1)*$P$11+FF362/MAX(FE362+EW362+FF362, 0.1)*$Q$11))/($B$13+$C$13+$F$13)</f>
        <v>0</v>
      </c>
      <c r="DK362">
        <v>2.44</v>
      </c>
      <c r="DL362">
        <v>0.5</v>
      </c>
      <c r="DM362" t="s">
        <v>430</v>
      </c>
      <c r="DN362">
        <v>2</v>
      </c>
      <c r="DO362" t="b">
        <v>1</v>
      </c>
      <c r="DP362">
        <v>1688150249.778571</v>
      </c>
      <c r="DQ362">
        <v>855.5523214285713</v>
      </c>
      <c r="DR362">
        <v>890.4046785714283</v>
      </c>
      <c r="DS362">
        <v>27.045025</v>
      </c>
      <c r="DT362">
        <v>26.21505</v>
      </c>
      <c r="DU362">
        <v>883.9223571428572</v>
      </c>
      <c r="DV362">
        <v>31.134975</v>
      </c>
      <c r="DW362">
        <v>500.0209285714286</v>
      </c>
      <c r="DX362">
        <v>101.5382142857143</v>
      </c>
      <c r="DY362">
        <v>0.100011</v>
      </c>
      <c r="DZ362">
        <v>34.58866785714286</v>
      </c>
      <c r="EA362">
        <v>35.87973214285714</v>
      </c>
      <c r="EB362">
        <v>999.9000000000002</v>
      </c>
      <c r="EC362">
        <v>0</v>
      </c>
      <c r="ED362">
        <v>0</v>
      </c>
      <c r="EE362">
        <v>10001.72142857143</v>
      </c>
      <c r="EF362">
        <v>0</v>
      </c>
      <c r="EG362">
        <v>337.5873928571428</v>
      </c>
      <c r="EH362">
        <v>-34.85238214285714</v>
      </c>
      <c r="EI362">
        <v>879.3339999999999</v>
      </c>
      <c r="EJ362">
        <v>914.3751428571429</v>
      </c>
      <c r="EK362">
        <v>0.829983</v>
      </c>
      <c r="EL362">
        <v>890.4046785714283</v>
      </c>
      <c r="EM362">
        <v>26.21505</v>
      </c>
      <c r="EN362">
        <v>2.746104642857143</v>
      </c>
      <c r="EO362">
        <v>2.661828928571428</v>
      </c>
      <c r="EP362">
        <v>22.56364285714286</v>
      </c>
      <c r="EQ362">
        <v>22.05135714285714</v>
      </c>
      <c r="ER362">
        <v>2000.000357142857</v>
      </c>
      <c r="ES362">
        <v>0.9799943214285717</v>
      </c>
      <c r="ET362">
        <v>0.02000526785714285</v>
      </c>
      <c r="EU362">
        <v>0</v>
      </c>
      <c r="EV362">
        <v>253.0185357142857</v>
      </c>
      <c r="EW362">
        <v>5.00078</v>
      </c>
      <c r="EX362">
        <v>5800.286071428571</v>
      </c>
      <c r="EY362">
        <v>16379.61785714286</v>
      </c>
      <c r="EZ362">
        <v>52.25871428571429</v>
      </c>
      <c r="FA362">
        <v>54.35699999999999</v>
      </c>
      <c r="FB362">
        <v>52.73192857142856</v>
      </c>
      <c r="FC362">
        <v>53.66710714285715</v>
      </c>
      <c r="FD362">
        <v>52.70289285714284</v>
      </c>
      <c r="FE362">
        <v>1955.090357142857</v>
      </c>
      <c r="FF362">
        <v>39.91</v>
      </c>
      <c r="FG362">
        <v>0</v>
      </c>
      <c r="FH362">
        <v>1688150252.4</v>
      </c>
      <c r="FI362">
        <v>0</v>
      </c>
      <c r="FJ362">
        <v>253.031</v>
      </c>
      <c r="FK362">
        <v>1.406974355583954</v>
      </c>
      <c r="FL362">
        <v>-29.73948719084169</v>
      </c>
      <c r="FM362">
        <v>5800.071538461538</v>
      </c>
      <c r="FN362">
        <v>15</v>
      </c>
      <c r="FO362">
        <v>1688146449</v>
      </c>
      <c r="FP362" t="s">
        <v>1019</v>
      </c>
      <c r="FQ362">
        <v>1688146449</v>
      </c>
      <c r="FR362">
        <v>1688146442</v>
      </c>
      <c r="FS362">
        <v>9</v>
      </c>
      <c r="FT362">
        <v>-0.022</v>
      </c>
      <c r="FU362">
        <v>-0.07000000000000001</v>
      </c>
      <c r="FV362">
        <v>-22.36</v>
      </c>
      <c r="FW362">
        <v>-3.884</v>
      </c>
      <c r="FX362">
        <v>420</v>
      </c>
      <c r="FY362">
        <v>23</v>
      </c>
      <c r="FZ362">
        <v>0.42</v>
      </c>
      <c r="GA362">
        <v>0.11</v>
      </c>
      <c r="GB362">
        <v>-34.82824146341463</v>
      </c>
      <c r="GC362">
        <v>-0.3858731707317953</v>
      </c>
      <c r="GD362">
        <v>0.07250755040787876</v>
      </c>
      <c r="GE362">
        <v>0</v>
      </c>
      <c r="GF362">
        <v>0.8228244146341462</v>
      </c>
      <c r="GG362">
        <v>0.1106684738675953</v>
      </c>
      <c r="GH362">
        <v>0.01261766799600254</v>
      </c>
      <c r="GI362">
        <v>1</v>
      </c>
      <c r="GJ362">
        <v>1</v>
      </c>
      <c r="GK362">
        <v>2</v>
      </c>
      <c r="GL362" t="s">
        <v>432</v>
      </c>
      <c r="GM362">
        <v>3.10156</v>
      </c>
      <c r="GN362">
        <v>2.75802</v>
      </c>
      <c r="GO362">
        <v>0.161481</v>
      </c>
      <c r="GP362">
        <v>0.162261</v>
      </c>
      <c r="GQ362">
        <v>0.138597</v>
      </c>
      <c r="GR362">
        <v>0.123573</v>
      </c>
      <c r="GS362">
        <v>20664.6</v>
      </c>
      <c r="GT362">
        <v>19683.9</v>
      </c>
      <c r="GU362">
        <v>25246.1</v>
      </c>
      <c r="GV362">
        <v>23901.4</v>
      </c>
      <c r="GW362">
        <v>35022.3</v>
      </c>
      <c r="GX362">
        <v>30554.1</v>
      </c>
      <c r="GY362">
        <v>44155.1</v>
      </c>
      <c r="GZ362">
        <v>37662.2</v>
      </c>
      <c r="HA362">
        <v>1.6702</v>
      </c>
      <c r="HB362">
        <v>1.57473</v>
      </c>
      <c r="HC362">
        <v>-0.0136979</v>
      </c>
      <c r="HD362">
        <v>0</v>
      </c>
      <c r="HE362">
        <v>36.0996</v>
      </c>
      <c r="HF362">
        <v>999.9</v>
      </c>
      <c r="HG362">
        <v>34.6</v>
      </c>
      <c r="HH362">
        <v>48.7</v>
      </c>
      <c r="HI362">
        <v>39.6535</v>
      </c>
      <c r="HJ362">
        <v>62.7574</v>
      </c>
      <c r="HK362">
        <v>21.4543</v>
      </c>
      <c r="HL362">
        <v>1</v>
      </c>
      <c r="HM362">
        <v>2.33079</v>
      </c>
      <c r="HN362">
        <v>9.28105</v>
      </c>
      <c r="HO362">
        <v>20.0435</v>
      </c>
      <c r="HP362">
        <v>5.20142</v>
      </c>
      <c r="HQ362">
        <v>11.998</v>
      </c>
      <c r="HR362">
        <v>4.9569</v>
      </c>
      <c r="HS362">
        <v>3.27428</v>
      </c>
      <c r="HT362">
        <v>9999</v>
      </c>
      <c r="HU362">
        <v>9999</v>
      </c>
      <c r="HV362">
        <v>9999</v>
      </c>
      <c r="HW362">
        <v>114.6</v>
      </c>
      <c r="HX362">
        <v>1.86386</v>
      </c>
      <c r="HY362">
        <v>1.86024</v>
      </c>
      <c r="HZ362">
        <v>1.85867</v>
      </c>
      <c r="IA362">
        <v>1.85989</v>
      </c>
      <c r="IB362">
        <v>1.85982</v>
      </c>
      <c r="IC362">
        <v>1.85853</v>
      </c>
      <c r="ID362">
        <v>1.85772</v>
      </c>
      <c r="IE362">
        <v>1.85242</v>
      </c>
      <c r="IF362">
        <v>0</v>
      </c>
      <c r="IG362">
        <v>0</v>
      </c>
      <c r="IH362">
        <v>0</v>
      </c>
      <c r="II362">
        <v>0</v>
      </c>
      <c r="IJ362" t="s">
        <v>433</v>
      </c>
      <c r="IK362" t="s">
        <v>434</v>
      </c>
      <c r="IL362" t="s">
        <v>435</v>
      </c>
      <c r="IM362" t="s">
        <v>435</v>
      </c>
      <c r="IN362" t="s">
        <v>435</v>
      </c>
      <c r="IO362" t="s">
        <v>435</v>
      </c>
      <c r="IP362">
        <v>0</v>
      </c>
      <c r="IQ362">
        <v>100</v>
      </c>
      <c r="IR362">
        <v>100</v>
      </c>
      <c r="IS362">
        <v>-28.678</v>
      </c>
      <c r="IT362">
        <v>-4.0901</v>
      </c>
      <c r="IU362">
        <v>-14.33519908643434</v>
      </c>
      <c r="IV362">
        <v>-0.02083019699242301</v>
      </c>
      <c r="IW362">
        <v>6.53372239223948E-06</v>
      </c>
      <c r="IX362">
        <v>-1.0545266758139E-09</v>
      </c>
      <c r="IY362">
        <v>-1.743726263577337</v>
      </c>
      <c r="IZ362">
        <v>-0.1107929009182527</v>
      </c>
      <c r="JA362">
        <v>0.00147621998962423</v>
      </c>
      <c r="JB362">
        <v>-1.085810860981848E-05</v>
      </c>
      <c r="JC362">
        <v>3</v>
      </c>
      <c r="JD362">
        <v>1949</v>
      </c>
      <c r="JE362">
        <v>2</v>
      </c>
      <c r="JF362">
        <v>64</v>
      </c>
      <c r="JG362">
        <v>63.5</v>
      </c>
      <c r="JH362">
        <v>63.6</v>
      </c>
      <c r="JI362">
        <v>2.24365</v>
      </c>
      <c r="JJ362">
        <v>2.70874</v>
      </c>
      <c r="JK362">
        <v>1.49658</v>
      </c>
      <c r="JL362">
        <v>2.32178</v>
      </c>
      <c r="JM362">
        <v>1.54785</v>
      </c>
      <c r="JN362">
        <v>2.51099</v>
      </c>
      <c r="JO362">
        <v>52.07</v>
      </c>
      <c r="JP362">
        <v>12.7048</v>
      </c>
      <c r="JQ362">
        <v>18</v>
      </c>
      <c r="JR362">
        <v>502.382</v>
      </c>
      <c r="JS362">
        <v>446.234</v>
      </c>
      <c r="JT362">
        <v>29.2263</v>
      </c>
      <c r="JU362">
        <v>52.1825</v>
      </c>
      <c r="JV362">
        <v>30.0019</v>
      </c>
      <c r="JW362">
        <v>51.7688</v>
      </c>
      <c r="JX362">
        <v>51.5437</v>
      </c>
      <c r="JY362">
        <v>45.0183</v>
      </c>
      <c r="JZ362">
        <v>23.2125</v>
      </c>
      <c r="KA362">
        <v>0</v>
      </c>
      <c r="KB362">
        <v>23.0652</v>
      </c>
      <c r="KC362">
        <v>941.788</v>
      </c>
      <c r="KD362">
        <v>26.3194</v>
      </c>
      <c r="KE362">
        <v>96.4859</v>
      </c>
      <c r="KF362">
        <v>90.9695</v>
      </c>
    </row>
    <row r="363" spans="1:292">
      <c r="A363">
        <v>345</v>
      </c>
      <c r="B363">
        <v>1688150262.6</v>
      </c>
      <c r="C363">
        <v>15846.59999990463</v>
      </c>
      <c r="D363" t="s">
        <v>1130</v>
      </c>
      <c r="E363" t="s">
        <v>1131</v>
      </c>
      <c r="F363">
        <v>5</v>
      </c>
      <c r="G363" t="s">
        <v>1018</v>
      </c>
      <c r="H363">
        <v>1688150255.081481</v>
      </c>
      <c r="I363">
        <f>(J363)/1000</f>
        <v>0</v>
      </c>
      <c r="J363">
        <f>IF(DO363, AM363, AG363)</f>
        <v>0</v>
      </c>
      <c r="K363">
        <f>IF(DO363, AH363, AF363)</f>
        <v>0</v>
      </c>
      <c r="L363">
        <f>DQ363 - IF(AT363&gt;1, K363*DK363*100.0/(AV363*EE363), 0)</f>
        <v>0</v>
      </c>
      <c r="M363">
        <f>((S363-I363/2)*L363-K363)/(S363+I363/2)</f>
        <v>0</v>
      </c>
      <c r="N363">
        <f>M363*(DX363+DY363)/1000.0</f>
        <v>0</v>
      </c>
      <c r="O363">
        <f>(DQ363 - IF(AT363&gt;1, K363*DK363*100.0/(AV363*EE363), 0))*(DX363+DY363)/1000.0</f>
        <v>0</v>
      </c>
      <c r="P363">
        <f>2.0/((1/R363-1/Q363)+SIGN(R363)*SQRT((1/R363-1/Q363)*(1/R363-1/Q363) + 4*DL363/((DL363+1)*(DL363+1))*(2*1/R363*1/Q363-1/Q363*1/Q363)))</f>
        <v>0</v>
      </c>
      <c r="Q363">
        <f>IF(LEFT(DM363,1)&lt;&gt;"0",IF(LEFT(DM363,1)="1",3.0,DN363),$D$5+$E$5*(EE363*DX363/($K$5*1000))+$F$5*(EE363*DX363/($K$5*1000))*MAX(MIN(DK363,$J$5),$I$5)*MAX(MIN(DK363,$J$5),$I$5)+$G$5*MAX(MIN(DK363,$J$5),$I$5)*(EE363*DX363/($K$5*1000))+$H$5*(EE363*DX363/($K$5*1000))*(EE363*DX363/($K$5*1000)))</f>
        <v>0</v>
      </c>
      <c r="R363">
        <f>I363*(1000-(1000*0.61365*exp(17.502*V363/(240.97+V363))/(DX363+DY363)+DS363)/2)/(1000*0.61365*exp(17.502*V363/(240.97+V363))/(DX363+DY363)-DS363)</f>
        <v>0</v>
      </c>
      <c r="S363">
        <f>1/((DL363+1)/(P363/1.6)+1/(Q363/1.37)) + DL363/((DL363+1)/(P363/1.6) + DL363/(Q363/1.37))</f>
        <v>0</v>
      </c>
      <c r="T363">
        <f>(DG363*DJ363)</f>
        <v>0</v>
      </c>
      <c r="U363">
        <f>(DZ363+(T363+2*0.95*5.67E-8*(((DZ363+$B$9)+273)^4-(DZ363+273)^4)-44100*I363)/(1.84*29.3*Q363+8*0.95*5.67E-8*(DZ363+273)^3))</f>
        <v>0</v>
      </c>
      <c r="V363">
        <f>($C$9*EA363+$D$9*EB363+$E$9*U363)</f>
        <v>0</v>
      </c>
      <c r="W363">
        <f>0.61365*exp(17.502*V363/(240.97+V363))</f>
        <v>0</v>
      </c>
      <c r="X363">
        <f>(Y363/Z363*100)</f>
        <v>0</v>
      </c>
      <c r="Y363">
        <f>DS363*(DX363+DY363)/1000</f>
        <v>0</v>
      </c>
      <c r="Z363">
        <f>0.61365*exp(17.502*DZ363/(240.97+DZ363))</f>
        <v>0</v>
      </c>
      <c r="AA363">
        <f>(W363-DS363*(DX363+DY363)/1000)</f>
        <v>0</v>
      </c>
      <c r="AB363">
        <f>(-I363*44100)</f>
        <v>0</v>
      </c>
      <c r="AC363">
        <f>2*29.3*Q363*0.92*(DZ363-V363)</f>
        <v>0</v>
      </c>
      <c r="AD363">
        <f>2*0.95*5.67E-8*(((DZ363+$B$9)+273)^4-(V363+273)^4)</f>
        <v>0</v>
      </c>
      <c r="AE363">
        <f>T363+AD363+AB363+AC363</f>
        <v>0</v>
      </c>
      <c r="AF363">
        <f>DW363*AT363*(DR363-DQ363*(1000-AT363*DT363)/(1000-AT363*DS363))/(100*DK363)</f>
        <v>0</v>
      </c>
      <c r="AG363">
        <f>1000*DW363*AT363*(DS363-DT363)/(100*DK363*(1000-AT363*DS363))</f>
        <v>0</v>
      </c>
      <c r="AH363">
        <f>(AI363 - AJ363 - DX363*1E3/(8.314*(DZ363+273.15)) * AL363/DW363 * AK363) * DW363/(100*DK363) * (1000 - DT363)/1000</f>
        <v>0</v>
      </c>
      <c r="AI363">
        <v>947.53170612284</v>
      </c>
      <c r="AJ363">
        <v>921.5604242424242</v>
      </c>
      <c r="AK363">
        <v>3.422314473935692</v>
      </c>
      <c r="AL363">
        <v>66.52313839477526</v>
      </c>
      <c r="AM363">
        <f>(AO363 - AN363 + DX363*1E3/(8.314*(DZ363+273.15)) * AQ363/DW363 * AP363) * DW363/(100*DK363) * 1000/(1000 - AO363)</f>
        <v>0</v>
      </c>
      <c r="AN363">
        <v>26.22413406495095</v>
      </c>
      <c r="AO363">
        <v>27.04766242424241</v>
      </c>
      <c r="AP363">
        <v>5.404864161802113E-05</v>
      </c>
      <c r="AQ363">
        <v>105.5360491091365</v>
      </c>
      <c r="AR363">
        <v>0</v>
      </c>
      <c r="AS363">
        <v>0</v>
      </c>
      <c r="AT363">
        <f>IF(AR363*$H$15&gt;=AV363,1.0,(AV363/(AV363-AR363*$H$15)))</f>
        <v>0</v>
      </c>
      <c r="AU363">
        <f>(AT363-1)*100</f>
        <v>0</v>
      </c>
      <c r="AV363">
        <f>MAX(0,($B$15+$C$15*EE363)/(1+$D$15*EE363)*DX363/(DZ363+273)*$E$15)</f>
        <v>0</v>
      </c>
      <c r="AW363" t="s">
        <v>429</v>
      </c>
      <c r="AX363" t="s">
        <v>429</v>
      </c>
      <c r="AY363">
        <v>0</v>
      </c>
      <c r="AZ363">
        <v>0</v>
      </c>
      <c r="BA363">
        <f>1-AY363/AZ363</f>
        <v>0</v>
      </c>
      <c r="BB363">
        <v>0</v>
      </c>
      <c r="BC363" t="s">
        <v>429</v>
      </c>
      <c r="BD363" t="s">
        <v>429</v>
      </c>
      <c r="BE363">
        <v>0</v>
      </c>
      <c r="BF363">
        <v>0</v>
      </c>
      <c r="BG363">
        <f>1-BE363/BF363</f>
        <v>0</v>
      </c>
      <c r="BH363">
        <v>0.5</v>
      </c>
      <c r="BI363">
        <f>DH363</f>
        <v>0</v>
      </c>
      <c r="BJ363">
        <f>K363</f>
        <v>0</v>
      </c>
      <c r="BK363">
        <f>BG363*BH363*BI363</f>
        <v>0</v>
      </c>
      <c r="BL363">
        <f>(BJ363-BB363)/BI363</f>
        <v>0</v>
      </c>
      <c r="BM363">
        <f>(AZ363-BF363)/BF363</f>
        <v>0</v>
      </c>
      <c r="BN363">
        <f>AY363/(BA363+AY363/BF363)</f>
        <v>0</v>
      </c>
      <c r="BO363" t="s">
        <v>429</v>
      </c>
      <c r="BP363">
        <v>0</v>
      </c>
      <c r="BQ363">
        <f>IF(BP363&lt;&gt;0, BP363, BN363)</f>
        <v>0</v>
      </c>
      <c r="BR363">
        <f>1-BQ363/BF363</f>
        <v>0</v>
      </c>
      <c r="BS363">
        <f>(BF363-BE363)/(BF363-BQ363)</f>
        <v>0</v>
      </c>
      <c r="BT363">
        <f>(AZ363-BF363)/(AZ363-BQ363)</f>
        <v>0</v>
      </c>
      <c r="BU363">
        <f>(BF363-BE363)/(BF363-AY363)</f>
        <v>0</v>
      </c>
      <c r="BV363">
        <f>(AZ363-BF363)/(AZ363-AY363)</f>
        <v>0</v>
      </c>
      <c r="BW363">
        <f>(BS363*BQ363/BE363)</f>
        <v>0</v>
      </c>
      <c r="BX363">
        <f>(1-BW363)</f>
        <v>0</v>
      </c>
      <c r="DG363">
        <f>$B$13*EF363+$C$13*EG363+$F$13*ER363*(1-EU363)</f>
        <v>0</v>
      </c>
      <c r="DH363">
        <f>DG363*DI363</f>
        <v>0</v>
      </c>
      <c r="DI363">
        <f>($B$13*$D$11+$C$13*$D$11+$F$13*((FE363+EW363)/MAX(FE363+EW363+FF363, 0.1)*$I$11+FF363/MAX(FE363+EW363+FF363, 0.1)*$J$11))/($B$13+$C$13+$F$13)</f>
        <v>0</v>
      </c>
      <c r="DJ363">
        <f>($B$13*$K$11+$C$13*$K$11+$F$13*((FE363+EW363)/MAX(FE363+EW363+FF363, 0.1)*$P$11+FF363/MAX(FE363+EW363+FF363, 0.1)*$Q$11))/($B$13+$C$13+$F$13)</f>
        <v>0</v>
      </c>
      <c r="DK363">
        <v>2.44</v>
      </c>
      <c r="DL363">
        <v>0.5</v>
      </c>
      <c r="DM363" t="s">
        <v>430</v>
      </c>
      <c r="DN363">
        <v>2</v>
      </c>
      <c r="DO363" t="b">
        <v>1</v>
      </c>
      <c r="DP363">
        <v>1688150255.081481</v>
      </c>
      <c r="DQ363">
        <v>873.2471111111112</v>
      </c>
      <c r="DR363">
        <v>908.1797407407408</v>
      </c>
      <c r="DS363">
        <v>27.04692962962963</v>
      </c>
      <c r="DT363">
        <v>26.21708888888889</v>
      </c>
      <c r="DU363">
        <v>901.8264814814814</v>
      </c>
      <c r="DV363">
        <v>31.13697777777778</v>
      </c>
      <c r="DW363">
        <v>500.008962962963</v>
      </c>
      <c r="DX363">
        <v>101.538</v>
      </c>
      <c r="DY363">
        <v>0.1000005740740741</v>
      </c>
      <c r="DZ363">
        <v>34.57675185185185</v>
      </c>
      <c r="EA363">
        <v>35.87610740740741</v>
      </c>
      <c r="EB363">
        <v>999.9000000000001</v>
      </c>
      <c r="EC363">
        <v>0</v>
      </c>
      <c r="ED363">
        <v>0</v>
      </c>
      <c r="EE363">
        <v>9997.62037037037</v>
      </c>
      <c r="EF363">
        <v>0</v>
      </c>
      <c r="EG363">
        <v>330.4318148148148</v>
      </c>
      <c r="EH363">
        <v>-34.93269259259259</v>
      </c>
      <c r="EI363">
        <v>897.5222962962963</v>
      </c>
      <c r="EJ363">
        <v>932.6308148148148</v>
      </c>
      <c r="EK363">
        <v>0.8298462962962965</v>
      </c>
      <c r="EL363">
        <v>908.1797407407408</v>
      </c>
      <c r="EM363">
        <v>26.21708888888889</v>
      </c>
      <c r="EN363">
        <v>2.74629037037037</v>
      </c>
      <c r="EO363">
        <v>2.662029999999999</v>
      </c>
      <c r="EP363">
        <v>22.56475185185186</v>
      </c>
      <c r="EQ363">
        <v>22.05258888888889</v>
      </c>
      <c r="ER363">
        <v>1999.991851851852</v>
      </c>
      <c r="ES363">
        <v>0.9799941111111115</v>
      </c>
      <c r="ET363">
        <v>0.02000548148148147</v>
      </c>
      <c r="EU363">
        <v>0</v>
      </c>
      <c r="EV363">
        <v>253.1554444444444</v>
      </c>
      <c r="EW363">
        <v>5.00078</v>
      </c>
      <c r="EX363">
        <v>5798.27111111111</v>
      </c>
      <c r="EY363">
        <v>16379.54444444445</v>
      </c>
      <c r="EZ363">
        <v>52.27522222222222</v>
      </c>
      <c r="FA363">
        <v>54.33533333333332</v>
      </c>
      <c r="FB363">
        <v>52.7381111111111</v>
      </c>
      <c r="FC363">
        <v>53.66874074074074</v>
      </c>
      <c r="FD363">
        <v>52.70344444444444</v>
      </c>
      <c r="FE363">
        <v>1955.081851851852</v>
      </c>
      <c r="FF363">
        <v>39.91</v>
      </c>
      <c r="FG363">
        <v>0</v>
      </c>
      <c r="FH363">
        <v>1688150257.2</v>
      </c>
      <c r="FI363">
        <v>0</v>
      </c>
      <c r="FJ363">
        <v>253.1933076923077</v>
      </c>
      <c r="FK363">
        <v>1.923623929953347</v>
      </c>
      <c r="FL363">
        <v>-31.99452996333617</v>
      </c>
      <c r="FM363">
        <v>5798.313076923077</v>
      </c>
      <c r="FN363">
        <v>15</v>
      </c>
      <c r="FO363">
        <v>1688146449</v>
      </c>
      <c r="FP363" t="s">
        <v>1019</v>
      </c>
      <c r="FQ363">
        <v>1688146449</v>
      </c>
      <c r="FR363">
        <v>1688146442</v>
      </c>
      <c r="FS363">
        <v>9</v>
      </c>
      <c r="FT363">
        <v>-0.022</v>
      </c>
      <c r="FU363">
        <v>-0.07000000000000001</v>
      </c>
      <c r="FV363">
        <v>-22.36</v>
      </c>
      <c r="FW363">
        <v>-3.884</v>
      </c>
      <c r="FX363">
        <v>420</v>
      </c>
      <c r="FY363">
        <v>23</v>
      </c>
      <c r="FZ363">
        <v>0.42</v>
      </c>
      <c r="GA363">
        <v>0.11</v>
      </c>
      <c r="GB363">
        <v>-34.90092195121951</v>
      </c>
      <c r="GC363">
        <v>-0.7697895470384186</v>
      </c>
      <c r="GD363">
        <v>0.1077526152977727</v>
      </c>
      <c r="GE363">
        <v>0</v>
      </c>
      <c r="GF363">
        <v>0.8290328536585366</v>
      </c>
      <c r="GG363">
        <v>0.0143396236933804</v>
      </c>
      <c r="GH363">
        <v>0.005293692701471115</v>
      </c>
      <c r="GI363">
        <v>1</v>
      </c>
      <c r="GJ363">
        <v>1</v>
      </c>
      <c r="GK363">
        <v>2</v>
      </c>
      <c r="GL363" t="s">
        <v>432</v>
      </c>
      <c r="GM363">
        <v>3.10147</v>
      </c>
      <c r="GN363">
        <v>2.75789</v>
      </c>
      <c r="GO363">
        <v>0.163438</v>
      </c>
      <c r="GP363">
        <v>0.164193</v>
      </c>
      <c r="GQ363">
        <v>0.138597</v>
      </c>
      <c r="GR363">
        <v>0.123657</v>
      </c>
      <c r="GS363">
        <v>20615.5</v>
      </c>
      <c r="GT363">
        <v>19637.9</v>
      </c>
      <c r="GU363">
        <v>25245.4</v>
      </c>
      <c r="GV363">
        <v>23900.9</v>
      </c>
      <c r="GW363">
        <v>35021.6</v>
      </c>
      <c r="GX363">
        <v>30550.6</v>
      </c>
      <c r="GY363">
        <v>44153.8</v>
      </c>
      <c r="GZ363">
        <v>37661</v>
      </c>
      <c r="HA363">
        <v>1.66987</v>
      </c>
      <c r="HB363">
        <v>1.57475</v>
      </c>
      <c r="HC363">
        <v>-0.0143982</v>
      </c>
      <c r="HD363">
        <v>0</v>
      </c>
      <c r="HE363">
        <v>36.0883</v>
      </c>
      <c r="HF363">
        <v>999.9</v>
      </c>
      <c r="HG363">
        <v>34.6</v>
      </c>
      <c r="HH363">
        <v>48.7</v>
      </c>
      <c r="HI363">
        <v>39.6528</v>
      </c>
      <c r="HJ363">
        <v>62.9474</v>
      </c>
      <c r="HK363">
        <v>21.7869</v>
      </c>
      <c r="HL363">
        <v>1</v>
      </c>
      <c r="HM363">
        <v>2.33246</v>
      </c>
      <c r="HN363">
        <v>9.28105</v>
      </c>
      <c r="HO363">
        <v>20.0434</v>
      </c>
      <c r="HP363">
        <v>5.19962</v>
      </c>
      <c r="HQ363">
        <v>11.998</v>
      </c>
      <c r="HR363">
        <v>4.95605</v>
      </c>
      <c r="HS363">
        <v>3.27405</v>
      </c>
      <c r="HT363">
        <v>9999</v>
      </c>
      <c r="HU363">
        <v>9999</v>
      </c>
      <c r="HV363">
        <v>9999</v>
      </c>
      <c r="HW363">
        <v>114.6</v>
      </c>
      <c r="HX363">
        <v>1.86386</v>
      </c>
      <c r="HY363">
        <v>1.86023</v>
      </c>
      <c r="HZ363">
        <v>1.85867</v>
      </c>
      <c r="IA363">
        <v>1.85989</v>
      </c>
      <c r="IB363">
        <v>1.85983</v>
      </c>
      <c r="IC363">
        <v>1.85852</v>
      </c>
      <c r="ID363">
        <v>1.85774</v>
      </c>
      <c r="IE363">
        <v>1.85242</v>
      </c>
      <c r="IF363">
        <v>0</v>
      </c>
      <c r="IG363">
        <v>0</v>
      </c>
      <c r="IH363">
        <v>0</v>
      </c>
      <c r="II363">
        <v>0</v>
      </c>
      <c r="IJ363" t="s">
        <v>433</v>
      </c>
      <c r="IK363" t="s">
        <v>434</v>
      </c>
      <c r="IL363" t="s">
        <v>435</v>
      </c>
      <c r="IM363" t="s">
        <v>435</v>
      </c>
      <c r="IN363" t="s">
        <v>435</v>
      </c>
      <c r="IO363" t="s">
        <v>435</v>
      </c>
      <c r="IP363">
        <v>0</v>
      </c>
      <c r="IQ363">
        <v>100</v>
      </c>
      <c r="IR363">
        <v>100</v>
      </c>
      <c r="IS363">
        <v>-28.872</v>
      </c>
      <c r="IT363">
        <v>-4.0902</v>
      </c>
      <c r="IU363">
        <v>-14.33519908643434</v>
      </c>
      <c r="IV363">
        <v>-0.02083019699242301</v>
      </c>
      <c r="IW363">
        <v>6.53372239223948E-06</v>
      </c>
      <c r="IX363">
        <v>-1.0545266758139E-09</v>
      </c>
      <c r="IY363">
        <v>-1.743726263577337</v>
      </c>
      <c r="IZ363">
        <v>-0.1107929009182527</v>
      </c>
      <c r="JA363">
        <v>0.00147621998962423</v>
      </c>
      <c r="JB363">
        <v>-1.085810860981848E-05</v>
      </c>
      <c r="JC363">
        <v>3</v>
      </c>
      <c r="JD363">
        <v>1949</v>
      </c>
      <c r="JE363">
        <v>2</v>
      </c>
      <c r="JF363">
        <v>64</v>
      </c>
      <c r="JG363">
        <v>63.6</v>
      </c>
      <c r="JH363">
        <v>63.7</v>
      </c>
      <c r="JI363">
        <v>2.27783</v>
      </c>
      <c r="JJ363">
        <v>2.71484</v>
      </c>
      <c r="JK363">
        <v>1.49658</v>
      </c>
      <c r="JL363">
        <v>2.32056</v>
      </c>
      <c r="JM363">
        <v>1.54785</v>
      </c>
      <c r="JN363">
        <v>2.4939</v>
      </c>
      <c r="JO363">
        <v>52.1039</v>
      </c>
      <c r="JP363">
        <v>12.6961</v>
      </c>
      <c r="JQ363">
        <v>18</v>
      </c>
      <c r="JR363">
        <v>502.24</v>
      </c>
      <c r="JS363">
        <v>446.318</v>
      </c>
      <c r="JT363">
        <v>29.211</v>
      </c>
      <c r="JU363">
        <v>52.1962</v>
      </c>
      <c r="JV363">
        <v>30.0017</v>
      </c>
      <c r="JW363">
        <v>51.7834</v>
      </c>
      <c r="JX363">
        <v>51.5568</v>
      </c>
      <c r="JY363">
        <v>45.7174</v>
      </c>
      <c r="JZ363">
        <v>23.2125</v>
      </c>
      <c r="KA363">
        <v>0</v>
      </c>
      <c r="KB363">
        <v>23.0653</v>
      </c>
      <c r="KC363">
        <v>955.1799999999999</v>
      </c>
      <c r="KD363">
        <v>26.3302</v>
      </c>
      <c r="KE363">
        <v>96.4832</v>
      </c>
      <c r="KF363">
        <v>90.9671</v>
      </c>
    </row>
    <row r="364" spans="1:292">
      <c r="A364">
        <v>346</v>
      </c>
      <c r="B364">
        <v>1688150267.6</v>
      </c>
      <c r="C364">
        <v>15851.59999990463</v>
      </c>
      <c r="D364" t="s">
        <v>1132</v>
      </c>
      <c r="E364" t="s">
        <v>1133</v>
      </c>
      <c r="F364">
        <v>5</v>
      </c>
      <c r="G364" t="s">
        <v>1018</v>
      </c>
      <c r="H364">
        <v>1688150259.796428</v>
      </c>
      <c r="I364">
        <f>(J364)/1000</f>
        <v>0</v>
      </c>
      <c r="J364">
        <f>IF(DO364, AM364, AG364)</f>
        <v>0</v>
      </c>
      <c r="K364">
        <f>IF(DO364, AH364, AF364)</f>
        <v>0</v>
      </c>
      <c r="L364">
        <f>DQ364 - IF(AT364&gt;1, K364*DK364*100.0/(AV364*EE364), 0)</f>
        <v>0</v>
      </c>
      <c r="M364">
        <f>((S364-I364/2)*L364-K364)/(S364+I364/2)</f>
        <v>0</v>
      </c>
      <c r="N364">
        <f>M364*(DX364+DY364)/1000.0</f>
        <v>0</v>
      </c>
      <c r="O364">
        <f>(DQ364 - IF(AT364&gt;1, K364*DK364*100.0/(AV364*EE364), 0))*(DX364+DY364)/1000.0</f>
        <v>0</v>
      </c>
      <c r="P364">
        <f>2.0/((1/R364-1/Q364)+SIGN(R364)*SQRT((1/R364-1/Q364)*(1/R364-1/Q364) + 4*DL364/((DL364+1)*(DL364+1))*(2*1/R364*1/Q364-1/Q364*1/Q364)))</f>
        <v>0</v>
      </c>
      <c r="Q364">
        <f>IF(LEFT(DM364,1)&lt;&gt;"0",IF(LEFT(DM364,1)="1",3.0,DN364),$D$5+$E$5*(EE364*DX364/($K$5*1000))+$F$5*(EE364*DX364/($K$5*1000))*MAX(MIN(DK364,$J$5),$I$5)*MAX(MIN(DK364,$J$5),$I$5)+$G$5*MAX(MIN(DK364,$J$5),$I$5)*(EE364*DX364/($K$5*1000))+$H$5*(EE364*DX364/($K$5*1000))*(EE364*DX364/($K$5*1000)))</f>
        <v>0</v>
      </c>
      <c r="R364">
        <f>I364*(1000-(1000*0.61365*exp(17.502*V364/(240.97+V364))/(DX364+DY364)+DS364)/2)/(1000*0.61365*exp(17.502*V364/(240.97+V364))/(DX364+DY364)-DS364)</f>
        <v>0</v>
      </c>
      <c r="S364">
        <f>1/((DL364+1)/(P364/1.6)+1/(Q364/1.37)) + DL364/((DL364+1)/(P364/1.6) + DL364/(Q364/1.37))</f>
        <v>0</v>
      </c>
      <c r="T364">
        <f>(DG364*DJ364)</f>
        <v>0</v>
      </c>
      <c r="U364">
        <f>(DZ364+(T364+2*0.95*5.67E-8*(((DZ364+$B$9)+273)^4-(DZ364+273)^4)-44100*I364)/(1.84*29.3*Q364+8*0.95*5.67E-8*(DZ364+273)^3))</f>
        <v>0</v>
      </c>
      <c r="V364">
        <f>($C$9*EA364+$D$9*EB364+$E$9*U364)</f>
        <v>0</v>
      </c>
      <c r="W364">
        <f>0.61365*exp(17.502*V364/(240.97+V364))</f>
        <v>0</v>
      </c>
      <c r="X364">
        <f>(Y364/Z364*100)</f>
        <v>0</v>
      </c>
      <c r="Y364">
        <f>DS364*(DX364+DY364)/1000</f>
        <v>0</v>
      </c>
      <c r="Z364">
        <f>0.61365*exp(17.502*DZ364/(240.97+DZ364))</f>
        <v>0</v>
      </c>
      <c r="AA364">
        <f>(W364-DS364*(DX364+DY364)/1000)</f>
        <v>0</v>
      </c>
      <c r="AB364">
        <f>(-I364*44100)</f>
        <v>0</v>
      </c>
      <c r="AC364">
        <f>2*29.3*Q364*0.92*(DZ364-V364)</f>
        <v>0</v>
      </c>
      <c r="AD364">
        <f>2*0.95*5.67E-8*(((DZ364+$B$9)+273)^4-(V364+273)^4)</f>
        <v>0</v>
      </c>
      <c r="AE364">
        <f>T364+AD364+AB364+AC364</f>
        <v>0</v>
      </c>
      <c r="AF364">
        <f>DW364*AT364*(DR364-DQ364*(1000-AT364*DT364)/(1000-AT364*DS364))/(100*DK364)</f>
        <v>0</v>
      </c>
      <c r="AG364">
        <f>1000*DW364*AT364*(DS364-DT364)/(100*DK364*(1000-AT364*DS364))</f>
        <v>0</v>
      </c>
      <c r="AH364">
        <f>(AI364 - AJ364 - DX364*1E3/(8.314*(DZ364+273.15)) * AL364/DW364 * AK364) * DW364/(100*DK364) * (1000 - DT364)/1000</f>
        <v>0</v>
      </c>
      <c r="AI364">
        <v>964.5543355813112</v>
      </c>
      <c r="AJ364">
        <v>938.6079272727271</v>
      </c>
      <c r="AK364">
        <v>3.403936983807698</v>
      </c>
      <c r="AL364">
        <v>66.52313839477526</v>
      </c>
      <c r="AM364">
        <f>(AO364 - AN364 + DX364*1E3/(8.314*(DZ364+273.15)) * AQ364/DW364 * AP364) * DW364/(100*DK364) * 1000/(1000 - AO364)</f>
        <v>0</v>
      </c>
      <c r="AN364">
        <v>26.25887286664373</v>
      </c>
      <c r="AO364">
        <v>27.06065757575757</v>
      </c>
      <c r="AP364">
        <v>0.0001883655034816965</v>
      </c>
      <c r="AQ364">
        <v>105.5360491091365</v>
      </c>
      <c r="AR364">
        <v>0</v>
      </c>
      <c r="AS364">
        <v>0</v>
      </c>
      <c r="AT364">
        <f>IF(AR364*$H$15&gt;=AV364,1.0,(AV364/(AV364-AR364*$H$15)))</f>
        <v>0</v>
      </c>
      <c r="AU364">
        <f>(AT364-1)*100</f>
        <v>0</v>
      </c>
      <c r="AV364">
        <f>MAX(0,($B$15+$C$15*EE364)/(1+$D$15*EE364)*DX364/(DZ364+273)*$E$15)</f>
        <v>0</v>
      </c>
      <c r="AW364" t="s">
        <v>429</v>
      </c>
      <c r="AX364" t="s">
        <v>429</v>
      </c>
      <c r="AY364">
        <v>0</v>
      </c>
      <c r="AZ364">
        <v>0</v>
      </c>
      <c r="BA364">
        <f>1-AY364/AZ364</f>
        <v>0</v>
      </c>
      <c r="BB364">
        <v>0</v>
      </c>
      <c r="BC364" t="s">
        <v>429</v>
      </c>
      <c r="BD364" t="s">
        <v>429</v>
      </c>
      <c r="BE364">
        <v>0</v>
      </c>
      <c r="BF364">
        <v>0</v>
      </c>
      <c r="BG364">
        <f>1-BE364/BF364</f>
        <v>0</v>
      </c>
      <c r="BH364">
        <v>0.5</v>
      </c>
      <c r="BI364">
        <f>DH364</f>
        <v>0</v>
      </c>
      <c r="BJ364">
        <f>K364</f>
        <v>0</v>
      </c>
      <c r="BK364">
        <f>BG364*BH364*BI364</f>
        <v>0</v>
      </c>
      <c r="BL364">
        <f>(BJ364-BB364)/BI364</f>
        <v>0</v>
      </c>
      <c r="BM364">
        <f>(AZ364-BF364)/BF364</f>
        <v>0</v>
      </c>
      <c r="BN364">
        <f>AY364/(BA364+AY364/BF364)</f>
        <v>0</v>
      </c>
      <c r="BO364" t="s">
        <v>429</v>
      </c>
      <c r="BP364">
        <v>0</v>
      </c>
      <c r="BQ364">
        <f>IF(BP364&lt;&gt;0, BP364, BN364)</f>
        <v>0</v>
      </c>
      <c r="BR364">
        <f>1-BQ364/BF364</f>
        <v>0</v>
      </c>
      <c r="BS364">
        <f>(BF364-BE364)/(BF364-BQ364)</f>
        <v>0</v>
      </c>
      <c r="BT364">
        <f>(AZ364-BF364)/(AZ364-BQ364)</f>
        <v>0</v>
      </c>
      <c r="BU364">
        <f>(BF364-BE364)/(BF364-AY364)</f>
        <v>0</v>
      </c>
      <c r="BV364">
        <f>(AZ364-BF364)/(AZ364-AY364)</f>
        <v>0</v>
      </c>
      <c r="BW364">
        <f>(BS364*BQ364/BE364)</f>
        <v>0</v>
      </c>
      <c r="BX364">
        <f>(1-BW364)</f>
        <v>0</v>
      </c>
      <c r="DG364">
        <f>$B$13*EF364+$C$13*EG364+$F$13*ER364*(1-EU364)</f>
        <v>0</v>
      </c>
      <c r="DH364">
        <f>DG364*DI364</f>
        <v>0</v>
      </c>
      <c r="DI364">
        <f>($B$13*$D$11+$C$13*$D$11+$F$13*((FE364+EW364)/MAX(FE364+EW364+FF364, 0.1)*$I$11+FF364/MAX(FE364+EW364+FF364, 0.1)*$J$11))/($B$13+$C$13+$F$13)</f>
        <v>0</v>
      </c>
      <c r="DJ364">
        <f>($B$13*$K$11+$C$13*$K$11+$F$13*((FE364+EW364)/MAX(FE364+EW364+FF364, 0.1)*$P$11+FF364/MAX(FE364+EW364+FF364, 0.1)*$Q$11))/($B$13+$C$13+$F$13)</f>
        <v>0</v>
      </c>
      <c r="DK364">
        <v>2.44</v>
      </c>
      <c r="DL364">
        <v>0.5</v>
      </c>
      <c r="DM364" t="s">
        <v>430</v>
      </c>
      <c r="DN364">
        <v>2</v>
      </c>
      <c r="DO364" t="b">
        <v>1</v>
      </c>
      <c r="DP364">
        <v>1688150259.796428</v>
      </c>
      <c r="DQ364">
        <v>888.9320357142858</v>
      </c>
      <c r="DR364">
        <v>923.9571071428571</v>
      </c>
      <c r="DS364">
        <v>27.04957857142857</v>
      </c>
      <c r="DT364">
        <v>26.23024642857143</v>
      </c>
      <c r="DU364">
        <v>917.6946428571429</v>
      </c>
      <c r="DV364">
        <v>31.13976785714286</v>
      </c>
      <c r="DW364">
        <v>500.0116785714286</v>
      </c>
      <c r="DX364">
        <v>101.53775</v>
      </c>
      <c r="DY364">
        <v>0.09998862500000001</v>
      </c>
      <c r="DZ364">
        <v>34.56763214285714</v>
      </c>
      <c r="EA364">
        <v>35.86599285714285</v>
      </c>
      <c r="EB364">
        <v>999.9000000000002</v>
      </c>
      <c r="EC364">
        <v>0</v>
      </c>
      <c r="ED364">
        <v>0</v>
      </c>
      <c r="EE364">
        <v>9997.988214285713</v>
      </c>
      <c r="EF364">
        <v>0</v>
      </c>
      <c r="EG364">
        <v>325.1777142857142</v>
      </c>
      <c r="EH364">
        <v>-35.02509285714286</v>
      </c>
      <c r="EI364">
        <v>913.6457499999999</v>
      </c>
      <c r="EJ364">
        <v>948.845892857143</v>
      </c>
      <c r="EK364">
        <v>0.8193359642857144</v>
      </c>
      <c r="EL364">
        <v>923.9571071428571</v>
      </c>
      <c r="EM364">
        <v>26.23024642857143</v>
      </c>
      <c r="EN364">
        <v>2.746553571428571</v>
      </c>
      <c r="EO364">
        <v>2.663361071428571</v>
      </c>
      <c r="EP364">
        <v>22.56633928571429</v>
      </c>
      <c r="EQ364">
        <v>22.06078928571429</v>
      </c>
      <c r="ER364">
        <v>2000.006785714286</v>
      </c>
      <c r="ES364">
        <v>0.9799940000000003</v>
      </c>
      <c r="ET364">
        <v>0.02000559999999999</v>
      </c>
      <c r="EU364">
        <v>0</v>
      </c>
      <c r="EV364">
        <v>253.3067142857142</v>
      </c>
      <c r="EW364">
        <v>5.00078</v>
      </c>
      <c r="EX364">
        <v>5797.132142857142</v>
      </c>
      <c r="EY364">
        <v>16379.66071428572</v>
      </c>
      <c r="EZ364">
        <v>52.28764285714284</v>
      </c>
      <c r="FA364">
        <v>54.32099999999998</v>
      </c>
      <c r="FB364">
        <v>52.74299999999999</v>
      </c>
      <c r="FC364">
        <v>53.66721428571428</v>
      </c>
      <c r="FD364">
        <v>52.70514285714285</v>
      </c>
      <c r="FE364">
        <v>1955.096785714285</v>
      </c>
      <c r="FF364">
        <v>39.91</v>
      </c>
      <c r="FG364">
        <v>0</v>
      </c>
      <c r="FH364">
        <v>1688150262</v>
      </c>
      <c r="FI364">
        <v>0</v>
      </c>
      <c r="FJ364">
        <v>253.3511538461539</v>
      </c>
      <c r="FK364">
        <v>1.82194870896719</v>
      </c>
      <c r="FL364">
        <v>3.350085430080553</v>
      </c>
      <c r="FM364">
        <v>5797.099615384615</v>
      </c>
      <c r="FN364">
        <v>15</v>
      </c>
      <c r="FO364">
        <v>1688146449</v>
      </c>
      <c r="FP364" t="s">
        <v>1019</v>
      </c>
      <c r="FQ364">
        <v>1688146449</v>
      </c>
      <c r="FR364">
        <v>1688146442</v>
      </c>
      <c r="FS364">
        <v>9</v>
      </c>
      <c r="FT364">
        <v>-0.022</v>
      </c>
      <c r="FU364">
        <v>-0.07000000000000001</v>
      </c>
      <c r="FV364">
        <v>-22.36</v>
      </c>
      <c r="FW364">
        <v>-3.884</v>
      </c>
      <c r="FX364">
        <v>420</v>
      </c>
      <c r="FY364">
        <v>23</v>
      </c>
      <c r="FZ364">
        <v>0.42</v>
      </c>
      <c r="GA364">
        <v>0.11</v>
      </c>
      <c r="GB364">
        <v>-34.9689925</v>
      </c>
      <c r="GC364">
        <v>-1.29815347091938</v>
      </c>
      <c r="GD364">
        <v>0.1411986320533949</v>
      </c>
      <c r="GE364">
        <v>0</v>
      </c>
      <c r="GF364">
        <v>0.822661475</v>
      </c>
      <c r="GG364">
        <v>-0.1202735797373364</v>
      </c>
      <c r="GH364">
        <v>0.01376876774077386</v>
      </c>
      <c r="GI364">
        <v>1</v>
      </c>
      <c r="GJ364">
        <v>1</v>
      </c>
      <c r="GK364">
        <v>2</v>
      </c>
      <c r="GL364" t="s">
        <v>432</v>
      </c>
      <c r="GM364">
        <v>3.10161</v>
      </c>
      <c r="GN364">
        <v>2.7582</v>
      </c>
      <c r="GO364">
        <v>0.165361</v>
      </c>
      <c r="GP364">
        <v>0.16613</v>
      </c>
      <c r="GQ364">
        <v>0.138634</v>
      </c>
      <c r="GR364">
        <v>0.123706</v>
      </c>
      <c r="GS364">
        <v>20567.3</v>
      </c>
      <c r="GT364">
        <v>19591.6</v>
      </c>
      <c r="GU364">
        <v>25244.6</v>
      </c>
      <c r="GV364">
        <v>23900.4</v>
      </c>
      <c r="GW364">
        <v>35019.4</v>
      </c>
      <c r="GX364">
        <v>30548.9</v>
      </c>
      <c r="GY364">
        <v>44152.5</v>
      </c>
      <c r="GZ364">
        <v>37660.8</v>
      </c>
      <c r="HA364">
        <v>1.67013</v>
      </c>
      <c r="HB364">
        <v>1.57448</v>
      </c>
      <c r="HC364">
        <v>-0.0146925</v>
      </c>
      <c r="HD364">
        <v>0</v>
      </c>
      <c r="HE364">
        <v>36.0746</v>
      </c>
      <c r="HF364">
        <v>999.9</v>
      </c>
      <c r="HG364">
        <v>34.6</v>
      </c>
      <c r="HH364">
        <v>48.7</v>
      </c>
      <c r="HI364">
        <v>39.6565</v>
      </c>
      <c r="HJ364">
        <v>62.9574</v>
      </c>
      <c r="HK364">
        <v>21.5745</v>
      </c>
      <c r="HL364">
        <v>1</v>
      </c>
      <c r="HM364">
        <v>2.33413</v>
      </c>
      <c r="HN364">
        <v>9.28105</v>
      </c>
      <c r="HO364">
        <v>20.0433</v>
      </c>
      <c r="HP364">
        <v>5.19992</v>
      </c>
      <c r="HQ364">
        <v>11.998</v>
      </c>
      <c r="HR364">
        <v>4.95685</v>
      </c>
      <c r="HS364">
        <v>3.27428</v>
      </c>
      <c r="HT364">
        <v>9999</v>
      </c>
      <c r="HU364">
        <v>9999</v>
      </c>
      <c r="HV364">
        <v>9999</v>
      </c>
      <c r="HW364">
        <v>114.6</v>
      </c>
      <c r="HX364">
        <v>1.86386</v>
      </c>
      <c r="HY364">
        <v>1.86023</v>
      </c>
      <c r="HZ364">
        <v>1.85867</v>
      </c>
      <c r="IA364">
        <v>1.85989</v>
      </c>
      <c r="IB364">
        <v>1.85984</v>
      </c>
      <c r="IC364">
        <v>1.85852</v>
      </c>
      <c r="ID364">
        <v>1.8577</v>
      </c>
      <c r="IE364">
        <v>1.85242</v>
      </c>
      <c r="IF364">
        <v>0</v>
      </c>
      <c r="IG364">
        <v>0</v>
      </c>
      <c r="IH364">
        <v>0</v>
      </c>
      <c r="II364">
        <v>0</v>
      </c>
      <c r="IJ364" t="s">
        <v>433</v>
      </c>
      <c r="IK364" t="s">
        <v>434</v>
      </c>
      <c r="IL364" t="s">
        <v>435</v>
      </c>
      <c r="IM364" t="s">
        <v>435</v>
      </c>
      <c r="IN364" t="s">
        <v>435</v>
      </c>
      <c r="IO364" t="s">
        <v>435</v>
      </c>
      <c r="IP364">
        <v>0</v>
      </c>
      <c r="IQ364">
        <v>100</v>
      </c>
      <c r="IR364">
        <v>100</v>
      </c>
      <c r="IS364">
        <v>-29.062</v>
      </c>
      <c r="IT364">
        <v>-4.0909</v>
      </c>
      <c r="IU364">
        <v>-14.33519908643434</v>
      </c>
      <c r="IV364">
        <v>-0.02083019699242301</v>
      </c>
      <c r="IW364">
        <v>6.53372239223948E-06</v>
      </c>
      <c r="IX364">
        <v>-1.0545266758139E-09</v>
      </c>
      <c r="IY364">
        <v>-1.743726263577337</v>
      </c>
      <c r="IZ364">
        <v>-0.1107929009182527</v>
      </c>
      <c r="JA364">
        <v>0.00147621998962423</v>
      </c>
      <c r="JB364">
        <v>-1.085810860981848E-05</v>
      </c>
      <c r="JC364">
        <v>3</v>
      </c>
      <c r="JD364">
        <v>1949</v>
      </c>
      <c r="JE364">
        <v>2</v>
      </c>
      <c r="JF364">
        <v>64</v>
      </c>
      <c r="JG364">
        <v>63.6</v>
      </c>
      <c r="JH364">
        <v>63.8</v>
      </c>
      <c r="JI364">
        <v>2.30835</v>
      </c>
      <c r="JJ364">
        <v>2.72461</v>
      </c>
      <c r="JK364">
        <v>1.49658</v>
      </c>
      <c r="JL364">
        <v>2.32178</v>
      </c>
      <c r="JM364">
        <v>1.54785</v>
      </c>
      <c r="JN364">
        <v>2.43042</v>
      </c>
      <c r="JO364">
        <v>52.1039</v>
      </c>
      <c r="JP364">
        <v>12.6786</v>
      </c>
      <c r="JQ364">
        <v>18</v>
      </c>
      <c r="JR364">
        <v>502.484</v>
      </c>
      <c r="JS364">
        <v>446.186</v>
      </c>
      <c r="JT364">
        <v>29.1927</v>
      </c>
      <c r="JU364">
        <v>52.2106</v>
      </c>
      <c r="JV364">
        <v>30.0016</v>
      </c>
      <c r="JW364">
        <v>51.7963</v>
      </c>
      <c r="JX364">
        <v>51.5678</v>
      </c>
      <c r="JY364">
        <v>46.3335</v>
      </c>
      <c r="JZ364">
        <v>23.2125</v>
      </c>
      <c r="KA364">
        <v>0</v>
      </c>
      <c r="KB364">
        <v>23.0678</v>
      </c>
      <c r="KC364">
        <v>975.221</v>
      </c>
      <c r="KD364">
        <v>26.3347</v>
      </c>
      <c r="KE364">
        <v>96.4803</v>
      </c>
      <c r="KF364">
        <v>90.9659</v>
      </c>
    </row>
    <row r="365" spans="1:292">
      <c r="A365">
        <v>347</v>
      </c>
      <c r="B365">
        <v>1688150272.6</v>
      </c>
      <c r="C365">
        <v>15856.59999990463</v>
      </c>
      <c r="D365" t="s">
        <v>1134</v>
      </c>
      <c r="E365" t="s">
        <v>1135</v>
      </c>
      <c r="F365">
        <v>5</v>
      </c>
      <c r="G365" t="s">
        <v>1018</v>
      </c>
      <c r="H365">
        <v>1688150265.1</v>
      </c>
      <c r="I365">
        <f>(J365)/1000</f>
        <v>0</v>
      </c>
      <c r="J365">
        <f>IF(DO365, AM365, AG365)</f>
        <v>0</v>
      </c>
      <c r="K365">
        <f>IF(DO365, AH365, AF365)</f>
        <v>0</v>
      </c>
      <c r="L365">
        <f>DQ365 - IF(AT365&gt;1, K365*DK365*100.0/(AV365*EE365), 0)</f>
        <v>0</v>
      </c>
      <c r="M365">
        <f>((S365-I365/2)*L365-K365)/(S365+I365/2)</f>
        <v>0</v>
      </c>
      <c r="N365">
        <f>M365*(DX365+DY365)/1000.0</f>
        <v>0</v>
      </c>
      <c r="O365">
        <f>(DQ365 - IF(AT365&gt;1, K365*DK365*100.0/(AV365*EE365), 0))*(DX365+DY365)/1000.0</f>
        <v>0</v>
      </c>
      <c r="P365">
        <f>2.0/((1/R365-1/Q365)+SIGN(R365)*SQRT((1/R365-1/Q365)*(1/R365-1/Q365) + 4*DL365/((DL365+1)*(DL365+1))*(2*1/R365*1/Q365-1/Q365*1/Q365)))</f>
        <v>0</v>
      </c>
      <c r="Q365">
        <f>IF(LEFT(DM365,1)&lt;&gt;"0",IF(LEFT(DM365,1)="1",3.0,DN365),$D$5+$E$5*(EE365*DX365/($K$5*1000))+$F$5*(EE365*DX365/($K$5*1000))*MAX(MIN(DK365,$J$5),$I$5)*MAX(MIN(DK365,$J$5),$I$5)+$G$5*MAX(MIN(DK365,$J$5),$I$5)*(EE365*DX365/($K$5*1000))+$H$5*(EE365*DX365/($K$5*1000))*(EE365*DX365/($K$5*1000)))</f>
        <v>0</v>
      </c>
      <c r="R365">
        <f>I365*(1000-(1000*0.61365*exp(17.502*V365/(240.97+V365))/(DX365+DY365)+DS365)/2)/(1000*0.61365*exp(17.502*V365/(240.97+V365))/(DX365+DY365)-DS365)</f>
        <v>0</v>
      </c>
      <c r="S365">
        <f>1/((DL365+1)/(P365/1.6)+1/(Q365/1.37)) + DL365/((DL365+1)/(P365/1.6) + DL365/(Q365/1.37))</f>
        <v>0</v>
      </c>
      <c r="T365">
        <f>(DG365*DJ365)</f>
        <v>0</v>
      </c>
      <c r="U365">
        <f>(DZ365+(T365+2*0.95*5.67E-8*(((DZ365+$B$9)+273)^4-(DZ365+273)^4)-44100*I365)/(1.84*29.3*Q365+8*0.95*5.67E-8*(DZ365+273)^3))</f>
        <v>0</v>
      </c>
      <c r="V365">
        <f>($C$9*EA365+$D$9*EB365+$E$9*U365)</f>
        <v>0</v>
      </c>
      <c r="W365">
        <f>0.61365*exp(17.502*V365/(240.97+V365))</f>
        <v>0</v>
      </c>
      <c r="X365">
        <f>(Y365/Z365*100)</f>
        <v>0</v>
      </c>
      <c r="Y365">
        <f>DS365*(DX365+DY365)/1000</f>
        <v>0</v>
      </c>
      <c r="Z365">
        <f>0.61365*exp(17.502*DZ365/(240.97+DZ365))</f>
        <v>0</v>
      </c>
      <c r="AA365">
        <f>(W365-DS365*(DX365+DY365)/1000)</f>
        <v>0</v>
      </c>
      <c r="AB365">
        <f>(-I365*44100)</f>
        <v>0</v>
      </c>
      <c r="AC365">
        <f>2*29.3*Q365*0.92*(DZ365-V365)</f>
        <v>0</v>
      </c>
      <c r="AD365">
        <f>2*0.95*5.67E-8*(((DZ365+$B$9)+273)^4-(V365+273)^4)</f>
        <v>0</v>
      </c>
      <c r="AE365">
        <f>T365+AD365+AB365+AC365</f>
        <v>0</v>
      </c>
      <c r="AF365">
        <f>DW365*AT365*(DR365-DQ365*(1000-AT365*DT365)/(1000-AT365*DS365))/(100*DK365)</f>
        <v>0</v>
      </c>
      <c r="AG365">
        <f>1000*DW365*AT365*(DS365-DT365)/(100*DK365*(1000-AT365*DS365))</f>
        <v>0</v>
      </c>
      <c r="AH365">
        <f>(AI365 - AJ365 - DX365*1E3/(8.314*(DZ365+273.15)) * AL365/DW365 * AK365) * DW365/(100*DK365) * (1000 - DT365)/1000</f>
        <v>0</v>
      </c>
      <c r="AI365">
        <v>981.9008055501216</v>
      </c>
      <c r="AJ365">
        <v>955.7604424242423</v>
      </c>
      <c r="AK365">
        <v>3.427256646082652</v>
      </c>
      <c r="AL365">
        <v>66.52313839477526</v>
      </c>
      <c r="AM365">
        <f>(AO365 - AN365 + DX365*1E3/(8.314*(DZ365+273.15)) * AQ365/DW365 * AP365) * DW365/(100*DK365) * 1000/(1000 - AO365)</f>
        <v>0</v>
      </c>
      <c r="AN365">
        <v>26.25432300421789</v>
      </c>
      <c r="AO365">
        <v>27.0688090909091</v>
      </c>
      <c r="AP365">
        <v>5.171283055767559E-05</v>
      </c>
      <c r="AQ365">
        <v>105.5360491091365</v>
      </c>
      <c r="AR365">
        <v>0</v>
      </c>
      <c r="AS365">
        <v>0</v>
      </c>
      <c r="AT365">
        <f>IF(AR365*$H$15&gt;=AV365,1.0,(AV365/(AV365-AR365*$H$15)))</f>
        <v>0</v>
      </c>
      <c r="AU365">
        <f>(AT365-1)*100</f>
        <v>0</v>
      </c>
      <c r="AV365">
        <f>MAX(0,($B$15+$C$15*EE365)/(1+$D$15*EE365)*DX365/(DZ365+273)*$E$15)</f>
        <v>0</v>
      </c>
      <c r="AW365" t="s">
        <v>429</v>
      </c>
      <c r="AX365" t="s">
        <v>429</v>
      </c>
      <c r="AY365">
        <v>0</v>
      </c>
      <c r="AZ365">
        <v>0</v>
      </c>
      <c r="BA365">
        <f>1-AY365/AZ365</f>
        <v>0</v>
      </c>
      <c r="BB365">
        <v>0</v>
      </c>
      <c r="BC365" t="s">
        <v>429</v>
      </c>
      <c r="BD365" t="s">
        <v>429</v>
      </c>
      <c r="BE365">
        <v>0</v>
      </c>
      <c r="BF365">
        <v>0</v>
      </c>
      <c r="BG365">
        <f>1-BE365/BF365</f>
        <v>0</v>
      </c>
      <c r="BH365">
        <v>0.5</v>
      </c>
      <c r="BI365">
        <f>DH365</f>
        <v>0</v>
      </c>
      <c r="BJ365">
        <f>K365</f>
        <v>0</v>
      </c>
      <c r="BK365">
        <f>BG365*BH365*BI365</f>
        <v>0</v>
      </c>
      <c r="BL365">
        <f>(BJ365-BB365)/BI365</f>
        <v>0</v>
      </c>
      <c r="BM365">
        <f>(AZ365-BF365)/BF365</f>
        <v>0</v>
      </c>
      <c r="BN365">
        <f>AY365/(BA365+AY365/BF365)</f>
        <v>0</v>
      </c>
      <c r="BO365" t="s">
        <v>429</v>
      </c>
      <c r="BP365">
        <v>0</v>
      </c>
      <c r="BQ365">
        <f>IF(BP365&lt;&gt;0, BP365, BN365)</f>
        <v>0</v>
      </c>
      <c r="BR365">
        <f>1-BQ365/BF365</f>
        <v>0</v>
      </c>
      <c r="BS365">
        <f>(BF365-BE365)/(BF365-BQ365)</f>
        <v>0</v>
      </c>
      <c r="BT365">
        <f>(AZ365-BF365)/(AZ365-BQ365)</f>
        <v>0</v>
      </c>
      <c r="BU365">
        <f>(BF365-BE365)/(BF365-AY365)</f>
        <v>0</v>
      </c>
      <c r="BV365">
        <f>(AZ365-BF365)/(AZ365-AY365)</f>
        <v>0</v>
      </c>
      <c r="BW365">
        <f>(BS365*BQ365/BE365)</f>
        <v>0</v>
      </c>
      <c r="BX365">
        <f>(1-BW365)</f>
        <v>0</v>
      </c>
      <c r="DG365">
        <f>$B$13*EF365+$C$13*EG365+$F$13*ER365*(1-EU365)</f>
        <v>0</v>
      </c>
      <c r="DH365">
        <f>DG365*DI365</f>
        <v>0</v>
      </c>
      <c r="DI365">
        <f>($B$13*$D$11+$C$13*$D$11+$F$13*((FE365+EW365)/MAX(FE365+EW365+FF365, 0.1)*$I$11+FF365/MAX(FE365+EW365+FF365, 0.1)*$J$11))/($B$13+$C$13+$F$13)</f>
        <v>0</v>
      </c>
      <c r="DJ365">
        <f>($B$13*$K$11+$C$13*$K$11+$F$13*((FE365+EW365)/MAX(FE365+EW365+FF365, 0.1)*$P$11+FF365/MAX(FE365+EW365+FF365, 0.1)*$Q$11))/($B$13+$C$13+$F$13)</f>
        <v>0</v>
      </c>
      <c r="DK365">
        <v>2.44</v>
      </c>
      <c r="DL365">
        <v>0.5</v>
      </c>
      <c r="DM365" t="s">
        <v>430</v>
      </c>
      <c r="DN365">
        <v>2</v>
      </c>
      <c r="DO365" t="b">
        <v>1</v>
      </c>
      <c r="DP365">
        <v>1688150265.1</v>
      </c>
      <c r="DQ365">
        <v>906.6006666666668</v>
      </c>
      <c r="DR365">
        <v>941.761</v>
      </c>
      <c r="DS365">
        <v>27.05632962962963</v>
      </c>
      <c r="DT365">
        <v>26.24415555555556</v>
      </c>
      <c r="DU365">
        <v>935.5677407407406</v>
      </c>
      <c r="DV365">
        <v>31.14688518518519</v>
      </c>
      <c r="DW365">
        <v>500.0095925925925</v>
      </c>
      <c r="DX365">
        <v>101.5372962962963</v>
      </c>
      <c r="DY365">
        <v>0.1000708148148148</v>
      </c>
      <c r="DZ365">
        <v>34.55824444444445</v>
      </c>
      <c r="EA365">
        <v>35.85167037037037</v>
      </c>
      <c r="EB365">
        <v>999.9000000000001</v>
      </c>
      <c r="EC365">
        <v>0</v>
      </c>
      <c r="ED365">
        <v>0</v>
      </c>
      <c r="EE365">
        <v>9995.961851851853</v>
      </c>
      <c r="EF365">
        <v>0</v>
      </c>
      <c r="EG365">
        <v>321.0817037037037</v>
      </c>
      <c r="EH365">
        <v>-35.16032592592592</v>
      </c>
      <c r="EI365">
        <v>931.8121111111111</v>
      </c>
      <c r="EJ365">
        <v>967.1431481481482</v>
      </c>
      <c r="EK365">
        <v>0.8121782222222222</v>
      </c>
      <c r="EL365">
        <v>941.761</v>
      </c>
      <c r="EM365">
        <v>26.24415555555556</v>
      </c>
      <c r="EN365">
        <v>2.747228518518518</v>
      </c>
      <c r="EO365">
        <v>2.664763703703704</v>
      </c>
      <c r="EP365">
        <v>22.57038518518518</v>
      </c>
      <c r="EQ365">
        <v>22.06942222222222</v>
      </c>
      <c r="ER365">
        <v>2000.02037037037</v>
      </c>
      <c r="ES365">
        <v>0.9799938888888889</v>
      </c>
      <c r="ET365">
        <v>0.02000571111111111</v>
      </c>
      <c r="EU365">
        <v>0</v>
      </c>
      <c r="EV365">
        <v>253.4758148148148</v>
      </c>
      <c r="EW365">
        <v>5.00078</v>
      </c>
      <c r="EX365">
        <v>5798.386296296297</v>
      </c>
      <c r="EY365">
        <v>16379.77037037037</v>
      </c>
      <c r="EZ365">
        <v>52.28437037037036</v>
      </c>
      <c r="FA365">
        <v>54.29592592592592</v>
      </c>
      <c r="FB365">
        <v>52.7474074074074</v>
      </c>
      <c r="FC365">
        <v>53.64566666666666</v>
      </c>
      <c r="FD365">
        <v>52.71514814814815</v>
      </c>
      <c r="FE365">
        <v>1955.110370370371</v>
      </c>
      <c r="FF365">
        <v>39.91</v>
      </c>
      <c r="FG365">
        <v>0</v>
      </c>
      <c r="FH365">
        <v>1688150266.8</v>
      </c>
      <c r="FI365">
        <v>0</v>
      </c>
      <c r="FJ365">
        <v>253.4818846153846</v>
      </c>
      <c r="FK365">
        <v>2.206393168682329</v>
      </c>
      <c r="FL365">
        <v>28.69504274016443</v>
      </c>
      <c r="FM365">
        <v>5798.261923076924</v>
      </c>
      <c r="FN365">
        <v>15</v>
      </c>
      <c r="FO365">
        <v>1688146449</v>
      </c>
      <c r="FP365" t="s">
        <v>1019</v>
      </c>
      <c r="FQ365">
        <v>1688146449</v>
      </c>
      <c r="FR365">
        <v>1688146442</v>
      </c>
      <c r="FS365">
        <v>9</v>
      </c>
      <c r="FT365">
        <v>-0.022</v>
      </c>
      <c r="FU365">
        <v>-0.07000000000000001</v>
      </c>
      <c r="FV365">
        <v>-22.36</v>
      </c>
      <c r="FW365">
        <v>-3.884</v>
      </c>
      <c r="FX365">
        <v>420</v>
      </c>
      <c r="FY365">
        <v>23</v>
      </c>
      <c r="FZ365">
        <v>0.42</v>
      </c>
      <c r="GA365">
        <v>0.11</v>
      </c>
      <c r="GB365">
        <v>-35.07185</v>
      </c>
      <c r="GC365">
        <v>-1.404159849906119</v>
      </c>
      <c r="GD365">
        <v>0.1546802783162745</v>
      </c>
      <c r="GE365">
        <v>0</v>
      </c>
      <c r="GF365">
        <v>0.818156625</v>
      </c>
      <c r="GG365">
        <v>-0.1113988255159487</v>
      </c>
      <c r="GH365">
        <v>0.01350665958645494</v>
      </c>
      <c r="GI365">
        <v>1</v>
      </c>
      <c r="GJ365">
        <v>1</v>
      </c>
      <c r="GK365">
        <v>2</v>
      </c>
      <c r="GL365" t="s">
        <v>432</v>
      </c>
      <c r="GM365">
        <v>3.10171</v>
      </c>
      <c r="GN365">
        <v>2.75813</v>
      </c>
      <c r="GO365">
        <v>0.167283</v>
      </c>
      <c r="GP365">
        <v>0.168018</v>
      </c>
      <c r="GQ365">
        <v>0.138654</v>
      </c>
      <c r="GR365">
        <v>0.12369</v>
      </c>
      <c r="GS365">
        <v>20519.2</v>
      </c>
      <c r="GT365">
        <v>19546.8</v>
      </c>
      <c r="GU365">
        <v>25244.1</v>
      </c>
      <c r="GV365">
        <v>23900.2</v>
      </c>
      <c r="GW365">
        <v>35018.2</v>
      </c>
      <c r="GX365">
        <v>30549.2</v>
      </c>
      <c r="GY365">
        <v>44151.6</v>
      </c>
      <c r="GZ365">
        <v>37660.1</v>
      </c>
      <c r="HA365">
        <v>1.66992</v>
      </c>
      <c r="HB365">
        <v>1.5743</v>
      </c>
      <c r="HC365">
        <v>-0.0137128</v>
      </c>
      <c r="HD365">
        <v>0</v>
      </c>
      <c r="HE365">
        <v>36.0598</v>
      </c>
      <c r="HF365">
        <v>999.9</v>
      </c>
      <c r="HG365">
        <v>34.6</v>
      </c>
      <c r="HH365">
        <v>48.7</v>
      </c>
      <c r="HI365">
        <v>39.6554</v>
      </c>
      <c r="HJ365">
        <v>62.9674</v>
      </c>
      <c r="HK365">
        <v>21.4704</v>
      </c>
      <c r="HL365">
        <v>1</v>
      </c>
      <c r="HM365">
        <v>2.33544</v>
      </c>
      <c r="HN365">
        <v>9.28105</v>
      </c>
      <c r="HO365">
        <v>20.0431</v>
      </c>
      <c r="HP365">
        <v>5.20007</v>
      </c>
      <c r="HQ365">
        <v>11.998</v>
      </c>
      <c r="HR365">
        <v>4.95675</v>
      </c>
      <c r="HS365">
        <v>3.2742</v>
      </c>
      <c r="HT365">
        <v>9999</v>
      </c>
      <c r="HU365">
        <v>9999</v>
      </c>
      <c r="HV365">
        <v>9999</v>
      </c>
      <c r="HW365">
        <v>114.6</v>
      </c>
      <c r="HX365">
        <v>1.86386</v>
      </c>
      <c r="HY365">
        <v>1.86027</v>
      </c>
      <c r="HZ365">
        <v>1.85867</v>
      </c>
      <c r="IA365">
        <v>1.85989</v>
      </c>
      <c r="IB365">
        <v>1.85987</v>
      </c>
      <c r="IC365">
        <v>1.85852</v>
      </c>
      <c r="ID365">
        <v>1.8577</v>
      </c>
      <c r="IE365">
        <v>1.85242</v>
      </c>
      <c r="IF365">
        <v>0</v>
      </c>
      <c r="IG365">
        <v>0</v>
      </c>
      <c r="IH365">
        <v>0</v>
      </c>
      <c r="II365">
        <v>0</v>
      </c>
      <c r="IJ365" t="s">
        <v>433</v>
      </c>
      <c r="IK365" t="s">
        <v>434</v>
      </c>
      <c r="IL365" t="s">
        <v>435</v>
      </c>
      <c r="IM365" t="s">
        <v>435</v>
      </c>
      <c r="IN365" t="s">
        <v>435</v>
      </c>
      <c r="IO365" t="s">
        <v>435</v>
      </c>
      <c r="IP365">
        <v>0</v>
      </c>
      <c r="IQ365">
        <v>100</v>
      </c>
      <c r="IR365">
        <v>100</v>
      </c>
      <c r="IS365">
        <v>-29.252</v>
      </c>
      <c r="IT365">
        <v>-4.0912</v>
      </c>
      <c r="IU365">
        <v>-14.33519908643434</v>
      </c>
      <c r="IV365">
        <v>-0.02083019699242301</v>
      </c>
      <c r="IW365">
        <v>6.53372239223948E-06</v>
      </c>
      <c r="IX365">
        <v>-1.0545266758139E-09</v>
      </c>
      <c r="IY365">
        <v>-1.743726263577337</v>
      </c>
      <c r="IZ365">
        <v>-0.1107929009182527</v>
      </c>
      <c r="JA365">
        <v>0.00147621998962423</v>
      </c>
      <c r="JB365">
        <v>-1.085810860981848E-05</v>
      </c>
      <c r="JC365">
        <v>3</v>
      </c>
      <c r="JD365">
        <v>1949</v>
      </c>
      <c r="JE365">
        <v>2</v>
      </c>
      <c r="JF365">
        <v>64</v>
      </c>
      <c r="JG365">
        <v>63.7</v>
      </c>
      <c r="JH365">
        <v>63.8</v>
      </c>
      <c r="JI365">
        <v>2.34375</v>
      </c>
      <c r="JJ365">
        <v>2.71118</v>
      </c>
      <c r="JK365">
        <v>1.49658</v>
      </c>
      <c r="JL365">
        <v>2.32056</v>
      </c>
      <c r="JM365">
        <v>1.54785</v>
      </c>
      <c r="JN365">
        <v>2.44629</v>
      </c>
      <c r="JO365">
        <v>52.1039</v>
      </c>
      <c r="JP365">
        <v>12.6698</v>
      </c>
      <c r="JQ365">
        <v>18</v>
      </c>
      <c r="JR365">
        <v>502.417</v>
      </c>
      <c r="JS365">
        <v>446.13</v>
      </c>
      <c r="JT365">
        <v>29.172</v>
      </c>
      <c r="JU365">
        <v>52.2235</v>
      </c>
      <c r="JV365">
        <v>30.0015</v>
      </c>
      <c r="JW365">
        <v>51.8089</v>
      </c>
      <c r="JX365">
        <v>51.5803</v>
      </c>
      <c r="JY365">
        <v>47.0307</v>
      </c>
      <c r="JZ365">
        <v>23.2125</v>
      </c>
      <c r="KA365">
        <v>0</v>
      </c>
      <c r="KB365">
        <v>23.0759</v>
      </c>
      <c r="KC365">
        <v>988.595</v>
      </c>
      <c r="KD365">
        <v>26.3431</v>
      </c>
      <c r="KE365">
        <v>96.4783</v>
      </c>
      <c r="KF365">
        <v>90.96469999999999</v>
      </c>
    </row>
    <row r="366" spans="1:292">
      <c r="A366">
        <v>348</v>
      </c>
      <c r="B366">
        <v>1688150277.6</v>
      </c>
      <c r="C366">
        <v>15861.59999990463</v>
      </c>
      <c r="D366" t="s">
        <v>1136</v>
      </c>
      <c r="E366" t="s">
        <v>1137</v>
      </c>
      <c r="F366">
        <v>5</v>
      </c>
      <c r="G366" t="s">
        <v>1018</v>
      </c>
      <c r="H366">
        <v>1688150269.814285</v>
      </c>
      <c r="I366">
        <f>(J366)/1000</f>
        <v>0</v>
      </c>
      <c r="J366">
        <f>IF(DO366, AM366, AG366)</f>
        <v>0</v>
      </c>
      <c r="K366">
        <f>IF(DO366, AH366, AF366)</f>
        <v>0</v>
      </c>
      <c r="L366">
        <f>DQ366 - IF(AT366&gt;1, K366*DK366*100.0/(AV366*EE366), 0)</f>
        <v>0</v>
      </c>
      <c r="M366">
        <f>((S366-I366/2)*L366-K366)/(S366+I366/2)</f>
        <v>0</v>
      </c>
      <c r="N366">
        <f>M366*(DX366+DY366)/1000.0</f>
        <v>0</v>
      </c>
      <c r="O366">
        <f>(DQ366 - IF(AT366&gt;1, K366*DK366*100.0/(AV366*EE366), 0))*(DX366+DY366)/1000.0</f>
        <v>0</v>
      </c>
      <c r="P366">
        <f>2.0/((1/R366-1/Q366)+SIGN(R366)*SQRT((1/R366-1/Q366)*(1/R366-1/Q366) + 4*DL366/((DL366+1)*(DL366+1))*(2*1/R366*1/Q366-1/Q366*1/Q366)))</f>
        <v>0</v>
      </c>
      <c r="Q366">
        <f>IF(LEFT(DM366,1)&lt;&gt;"0",IF(LEFT(DM366,1)="1",3.0,DN366),$D$5+$E$5*(EE366*DX366/($K$5*1000))+$F$5*(EE366*DX366/($K$5*1000))*MAX(MIN(DK366,$J$5),$I$5)*MAX(MIN(DK366,$J$5),$I$5)+$G$5*MAX(MIN(DK366,$J$5),$I$5)*(EE366*DX366/($K$5*1000))+$H$5*(EE366*DX366/($K$5*1000))*(EE366*DX366/($K$5*1000)))</f>
        <v>0</v>
      </c>
      <c r="R366">
        <f>I366*(1000-(1000*0.61365*exp(17.502*V366/(240.97+V366))/(DX366+DY366)+DS366)/2)/(1000*0.61365*exp(17.502*V366/(240.97+V366))/(DX366+DY366)-DS366)</f>
        <v>0</v>
      </c>
      <c r="S366">
        <f>1/((DL366+1)/(P366/1.6)+1/(Q366/1.37)) + DL366/((DL366+1)/(P366/1.6) + DL366/(Q366/1.37))</f>
        <v>0</v>
      </c>
      <c r="T366">
        <f>(DG366*DJ366)</f>
        <v>0</v>
      </c>
      <c r="U366">
        <f>(DZ366+(T366+2*0.95*5.67E-8*(((DZ366+$B$9)+273)^4-(DZ366+273)^4)-44100*I366)/(1.84*29.3*Q366+8*0.95*5.67E-8*(DZ366+273)^3))</f>
        <v>0</v>
      </c>
      <c r="V366">
        <f>($C$9*EA366+$D$9*EB366+$E$9*U366)</f>
        <v>0</v>
      </c>
      <c r="W366">
        <f>0.61365*exp(17.502*V366/(240.97+V366))</f>
        <v>0</v>
      </c>
      <c r="X366">
        <f>(Y366/Z366*100)</f>
        <v>0</v>
      </c>
      <c r="Y366">
        <f>DS366*(DX366+DY366)/1000</f>
        <v>0</v>
      </c>
      <c r="Z366">
        <f>0.61365*exp(17.502*DZ366/(240.97+DZ366))</f>
        <v>0</v>
      </c>
      <c r="AA366">
        <f>(W366-DS366*(DX366+DY366)/1000)</f>
        <v>0</v>
      </c>
      <c r="AB366">
        <f>(-I366*44100)</f>
        <v>0</v>
      </c>
      <c r="AC366">
        <f>2*29.3*Q366*0.92*(DZ366-V366)</f>
        <v>0</v>
      </c>
      <c r="AD366">
        <f>2*0.95*5.67E-8*(((DZ366+$B$9)+273)^4-(V366+273)^4)</f>
        <v>0</v>
      </c>
      <c r="AE366">
        <f>T366+AD366+AB366+AC366</f>
        <v>0</v>
      </c>
      <c r="AF366">
        <f>DW366*AT366*(DR366-DQ366*(1000-AT366*DT366)/(1000-AT366*DS366))/(100*DK366)</f>
        <v>0</v>
      </c>
      <c r="AG366">
        <f>1000*DW366*AT366*(DS366-DT366)/(100*DK366*(1000-AT366*DS366))</f>
        <v>0</v>
      </c>
      <c r="AH366">
        <f>(AI366 - AJ366 - DX366*1E3/(8.314*(DZ366+273.15)) * AL366/DW366 * AK366) * DW366/(100*DK366) * (1000 - DT366)/1000</f>
        <v>0</v>
      </c>
      <c r="AI366">
        <v>999.0280394946975</v>
      </c>
      <c r="AJ366">
        <v>972.7857878787876</v>
      </c>
      <c r="AK366">
        <v>3.408061264670633</v>
      </c>
      <c r="AL366">
        <v>66.52313839477526</v>
      </c>
      <c r="AM366">
        <f>(AO366 - AN366 + DX366*1E3/(8.314*(DZ366+273.15)) * AQ366/DW366 * AP366) * DW366/(100*DK366) * 1000/(1000 - AO366)</f>
        <v>0</v>
      </c>
      <c r="AN366">
        <v>26.26454096724238</v>
      </c>
      <c r="AO366">
        <v>27.06895575757575</v>
      </c>
      <c r="AP366">
        <v>-2.270779635036096E-05</v>
      </c>
      <c r="AQ366">
        <v>105.5360491091365</v>
      </c>
      <c r="AR366">
        <v>0</v>
      </c>
      <c r="AS366">
        <v>0</v>
      </c>
      <c r="AT366">
        <f>IF(AR366*$H$15&gt;=AV366,1.0,(AV366/(AV366-AR366*$H$15)))</f>
        <v>0</v>
      </c>
      <c r="AU366">
        <f>(AT366-1)*100</f>
        <v>0</v>
      </c>
      <c r="AV366">
        <f>MAX(0,($B$15+$C$15*EE366)/(1+$D$15*EE366)*DX366/(DZ366+273)*$E$15)</f>
        <v>0</v>
      </c>
      <c r="AW366" t="s">
        <v>429</v>
      </c>
      <c r="AX366" t="s">
        <v>429</v>
      </c>
      <c r="AY366">
        <v>0</v>
      </c>
      <c r="AZ366">
        <v>0</v>
      </c>
      <c r="BA366">
        <f>1-AY366/AZ366</f>
        <v>0</v>
      </c>
      <c r="BB366">
        <v>0</v>
      </c>
      <c r="BC366" t="s">
        <v>429</v>
      </c>
      <c r="BD366" t="s">
        <v>429</v>
      </c>
      <c r="BE366">
        <v>0</v>
      </c>
      <c r="BF366">
        <v>0</v>
      </c>
      <c r="BG366">
        <f>1-BE366/BF366</f>
        <v>0</v>
      </c>
      <c r="BH366">
        <v>0.5</v>
      </c>
      <c r="BI366">
        <f>DH366</f>
        <v>0</v>
      </c>
      <c r="BJ366">
        <f>K366</f>
        <v>0</v>
      </c>
      <c r="BK366">
        <f>BG366*BH366*BI366</f>
        <v>0</v>
      </c>
      <c r="BL366">
        <f>(BJ366-BB366)/BI366</f>
        <v>0</v>
      </c>
      <c r="BM366">
        <f>(AZ366-BF366)/BF366</f>
        <v>0</v>
      </c>
      <c r="BN366">
        <f>AY366/(BA366+AY366/BF366)</f>
        <v>0</v>
      </c>
      <c r="BO366" t="s">
        <v>429</v>
      </c>
      <c r="BP366">
        <v>0</v>
      </c>
      <c r="BQ366">
        <f>IF(BP366&lt;&gt;0, BP366, BN366)</f>
        <v>0</v>
      </c>
      <c r="BR366">
        <f>1-BQ366/BF366</f>
        <v>0</v>
      </c>
      <c r="BS366">
        <f>(BF366-BE366)/(BF366-BQ366)</f>
        <v>0</v>
      </c>
      <c r="BT366">
        <f>(AZ366-BF366)/(AZ366-BQ366)</f>
        <v>0</v>
      </c>
      <c r="BU366">
        <f>(BF366-BE366)/(BF366-AY366)</f>
        <v>0</v>
      </c>
      <c r="BV366">
        <f>(AZ366-BF366)/(AZ366-AY366)</f>
        <v>0</v>
      </c>
      <c r="BW366">
        <f>(BS366*BQ366/BE366)</f>
        <v>0</v>
      </c>
      <c r="BX366">
        <f>(1-BW366)</f>
        <v>0</v>
      </c>
      <c r="DG366">
        <f>$B$13*EF366+$C$13*EG366+$F$13*ER366*(1-EU366)</f>
        <v>0</v>
      </c>
      <c r="DH366">
        <f>DG366*DI366</f>
        <v>0</v>
      </c>
      <c r="DI366">
        <f>($B$13*$D$11+$C$13*$D$11+$F$13*((FE366+EW366)/MAX(FE366+EW366+FF366, 0.1)*$I$11+FF366/MAX(FE366+EW366+FF366, 0.1)*$J$11))/($B$13+$C$13+$F$13)</f>
        <v>0</v>
      </c>
      <c r="DJ366">
        <f>($B$13*$K$11+$C$13*$K$11+$F$13*((FE366+EW366)/MAX(FE366+EW366+FF366, 0.1)*$P$11+FF366/MAX(FE366+EW366+FF366, 0.1)*$Q$11))/($B$13+$C$13+$F$13)</f>
        <v>0</v>
      </c>
      <c r="DK366">
        <v>2.44</v>
      </c>
      <c r="DL366">
        <v>0.5</v>
      </c>
      <c r="DM366" t="s">
        <v>430</v>
      </c>
      <c r="DN366">
        <v>2</v>
      </c>
      <c r="DO366" t="b">
        <v>1</v>
      </c>
      <c r="DP366">
        <v>1688150269.814285</v>
      </c>
      <c r="DQ366">
        <v>922.2584285714286</v>
      </c>
      <c r="DR366">
        <v>957.5156071428571</v>
      </c>
      <c r="DS366">
        <v>27.06336428571429</v>
      </c>
      <c r="DT366">
        <v>26.257</v>
      </c>
      <c r="DU366">
        <v>951.4047499999999</v>
      </c>
      <c r="DV366">
        <v>31.1543</v>
      </c>
      <c r="DW366">
        <v>500.0256071428572</v>
      </c>
      <c r="DX366">
        <v>101.5373571428571</v>
      </c>
      <c r="DY366">
        <v>0.1000142321428571</v>
      </c>
      <c r="DZ366">
        <v>34.55037142857143</v>
      </c>
      <c r="EA366">
        <v>35.83798214285714</v>
      </c>
      <c r="EB366">
        <v>999.9000000000002</v>
      </c>
      <c r="EC366">
        <v>0</v>
      </c>
      <c r="ED366">
        <v>0</v>
      </c>
      <c r="EE366">
        <v>10001.68142857143</v>
      </c>
      <c r="EF366">
        <v>0</v>
      </c>
      <c r="EG366">
        <v>319.4019285714285</v>
      </c>
      <c r="EH366">
        <v>-35.25717142857143</v>
      </c>
      <c r="EI366">
        <v>947.9121785714286</v>
      </c>
      <c r="EJ366">
        <v>983.3352142857144</v>
      </c>
      <c r="EK366">
        <v>0.8063748928571428</v>
      </c>
      <c r="EL366">
        <v>957.5156071428571</v>
      </c>
      <c r="EM366">
        <v>26.257</v>
      </c>
      <c r="EN366">
        <v>2.747943571428571</v>
      </c>
      <c r="EO366">
        <v>2.666067857142857</v>
      </c>
      <c r="EP366">
        <v>22.57466785714286</v>
      </c>
      <c r="EQ366">
        <v>22.07745714285715</v>
      </c>
      <c r="ER366">
        <v>2000.009642857143</v>
      </c>
      <c r="ES366">
        <v>0.9799935714285714</v>
      </c>
      <c r="ET366">
        <v>0.02000602857142857</v>
      </c>
      <c r="EU366">
        <v>0</v>
      </c>
      <c r="EV366">
        <v>253.68575</v>
      </c>
      <c r="EW366">
        <v>5.00078</v>
      </c>
      <c r="EX366">
        <v>5801.292142857143</v>
      </c>
      <c r="EY366">
        <v>16379.68214285714</v>
      </c>
      <c r="EZ366">
        <v>52.27424999999999</v>
      </c>
      <c r="FA366">
        <v>54.27428571428571</v>
      </c>
      <c r="FB366">
        <v>52.74085714285713</v>
      </c>
      <c r="FC366">
        <v>53.61585714285713</v>
      </c>
      <c r="FD366">
        <v>52.70525</v>
      </c>
      <c r="FE366">
        <v>1955.099642857143</v>
      </c>
      <c r="FF366">
        <v>39.91</v>
      </c>
      <c r="FG366">
        <v>0</v>
      </c>
      <c r="FH366">
        <v>1688150272.2</v>
      </c>
      <c r="FI366">
        <v>0</v>
      </c>
      <c r="FJ366">
        <v>253.751</v>
      </c>
      <c r="FK366">
        <v>3.228615392018956</v>
      </c>
      <c r="FL366">
        <v>43.50692307978834</v>
      </c>
      <c r="FM366">
        <v>5801.748000000001</v>
      </c>
      <c r="FN366">
        <v>15</v>
      </c>
      <c r="FO366">
        <v>1688146449</v>
      </c>
      <c r="FP366" t="s">
        <v>1019</v>
      </c>
      <c r="FQ366">
        <v>1688146449</v>
      </c>
      <c r="FR366">
        <v>1688146442</v>
      </c>
      <c r="FS366">
        <v>9</v>
      </c>
      <c r="FT366">
        <v>-0.022</v>
      </c>
      <c r="FU366">
        <v>-0.07000000000000001</v>
      </c>
      <c r="FV366">
        <v>-22.36</v>
      </c>
      <c r="FW366">
        <v>-3.884</v>
      </c>
      <c r="FX366">
        <v>420</v>
      </c>
      <c r="FY366">
        <v>23</v>
      </c>
      <c r="FZ366">
        <v>0.42</v>
      </c>
      <c r="GA366">
        <v>0.11</v>
      </c>
      <c r="GB366">
        <v>-35.19351463414635</v>
      </c>
      <c r="GC366">
        <v>-1.429710104529608</v>
      </c>
      <c r="GD366">
        <v>0.1571094857656578</v>
      </c>
      <c r="GE366">
        <v>0</v>
      </c>
      <c r="GF366">
        <v>0.8133263902439025</v>
      </c>
      <c r="GG366">
        <v>-0.05568723344947638</v>
      </c>
      <c r="GH366">
        <v>0.01178661025326382</v>
      </c>
      <c r="GI366">
        <v>1</v>
      </c>
      <c r="GJ366">
        <v>1</v>
      </c>
      <c r="GK366">
        <v>2</v>
      </c>
      <c r="GL366" t="s">
        <v>432</v>
      </c>
      <c r="GM366">
        <v>3.10167</v>
      </c>
      <c r="GN366">
        <v>2.75805</v>
      </c>
      <c r="GO366">
        <v>0.169176</v>
      </c>
      <c r="GP366">
        <v>0.169901</v>
      </c>
      <c r="GQ366">
        <v>0.13865</v>
      </c>
      <c r="GR366">
        <v>0.123872</v>
      </c>
      <c r="GS366">
        <v>20471.8</v>
      </c>
      <c r="GT366">
        <v>19501.9</v>
      </c>
      <c r="GU366">
        <v>25243.6</v>
      </c>
      <c r="GV366">
        <v>23899.7</v>
      </c>
      <c r="GW366">
        <v>35017.9</v>
      </c>
      <c r="GX366">
        <v>30543</v>
      </c>
      <c r="GY366">
        <v>44150.6</v>
      </c>
      <c r="GZ366">
        <v>37659.9</v>
      </c>
      <c r="HA366">
        <v>1.67015</v>
      </c>
      <c r="HB366">
        <v>1.57432</v>
      </c>
      <c r="HC366">
        <v>-0.0145286</v>
      </c>
      <c r="HD366">
        <v>0</v>
      </c>
      <c r="HE366">
        <v>36.0458</v>
      </c>
      <c r="HF366">
        <v>999.9</v>
      </c>
      <c r="HG366">
        <v>34.6</v>
      </c>
      <c r="HH366">
        <v>48.7</v>
      </c>
      <c r="HI366">
        <v>39.6523</v>
      </c>
      <c r="HJ366">
        <v>62.8574</v>
      </c>
      <c r="HK366">
        <v>21.6066</v>
      </c>
      <c r="HL366">
        <v>1</v>
      </c>
      <c r="HM366">
        <v>2.3368</v>
      </c>
      <c r="HN366">
        <v>9.28105</v>
      </c>
      <c r="HO366">
        <v>20.043</v>
      </c>
      <c r="HP366">
        <v>5.20037</v>
      </c>
      <c r="HQ366">
        <v>11.998</v>
      </c>
      <c r="HR366">
        <v>4.95695</v>
      </c>
      <c r="HS366">
        <v>3.27435</v>
      </c>
      <c r="HT366">
        <v>9999</v>
      </c>
      <c r="HU366">
        <v>9999</v>
      </c>
      <c r="HV366">
        <v>9999</v>
      </c>
      <c r="HW366">
        <v>114.6</v>
      </c>
      <c r="HX366">
        <v>1.86385</v>
      </c>
      <c r="HY366">
        <v>1.86025</v>
      </c>
      <c r="HZ366">
        <v>1.85867</v>
      </c>
      <c r="IA366">
        <v>1.85989</v>
      </c>
      <c r="IB366">
        <v>1.85987</v>
      </c>
      <c r="IC366">
        <v>1.85853</v>
      </c>
      <c r="ID366">
        <v>1.8577</v>
      </c>
      <c r="IE366">
        <v>1.85242</v>
      </c>
      <c r="IF366">
        <v>0</v>
      </c>
      <c r="IG366">
        <v>0</v>
      </c>
      <c r="IH366">
        <v>0</v>
      </c>
      <c r="II366">
        <v>0</v>
      </c>
      <c r="IJ366" t="s">
        <v>433</v>
      </c>
      <c r="IK366" t="s">
        <v>434</v>
      </c>
      <c r="IL366" t="s">
        <v>435</v>
      </c>
      <c r="IM366" t="s">
        <v>435</v>
      </c>
      <c r="IN366" t="s">
        <v>435</v>
      </c>
      <c r="IO366" t="s">
        <v>435</v>
      </c>
      <c r="IP366">
        <v>0</v>
      </c>
      <c r="IQ366">
        <v>100</v>
      </c>
      <c r="IR366">
        <v>100</v>
      </c>
      <c r="IS366">
        <v>-29.44</v>
      </c>
      <c r="IT366">
        <v>-4.0912</v>
      </c>
      <c r="IU366">
        <v>-14.33519908643434</v>
      </c>
      <c r="IV366">
        <v>-0.02083019699242301</v>
      </c>
      <c r="IW366">
        <v>6.53372239223948E-06</v>
      </c>
      <c r="IX366">
        <v>-1.0545266758139E-09</v>
      </c>
      <c r="IY366">
        <v>-1.743726263577337</v>
      </c>
      <c r="IZ366">
        <v>-0.1107929009182527</v>
      </c>
      <c r="JA366">
        <v>0.00147621998962423</v>
      </c>
      <c r="JB366">
        <v>-1.085810860981848E-05</v>
      </c>
      <c r="JC366">
        <v>3</v>
      </c>
      <c r="JD366">
        <v>1949</v>
      </c>
      <c r="JE366">
        <v>2</v>
      </c>
      <c r="JF366">
        <v>64</v>
      </c>
      <c r="JG366">
        <v>63.8</v>
      </c>
      <c r="JH366">
        <v>63.9</v>
      </c>
      <c r="JI366">
        <v>2.37427</v>
      </c>
      <c r="JJ366">
        <v>2.70142</v>
      </c>
      <c r="JK366">
        <v>1.49658</v>
      </c>
      <c r="JL366">
        <v>2.32056</v>
      </c>
      <c r="JM366">
        <v>1.54785</v>
      </c>
      <c r="JN366">
        <v>2.50732</v>
      </c>
      <c r="JO366">
        <v>52.1039</v>
      </c>
      <c r="JP366">
        <v>12.6786</v>
      </c>
      <c r="JQ366">
        <v>18</v>
      </c>
      <c r="JR366">
        <v>502.641</v>
      </c>
      <c r="JS366">
        <v>446.203</v>
      </c>
      <c r="JT366">
        <v>29.1496</v>
      </c>
      <c r="JU366">
        <v>52.2335</v>
      </c>
      <c r="JV366">
        <v>30.0014</v>
      </c>
      <c r="JW366">
        <v>51.8216</v>
      </c>
      <c r="JX366">
        <v>51.5912</v>
      </c>
      <c r="JY366">
        <v>47.6458</v>
      </c>
      <c r="JZ366">
        <v>22.9236</v>
      </c>
      <c r="KA366">
        <v>0</v>
      </c>
      <c r="KB366">
        <v>23.0787</v>
      </c>
      <c r="KC366">
        <v>1008.63</v>
      </c>
      <c r="KD366">
        <v>26.3543</v>
      </c>
      <c r="KE366">
        <v>96.47620000000001</v>
      </c>
      <c r="KF366">
        <v>90.9636</v>
      </c>
    </row>
    <row r="367" spans="1:292">
      <c r="A367">
        <v>349</v>
      </c>
      <c r="B367">
        <v>1688150282.6</v>
      </c>
      <c r="C367">
        <v>15866.59999990463</v>
      </c>
      <c r="D367" t="s">
        <v>1138</v>
      </c>
      <c r="E367" t="s">
        <v>1139</v>
      </c>
      <c r="F367">
        <v>5</v>
      </c>
      <c r="G367" t="s">
        <v>1018</v>
      </c>
      <c r="H367">
        <v>1688150275.1</v>
      </c>
      <c r="I367">
        <f>(J367)/1000</f>
        <v>0</v>
      </c>
      <c r="J367">
        <f>IF(DO367, AM367, AG367)</f>
        <v>0</v>
      </c>
      <c r="K367">
        <f>IF(DO367, AH367, AF367)</f>
        <v>0</v>
      </c>
      <c r="L367">
        <f>DQ367 - IF(AT367&gt;1, K367*DK367*100.0/(AV367*EE367), 0)</f>
        <v>0</v>
      </c>
      <c r="M367">
        <f>((S367-I367/2)*L367-K367)/(S367+I367/2)</f>
        <v>0</v>
      </c>
      <c r="N367">
        <f>M367*(DX367+DY367)/1000.0</f>
        <v>0</v>
      </c>
      <c r="O367">
        <f>(DQ367 - IF(AT367&gt;1, K367*DK367*100.0/(AV367*EE367), 0))*(DX367+DY367)/1000.0</f>
        <v>0</v>
      </c>
      <c r="P367">
        <f>2.0/((1/R367-1/Q367)+SIGN(R367)*SQRT((1/R367-1/Q367)*(1/R367-1/Q367) + 4*DL367/((DL367+1)*(DL367+1))*(2*1/R367*1/Q367-1/Q367*1/Q367)))</f>
        <v>0</v>
      </c>
      <c r="Q367">
        <f>IF(LEFT(DM367,1)&lt;&gt;"0",IF(LEFT(DM367,1)="1",3.0,DN367),$D$5+$E$5*(EE367*DX367/($K$5*1000))+$F$5*(EE367*DX367/($K$5*1000))*MAX(MIN(DK367,$J$5),$I$5)*MAX(MIN(DK367,$J$5),$I$5)+$G$5*MAX(MIN(DK367,$J$5),$I$5)*(EE367*DX367/($K$5*1000))+$H$5*(EE367*DX367/($K$5*1000))*(EE367*DX367/($K$5*1000)))</f>
        <v>0</v>
      </c>
      <c r="R367">
        <f>I367*(1000-(1000*0.61365*exp(17.502*V367/(240.97+V367))/(DX367+DY367)+DS367)/2)/(1000*0.61365*exp(17.502*V367/(240.97+V367))/(DX367+DY367)-DS367)</f>
        <v>0</v>
      </c>
      <c r="S367">
        <f>1/((DL367+1)/(P367/1.6)+1/(Q367/1.37)) + DL367/((DL367+1)/(P367/1.6) + DL367/(Q367/1.37))</f>
        <v>0</v>
      </c>
      <c r="T367">
        <f>(DG367*DJ367)</f>
        <v>0</v>
      </c>
      <c r="U367">
        <f>(DZ367+(T367+2*0.95*5.67E-8*(((DZ367+$B$9)+273)^4-(DZ367+273)^4)-44100*I367)/(1.84*29.3*Q367+8*0.95*5.67E-8*(DZ367+273)^3))</f>
        <v>0</v>
      </c>
      <c r="V367">
        <f>($C$9*EA367+$D$9*EB367+$E$9*U367)</f>
        <v>0</v>
      </c>
      <c r="W367">
        <f>0.61365*exp(17.502*V367/(240.97+V367))</f>
        <v>0</v>
      </c>
      <c r="X367">
        <f>(Y367/Z367*100)</f>
        <v>0</v>
      </c>
      <c r="Y367">
        <f>DS367*(DX367+DY367)/1000</f>
        <v>0</v>
      </c>
      <c r="Z367">
        <f>0.61365*exp(17.502*DZ367/(240.97+DZ367))</f>
        <v>0</v>
      </c>
      <c r="AA367">
        <f>(W367-DS367*(DX367+DY367)/1000)</f>
        <v>0</v>
      </c>
      <c r="AB367">
        <f>(-I367*44100)</f>
        <v>0</v>
      </c>
      <c r="AC367">
        <f>2*29.3*Q367*0.92*(DZ367-V367)</f>
        <v>0</v>
      </c>
      <c r="AD367">
        <f>2*0.95*5.67E-8*(((DZ367+$B$9)+273)^4-(V367+273)^4)</f>
        <v>0</v>
      </c>
      <c r="AE367">
        <f>T367+AD367+AB367+AC367</f>
        <v>0</v>
      </c>
      <c r="AF367">
        <f>DW367*AT367*(DR367-DQ367*(1000-AT367*DT367)/(1000-AT367*DS367))/(100*DK367)</f>
        <v>0</v>
      </c>
      <c r="AG367">
        <f>1000*DW367*AT367*(DS367-DT367)/(100*DK367*(1000-AT367*DS367))</f>
        <v>0</v>
      </c>
      <c r="AH367">
        <f>(AI367 - AJ367 - DX367*1E3/(8.314*(DZ367+273.15)) * AL367/DW367 * AK367) * DW367/(100*DK367) * (1000 - DT367)/1000</f>
        <v>0</v>
      </c>
      <c r="AI367">
        <v>1016.351967343087</v>
      </c>
      <c r="AJ367">
        <v>989.8269030303027</v>
      </c>
      <c r="AK367">
        <v>3.397210268185472</v>
      </c>
      <c r="AL367">
        <v>66.52313839477526</v>
      </c>
      <c r="AM367">
        <f>(AO367 - AN367 + DX367*1E3/(8.314*(DZ367+273.15)) * AQ367/DW367 * AP367) * DW367/(100*DK367) * 1000/(1000 - AO367)</f>
        <v>0</v>
      </c>
      <c r="AN367">
        <v>26.37605859591577</v>
      </c>
      <c r="AO367">
        <v>27.10205272727272</v>
      </c>
      <c r="AP367">
        <v>0.009831131179917438</v>
      </c>
      <c r="AQ367">
        <v>105.5360491091365</v>
      </c>
      <c r="AR367">
        <v>0</v>
      </c>
      <c r="AS367">
        <v>0</v>
      </c>
      <c r="AT367">
        <f>IF(AR367*$H$15&gt;=AV367,1.0,(AV367/(AV367-AR367*$H$15)))</f>
        <v>0</v>
      </c>
      <c r="AU367">
        <f>(AT367-1)*100</f>
        <v>0</v>
      </c>
      <c r="AV367">
        <f>MAX(0,($B$15+$C$15*EE367)/(1+$D$15*EE367)*DX367/(DZ367+273)*$E$15)</f>
        <v>0</v>
      </c>
      <c r="AW367" t="s">
        <v>429</v>
      </c>
      <c r="AX367" t="s">
        <v>429</v>
      </c>
      <c r="AY367">
        <v>0</v>
      </c>
      <c r="AZ367">
        <v>0</v>
      </c>
      <c r="BA367">
        <f>1-AY367/AZ367</f>
        <v>0</v>
      </c>
      <c r="BB367">
        <v>0</v>
      </c>
      <c r="BC367" t="s">
        <v>429</v>
      </c>
      <c r="BD367" t="s">
        <v>429</v>
      </c>
      <c r="BE367">
        <v>0</v>
      </c>
      <c r="BF367">
        <v>0</v>
      </c>
      <c r="BG367">
        <f>1-BE367/BF367</f>
        <v>0</v>
      </c>
      <c r="BH367">
        <v>0.5</v>
      </c>
      <c r="BI367">
        <f>DH367</f>
        <v>0</v>
      </c>
      <c r="BJ367">
        <f>K367</f>
        <v>0</v>
      </c>
      <c r="BK367">
        <f>BG367*BH367*BI367</f>
        <v>0</v>
      </c>
      <c r="BL367">
        <f>(BJ367-BB367)/BI367</f>
        <v>0</v>
      </c>
      <c r="BM367">
        <f>(AZ367-BF367)/BF367</f>
        <v>0</v>
      </c>
      <c r="BN367">
        <f>AY367/(BA367+AY367/BF367)</f>
        <v>0</v>
      </c>
      <c r="BO367" t="s">
        <v>429</v>
      </c>
      <c r="BP367">
        <v>0</v>
      </c>
      <c r="BQ367">
        <f>IF(BP367&lt;&gt;0, BP367, BN367)</f>
        <v>0</v>
      </c>
      <c r="BR367">
        <f>1-BQ367/BF367</f>
        <v>0</v>
      </c>
      <c r="BS367">
        <f>(BF367-BE367)/(BF367-BQ367)</f>
        <v>0</v>
      </c>
      <c r="BT367">
        <f>(AZ367-BF367)/(AZ367-BQ367)</f>
        <v>0</v>
      </c>
      <c r="BU367">
        <f>(BF367-BE367)/(BF367-AY367)</f>
        <v>0</v>
      </c>
      <c r="BV367">
        <f>(AZ367-BF367)/(AZ367-AY367)</f>
        <v>0</v>
      </c>
      <c r="BW367">
        <f>(BS367*BQ367/BE367)</f>
        <v>0</v>
      </c>
      <c r="BX367">
        <f>(1-BW367)</f>
        <v>0</v>
      </c>
      <c r="DG367">
        <f>$B$13*EF367+$C$13*EG367+$F$13*ER367*(1-EU367)</f>
        <v>0</v>
      </c>
      <c r="DH367">
        <f>DG367*DI367</f>
        <v>0</v>
      </c>
      <c r="DI367">
        <f>($B$13*$D$11+$C$13*$D$11+$F$13*((FE367+EW367)/MAX(FE367+EW367+FF367, 0.1)*$I$11+FF367/MAX(FE367+EW367+FF367, 0.1)*$J$11))/($B$13+$C$13+$F$13)</f>
        <v>0</v>
      </c>
      <c r="DJ367">
        <f>($B$13*$K$11+$C$13*$K$11+$F$13*((FE367+EW367)/MAX(FE367+EW367+FF367, 0.1)*$P$11+FF367/MAX(FE367+EW367+FF367, 0.1)*$Q$11))/($B$13+$C$13+$F$13)</f>
        <v>0</v>
      </c>
      <c r="DK367">
        <v>2.44</v>
      </c>
      <c r="DL367">
        <v>0.5</v>
      </c>
      <c r="DM367" t="s">
        <v>430</v>
      </c>
      <c r="DN367">
        <v>2</v>
      </c>
      <c r="DO367" t="b">
        <v>1</v>
      </c>
      <c r="DP367">
        <v>1688150275.1</v>
      </c>
      <c r="DQ367">
        <v>939.822037037037</v>
      </c>
      <c r="DR367">
        <v>975.2316296296297</v>
      </c>
      <c r="DS367">
        <v>27.07331481481482</v>
      </c>
      <c r="DT367">
        <v>26.29296296296297</v>
      </c>
      <c r="DU367">
        <v>969.1674814814816</v>
      </c>
      <c r="DV367">
        <v>31.16477407407407</v>
      </c>
      <c r="DW367">
        <v>500.0354814814815</v>
      </c>
      <c r="DX367">
        <v>101.5374814814815</v>
      </c>
      <c r="DY367">
        <v>0.1001156925925926</v>
      </c>
      <c r="DZ367">
        <v>34.53885925925925</v>
      </c>
      <c r="EA367">
        <v>35.82361111111111</v>
      </c>
      <c r="EB367">
        <v>999.9000000000001</v>
      </c>
      <c r="EC367">
        <v>0</v>
      </c>
      <c r="ED367">
        <v>0</v>
      </c>
      <c r="EE367">
        <v>9994.553333333335</v>
      </c>
      <c r="EF367">
        <v>0</v>
      </c>
      <c r="EG367">
        <v>318.0088888888889</v>
      </c>
      <c r="EH367">
        <v>-35.40946296296296</v>
      </c>
      <c r="EI367">
        <v>965.9743333333333</v>
      </c>
      <c r="EJ367">
        <v>1001.566814814815</v>
      </c>
      <c r="EK367">
        <v>0.780360851851852</v>
      </c>
      <c r="EL367">
        <v>975.2316296296297</v>
      </c>
      <c r="EM367">
        <v>26.29296296296297</v>
      </c>
      <c r="EN367">
        <v>2.748956666666666</v>
      </c>
      <c r="EO367">
        <v>2.669721851851852</v>
      </c>
      <c r="EP367">
        <v>22.58072962962963</v>
      </c>
      <c r="EQ367">
        <v>22.0999</v>
      </c>
      <c r="ER367">
        <v>1999.980740740741</v>
      </c>
      <c r="ES367">
        <v>0.979993111111111</v>
      </c>
      <c r="ET367">
        <v>0.02000648888888889</v>
      </c>
      <c r="EU367">
        <v>0</v>
      </c>
      <c r="EV367">
        <v>254.0208148148148</v>
      </c>
      <c r="EW367">
        <v>5.00078</v>
      </c>
      <c r="EX367">
        <v>5805.299629629629</v>
      </c>
      <c r="EY367">
        <v>16379.44814814815</v>
      </c>
      <c r="EZ367">
        <v>52.25440740740741</v>
      </c>
      <c r="FA367">
        <v>54.24055555555555</v>
      </c>
      <c r="FB367">
        <v>52.72199999999999</v>
      </c>
      <c r="FC367">
        <v>53.59</v>
      </c>
      <c r="FD367">
        <v>52.68733333333333</v>
      </c>
      <c r="FE367">
        <v>1955.07074074074</v>
      </c>
      <c r="FF367">
        <v>39.91</v>
      </c>
      <c r="FG367">
        <v>0</v>
      </c>
      <c r="FH367">
        <v>1688150277</v>
      </c>
      <c r="FI367">
        <v>0</v>
      </c>
      <c r="FJ367">
        <v>254.01828</v>
      </c>
      <c r="FK367">
        <v>3.880769236133098</v>
      </c>
      <c r="FL367">
        <v>50.26153836137677</v>
      </c>
      <c r="FM367">
        <v>5805.493999999999</v>
      </c>
      <c r="FN367">
        <v>15</v>
      </c>
      <c r="FO367">
        <v>1688146449</v>
      </c>
      <c r="FP367" t="s">
        <v>1019</v>
      </c>
      <c r="FQ367">
        <v>1688146449</v>
      </c>
      <c r="FR367">
        <v>1688146442</v>
      </c>
      <c r="FS367">
        <v>9</v>
      </c>
      <c r="FT367">
        <v>-0.022</v>
      </c>
      <c r="FU367">
        <v>-0.07000000000000001</v>
      </c>
      <c r="FV367">
        <v>-22.36</v>
      </c>
      <c r="FW367">
        <v>-3.884</v>
      </c>
      <c r="FX367">
        <v>420</v>
      </c>
      <c r="FY367">
        <v>23</v>
      </c>
      <c r="FZ367">
        <v>0.42</v>
      </c>
      <c r="GA367">
        <v>0.11</v>
      </c>
      <c r="GB367">
        <v>-35.3089512195122</v>
      </c>
      <c r="GC367">
        <v>-1.631901742160255</v>
      </c>
      <c r="GD367">
        <v>0.1736450755265191</v>
      </c>
      <c r="GE367">
        <v>0</v>
      </c>
      <c r="GF367">
        <v>0.7891032195121951</v>
      </c>
      <c r="GG367">
        <v>-0.2432831289198581</v>
      </c>
      <c r="GH367">
        <v>0.03539224477164744</v>
      </c>
      <c r="GI367">
        <v>1</v>
      </c>
      <c r="GJ367">
        <v>1</v>
      </c>
      <c r="GK367">
        <v>2</v>
      </c>
      <c r="GL367" t="s">
        <v>432</v>
      </c>
      <c r="GM367">
        <v>3.10161</v>
      </c>
      <c r="GN367">
        <v>2.75828</v>
      </c>
      <c r="GO367">
        <v>0.171047</v>
      </c>
      <c r="GP367">
        <v>0.171776</v>
      </c>
      <c r="GQ367">
        <v>0.13876</v>
      </c>
      <c r="GR367">
        <v>0.12408</v>
      </c>
      <c r="GS367">
        <v>20425.3</v>
      </c>
      <c r="GT367">
        <v>19457.5</v>
      </c>
      <c r="GU367">
        <v>25243.4</v>
      </c>
      <c r="GV367">
        <v>23899.5</v>
      </c>
      <c r="GW367">
        <v>35013.7</v>
      </c>
      <c r="GX367">
        <v>30535.8</v>
      </c>
      <c r="GY367">
        <v>44150.4</v>
      </c>
      <c r="GZ367">
        <v>37659.5</v>
      </c>
      <c r="HA367">
        <v>1.66978</v>
      </c>
      <c r="HB367">
        <v>1.57423</v>
      </c>
      <c r="HC367">
        <v>-0.0142194</v>
      </c>
      <c r="HD367">
        <v>0</v>
      </c>
      <c r="HE367">
        <v>36.027</v>
      </c>
      <c r="HF367">
        <v>999.9</v>
      </c>
      <c r="HG367">
        <v>34.6</v>
      </c>
      <c r="HH367">
        <v>48.7</v>
      </c>
      <c r="HI367">
        <v>39.6539</v>
      </c>
      <c r="HJ367">
        <v>62.7474</v>
      </c>
      <c r="HK367">
        <v>21.5345</v>
      </c>
      <c r="HL367">
        <v>1</v>
      </c>
      <c r="HM367">
        <v>2.33786</v>
      </c>
      <c r="HN367">
        <v>9.28105</v>
      </c>
      <c r="HO367">
        <v>20.0429</v>
      </c>
      <c r="HP367">
        <v>5.20037</v>
      </c>
      <c r="HQ367">
        <v>11.998</v>
      </c>
      <c r="HR367">
        <v>4.95665</v>
      </c>
      <c r="HS367">
        <v>3.27425</v>
      </c>
      <c r="HT367">
        <v>9999</v>
      </c>
      <c r="HU367">
        <v>9999</v>
      </c>
      <c r="HV367">
        <v>9999</v>
      </c>
      <c r="HW367">
        <v>114.6</v>
      </c>
      <c r="HX367">
        <v>1.86386</v>
      </c>
      <c r="HY367">
        <v>1.86023</v>
      </c>
      <c r="HZ367">
        <v>1.85867</v>
      </c>
      <c r="IA367">
        <v>1.85989</v>
      </c>
      <c r="IB367">
        <v>1.85985</v>
      </c>
      <c r="IC367">
        <v>1.85852</v>
      </c>
      <c r="ID367">
        <v>1.85772</v>
      </c>
      <c r="IE367">
        <v>1.85242</v>
      </c>
      <c r="IF367">
        <v>0</v>
      </c>
      <c r="IG367">
        <v>0</v>
      </c>
      <c r="IH367">
        <v>0</v>
      </c>
      <c r="II367">
        <v>0</v>
      </c>
      <c r="IJ367" t="s">
        <v>433</v>
      </c>
      <c r="IK367" t="s">
        <v>434</v>
      </c>
      <c r="IL367" t="s">
        <v>435</v>
      </c>
      <c r="IM367" t="s">
        <v>435</v>
      </c>
      <c r="IN367" t="s">
        <v>435</v>
      </c>
      <c r="IO367" t="s">
        <v>435</v>
      </c>
      <c r="IP367">
        <v>0</v>
      </c>
      <c r="IQ367">
        <v>100</v>
      </c>
      <c r="IR367">
        <v>100</v>
      </c>
      <c r="IS367">
        <v>-29.624</v>
      </c>
      <c r="IT367">
        <v>-4.0931</v>
      </c>
      <c r="IU367">
        <v>-14.33519908643434</v>
      </c>
      <c r="IV367">
        <v>-0.02083019699242301</v>
      </c>
      <c r="IW367">
        <v>6.53372239223948E-06</v>
      </c>
      <c r="IX367">
        <v>-1.0545266758139E-09</v>
      </c>
      <c r="IY367">
        <v>-1.743726263577337</v>
      </c>
      <c r="IZ367">
        <v>-0.1107929009182527</v>
      </c>
      <c r="JA367">
        <v>0.00147621998962423</v>
      </c>
      <c r="JB367">
        <v>-1.085810860981848E-05</v>
      </c>
      <c r="JC367">
        <v>3</v>
      </c>
      <c r="JD367">
        <v>1949</v>
      </c>
      <c r="JE367">
        <v>2</v>
      </c>
      <c r="JF367">
        <v>64</v>
      </c>
      <c r="JG367">
        <v>63.9</v>
      </c>
      <c r="JH367">
        <v>64</v>
      </c>
      <c r="JI367">
        <v>2.40845</v>
      </c>
      <c r="JJ367">
        <v>2.70996</v>
      </c>
      <c r="JK367">
        <v>1.49658</v>
      </c>
      <c r="JL367">
        <v>2.32178</v>
      </c>
      <c r="JM367">
        <v>1.54785</v>
      </c>
      <c r="JN367">
        <v>2.54028</v>
      </c>
      <c r="JO367">
        <v>52.1039</v>
      </c>
      <c r="JP367">
        <v>12.6698</v>
      </c>
      <c r="JQ367">
        <v>18</v>
      </c>
      <c r="JR367">
        <v>502.449</v>
      </c>
      <c r="JS367">
        <v>446.176</v>
      </c>
      <c r="JT367">
        <v>29.1238</v>
      </c>
      <c r="JU367">
        <v>52.2448</v>
      </c>
      <c r="JV367">
        <v>30.0012</v>
      </c>
      <c r="JW367">
        <v>51.8334</v>
      </c>
      <c r="JX367">
        <v>51.5992</v>
      </c>
      <c r="JY367">
        <v>48.3336</v>
      </c>
      <c r="JZ367">
        <v>22.9236</v>
      </c>
      <c r="KA367">
        <v>0</v>
      </c>
      <c r="KB367">
        <v>23.0814</v>
      </c>
      <c r="KC367">
        <v>1022</v>
      </c>
      <c r="KD367">
        <v>26.3349</v>
      </c>
      <c r="KE367">
        <v>96.4757</v>
      </c>
      <c r="KF367">
        <v>90.9627</v>
      </c>
    </row>
    <row r="368" spans="1:292">
      <c r="A368">
        <v>350</v>
      </c>
      <c r="B368">
        <v>1688150287.6</v>
      </c>
      <c r="C368">
        <v>15871.59999990463</v>
      </c>
      <c r="D368" t="s">
        <v>1140</v>
      </c>
      <c r="E368" t="s">
        <v>1141</v>
      </c>
      <c r="F368">
        <v>5</v>
      </c>
      <c r="G368" t="s">
        <v>1018</v>
      </c>
      <c r="H368">
        <v>1688150279.814285</v>
      </c>
      <c r="I368">
        <f>(J368)/1000</f>
        <v>0</v>
      </c>
      <c r="J368">
        <f>IF(DO368, AM368, AG368)</f>
        <v>0</v>
      </c>
      <c r="K368">
        <f>IF(DO368, AH368, AF368)</f>
        <v>0</v>
      </c>
      <c r="L368">
        <f>DQ368 - IF(AT368&gt;1, K368*DK368*100.0/(AV368*EE368), 0)</f>
        <v>0</v>
      </c>
      <c r="M368">
        <f>((S368-I368/2)*L368-K368)/(S368+I368/2)</f>
        <v>0</v>
      </c>
      <c r="N368">
        <f>M368*(DX368+DY368)/1000.0</f>
        <v>0</v>
      </c>
      <c r="O368">
        <f>(DQ368 - IF(AT368&gt;1, K368*DK368*100.0/(AV368*EE368), 0))*(DX368+DY368)/1000.0</f>
        <v>0</v>
      </c>
      <c r="P368">
        <f>2.0/((1/R368-1/Q368)+SIGN(R368)*SQRT((1/R368-1/Q368)*(1/R368-1/Q368) + 4*DL368/((DL368+1)*(DL368+1))*(2*1/R368*1/Q368-1/Q368*1/Q368)))</f>
        <v>0</v>
      </c>
      <c r="Q368">
        <f>IF(LEFT(DM368,1)&lt;&gt;"0",IF(LEFT(DM368,1)="1",3.0,DN368),$D$5+$E$5*(EE368*DX368/($K$5*1000))+$F$5*(EE368*DX368/($K$5*1000))*MAX(MIN(DK368,$J$5),$I$5)*MAX(MIN(DK368,$J$5),$I$5)+$G$5*MAX(MIN(DK368,$J$5),$I$5)*(EE368*DX368/($K$5*1000))+$H$5*(EE368*DX368/($K$5*1000))*(EE368*DX368/($K$5*1000)))</f>
        <v>0</v>
      </c>
      <c r="R368">
        <f>I368*(1000-(1000*0.61365*exp(17.502*V368/(240.97+V368))/(DX368+DY368)+DS368)/2)/(1000*0.61365*exp(17.502*V368/(240.97+V368))/(DX368+DY368)-DS368)</f>
        <v>0</v>
      </c>
      <c r="S368">
        <f>1/((DL368+1)/(P368/1.6)+1/(Q368/1.37)) + DL368/((DL368+1)/(P368/1.6) + DL368/(Q368/1.37))</f>
        <v>0</v>
      </c>
      <c r="T368">
        <f>(DG368*DJ368)</f>
        <v>0</v>
      </c>
      <c r="U368">
        <f>(DZ368+(T368+2*0.95*5.67E-8*(((DZ368+$B$9)+273)^4-(DZ368+273)^4)-44100*I368)/(1.84*29.3*Q368+8*0.95*5.67E-8*(DZ368+273)^3))</f>
        <v>0</v>
      </c>
      <c r="V368">
        <f>($C$9*EA368+$D$9*EB368+$E$9*U368)</f>
        <v>0</v>
      </c>
      <c r="W368">
        <f>0.61365*exp(17.502*V368/(240.97+V368))</f>
        <v>0</v>
      </c>
      <c r="X368">
        <f>(Y368/Z368*100)</f>
        <v>0</v>
      </c>
      <c r="Y368">
        <f>DS368*(DX368+DY368)/1000</f>
        <v>0</v>
      </c>
      <c r="Z368">
        <f>0.61365*exp(17.502*DZ368/(240.97+DZ368))</f>
        <v>0</v>
      </c>
      <c r="AA368">
        <f>(W368-DS368*(DX368+DY368)/1000)</f>
        <v>0</v>
      </c>
      <c r="AB368">
        <f>(-I368*44100)</f>
        <v>0</v>
      </c>
      <c r="AC368">
        <f>2*29.3*Q368*0.92*(DZ368-V368)</f>
        <v>0</v>
      </c>
      <c r="AD368">
        <f>2*0.95*5.67E-8*(((DZ368+$B$9)+273)^4-(V368+273)^4)</f>
        <v>0</v>
      </c>
      <c r="AE368">
        <f>T368+AD368+AB368+AC368</f>
        <v>0</v>
      </c>
      <c r="AF368">
        <f>DW368*AT368*(DR368-DQ368*(1000-AT368*DT368)/(1000-AT368*DS368))/(100*DK368)</f>
        <v>0</v>
      </c>
      <c r="AG368">
        <f>1000*DW368*AT368*(DS368-DT368)/(100*DK368*(1000-AT368*DS368))</f>
        <v>0</v>
      </c>
      <c r="AH368">
        <f>(AI368 - AJ368 - DX368*1E3/(8.314*(DZ368+273.15)) * AL368/DW368 * AK368) * DW368/(100*DK368) * (1000 - DT368)/1000</f>
        <v>0</v>
      </c>
      <c r="AI368">
        <v>1033.706380273936</v>
      </c>
      <c r="AJ368">
        <v>1006.939890909091</v>
      </c>
      <c r="AK368">
        <v>3.424001322543391</v>
      </c>
      <c r="AL368">
        <v>66.52313839477526</v>
      </c>
      <c r="AM368">
        <f>(AO368 - AN368 + DX368*1E3/(8.314*(DZ368+273.15)) * AQ368/DW368 * AP368) * DW368/(100*DK368) * 1000/(1000 - AO368)</f>
        <v>0</v>
      </c>
      <c r="AN368">
        <v>26.37719028594383</v>
      </c>
      <c r="AO368">
        <v>27.13004727272726</v>
      </c>
      <c r="AP368">
        <v>0.00323143482060127</v>
      </c>
      <c r="AQ368">
        <v>105.5360491091365</v>
      </c>
      <c r="AR368">
        <v>0</v>
      </c>
      <c r="AS368">
        <v>0</v>
      </c>
      <c r="AT368">
        <f>IF(AR368*$H$15&gt;=AV368,1.0,(AV368/(AV368-AR368*$H$15)))</f>
        <v>0</v>
      </c>
      <c r="AU368">
        <f>(AT368-1)*100</f>
        <v>0</v>
      </c>
      <c r="AV368">
        <f>MAX(0,($B$15+$C$15*EE368)/(1+$D$15*EE368)*DX368/(DZ368+273)*$E$15)</f>
        <v>0</v>
      </c>
      <c r="AW368" t="s">
        <v>429</v>
      </c>
      <c r="AX368" t="s">
        <v>429</v>
      </c>
      <c r="AY368">
        <v>0</v>
      </c>
      <c r="AZ368">
        <v>0</v>
      </c>
      <c r="BA368">
        <f>1-AY368/AZ368</f>
        <v>0</v>
      </c>
      <c r="BB368">
        <v>0</v>
      </c>
      <c r="BC368" t="s">
        <v>429</v>
      </c>
      <c r="BD368" t="s">
        <v>429</v>
      </c>
      <c r="BE368">
        <v>0</v>
      </c>
      <c r="BF368">
        <v>0</v>
      </c>
      <c r="BG368">
        <f>1-BE368/BF368</f>
        <v>0</v>
      </c>
      <c r="BH368">
        <v>0.5</v>
      </c>
      <c r="BI368">
        <f>DH368</f>
        <v>0</v>
      </c>
      <c r="BJ368">
        <f>K368</f>
        <v>0</v>
      </c>
      <c r="BK368">
        <f>BG368*BH368*BI368</f>
        <v>0</v>
      </c>
      <c r="BL368">
        <f>(BJ368-BB368)/BI368</f>
        <v>0</v>
      </c>
      <c r="BM368">
        <f>(AZ368-BF368)/BF368</f>
        <v>0</v>
      </c>
      <c r="BN368">
        <f>AY368/(BA368+AY368/BF368)</f>
        <v>0</v>
      </c>
      <c r="BO368" t="s">
        <v>429</v>
      </c>
      <c r="BP368">
        <v>0</v>
      </c>
      <c r="BQ368">
        <f>IF(BP368&lt;&gt;0, BP368, BN368)</f>
        <v>0</v>
      </c>
      <c r="BR368">
        <f>1-BQ368/BF368</f>
        <v>0</v>
      </c>
      <c r="BS368">
        <f>(BF368-BE368)/(BF368-BQ368)</f>
        <v>0</v>
      </c>
      <c r="BT368">
        <f>(AZ368-BF368)/(AZ368-BQ368)</f>
        <v>0</v>
      </c>
      <c r="BU368">
        <f>(BF368-BE368)/(BF368-AY368)</f>
        <v>0</v>
      </c>
      <c r="BV368">
        <f>(AZ368-BF368)/(AZ368-AY368)</f>
        <v>0</v>
      </c>
      <c r="BW368">
        <f>(BS368*BQ368/BE368)</f>
        <v>0</v>
      </c>
      <c r="BX368">
        <f>(1-BW368)</f>
        <v>0</v>
      </c>
      <c r="DG368">
        <f>$B$13*EF368+$C$13*EG368+$F$13*ER368*(1-EU368)</f>
        <v>0</v>
      </c>
      <c r="DH368">
        <f>DG368*DI368</f>
        <v>0</v>
      </c>
      <c r="DI368">
        <f>($B$13*$D$11+$C$13*$D$11+$F$13*((FE368+EW368)/MAX(FE368+EW368+FF368, 0.1)*$I$11+FF368/MAX(FE368+EW368+FF368, 0.1)*$J$11))/($B$13+$C$13+$F$13)</f>
        <v>0</v>
      </c>
      <c r="DJ368">
        <f>($B$13*$K$11+$C$13*$K$11+$F$13*((FE368+EW368)/MAX(FE368+EW368+FF368, 0.1)*$P$11+FF368/MAX(FE368+EW368+FF368, 0.1)*$Q$11))/($B$13+$C$13+$F$13)</f>
        <v>0</v>
      </c>
      <c r="DK368">
        <v>2.44</v>
      </c>
      <c r="DL368">
        <v>0.5</v>
      </c>
      <c r="DM368" t="s">
        <v>430</v>
      </c>
      <c r="DN368">
        <v>2</v>
      </c>
      <c r="DO368" t="b">
        <v>1</v>
      </c>
      <c r="DP368">
        <v>1688150279.814285</v>
      </c>
      <c r="DQ368">
        <v>955.4587142857143</v>
      </c>
      <c r="DR368">
        <v>991.0386071428572</v>
      </c>
      <c r="DS368">
        <v>27.09024285714286</v>
      </c>
      <c r="DT368">
        <v>26.33061428571429</v>
      </c>
      <c r="DU368">
        <v>984.9797500000001</v>
      </c>
      <c r="DV368">
        <v>31.18259642857143</v>
      </c>
      <c r="DW368">
        <v>500.0315357142857</v>
      </c>
      <c r="DX368">
        <v>101.53725</v>
      </c>
      <c r="DY368">
        <v>0.1000879714285714</v>
      </c>
      <c r="DZ368">
        <v>34.52648928571428</v>
      </c>
      <c r="EA368">
        <v>35.80988928571428</v>
      </c>
      <c r="EB368">
        <v>999.9000000000002</v>
      </c>
      <c r="EC368">
        <v>0</v>
      </c>
      <c r="ED368">
        <v>0</v>
      </c>
      <c r="EE368">
        <v>9995.508214285715</v>
      </c>
      <c r="EF368">
        <v>0</v>
      </c>
      <c r="EG368">
        <v>317.4188214285714</v>
      </c>
      <c r="EH368">
        <v>-35.579425</v>
      </c>
      <c r="EI368">
        <v>982.0639285714286</v>
      </c>
      <c r="EJ368">
        <v>1017.839607142857</v>
      </c>
      <c r="EK368">
        <v>0.7596339642857145</v>
      </c>
      <c r="EL368">
        <v>991.0386071428572</v>
      </c>
      <c r="EM368">
        <v>26.33061428571429</v>
      </c>
      <c r="EN368">
        <v>2.750668214285715</v>
      </c>
      <c r="EO368">
        <v>2.673537142857143</v>
      </c>
      <c r="EP368">
        <v>22.59096785714286</v>
      </c>
      <c r="EQ368">
        <v>22.12333571428572</v>
      </c>
      <c r="ER368">
        <v>1999.967857142857</v>
      </c>
      <c r="ES368">
        <v>0.9799928214285716</v>
      </c>
      <c r="ET368">
        <v>0.02000677857142857</v>
      </c>
      <c r="EU368">
        <v>0</v>
      </c>
      <c r="EV368">
        <v>254.2710357142857</v>
      </c>
      <c r="EW368">
        <v>5.00078</v>
      </c>
      <c r="EX368">
        <v>5809.709642857141</v>
      </c>
      <c r="EY368">
        <v>16379.34285714286</v>
      </c>
      <c r="EZ368">
        <v>52.24082142857143</v>
      </c>
      <c r="FA368">
        <v>54.21621428571427</v>
      </c>
      <c r="FB368">
        <v>52.71407142857142</v>
      </c>
      <c r="FC368">
        <v>53.55989285714283</v>
      </c>
      <c r="FD368">
        <v>52.67621428571429</v>
      </c>
      <c r="FE368">
        <v>1955.057857142857</v>
      </c>
      <c r="FF368">
        <v>39.91</v>
      </c>
      <c r="FG368">
        <v>0</v>
      </c>
      <c r="FH368">
        <v>1688150282.4</v>
      </c>
      <c r="FI368">
        <v>0</v>
      </c>
      <c r="FJ368">
        <v>254.2985</v>
      </c>
      <c r="FK368">
        <v>2.642222231813816</v>
      </c>
      <c r="FL368">
        <v>62.81162391755446</v>
      </c>
      <c r="FM368">
        <v>5810.47</v>
      </c>
      <c r="FN368">
        <v>15</v>
      </c>
      <c r="FO368">
        <v>1688146449</v>
      </c>
      <c r="FP368" t="s">
        <v>1019</v>
      </c>
      <c r="FQ368">
        <v>1688146449</v>
      </c>
      <c r="FR368">
        <v>1688146442</v>
      </c>
      <c r="FS368">
        <v>9</v>
      </c>
      <c r="FT368">
        <v>-0.022</v>
      </c>
      <c r="FU368">
        <v>-0.07000000000000001</v>
      </c>
      <c r="FV368">
        <v>-22.36</v>
      </c>
      <c r="FW368">
        <v>-3.884</v>
      </c>
      <c r="FX368">
        <v>420</v>
      </c>
      <c r="FY368">
        <v>23</v>
      </c>
      <c r="FZ368">
        <v>0.42</v>
      </c>
      <c r="GA368">
        <v>0.11</v>
      </c>
      <c r="GB368">
        <v>-35.50926499999999</v>
      </c>
      <c r="GC368">
        <v>-2.006863789868606</v>
      </c>
      <c r="GD368">
        <v>0.2060604796534254</v>
      </c>
      <c r="GE368">
        <v>0</v>
      </c>
      <c r="GF368">
        <v>0.771730425</v>
      </c>
      <c r="GG368">
        <v>-0.3327692645403408</v>
      </c>
      <c r="GH368">
        <v>0.03985345664298613</v>
      </c>
      <c r="GI368">
        <v>1</v>
      </c>
      <c r="GJ368">
        <v>1</v>
      </c>
      <c r="GK368">
        <v>2</v>
      </c>
      <c r="GL368" t="s">
        <v>432</v>
      </c>
      <c r="GM368">
        <v>3.1015</v>
      </c>
      <c r="GN368">
        <v>2.75813</v>
      </c>
      <c r="GO368">
        <v>0.172905</v>
      </c>
      <c r="GP368">
        <v>0.17363</v>
      </c>
      <c r="GQ368">
        <v>0.138846</v>
      </c>
      <c r="GR368">
        <v>0.124082</v>
      </c>
      <c r="GS368">
        <v>20379.2</v>
      </c>
      <c r="GT368">
        <v>19413.2</v>
      </c>
      <c r="GU368">
        <v>25243.3</v>
      </c>
      <c r="GV368">
        <v>23898.9</v>
      </c>
      <c r="GW368">
        <v>35010.7</v>
      </c>
      <c r="GX368">
        <v>30536</v>
      </c>
      <c r="GY368">
        <v>44150.3</v>
      </c>
      <c r="GZ368">
        <v>37659.5</v>
      </c>
      <c r="HA368">
        <v>1.6701</v>
      </c>
      <c r="HB368">
        <v>1.57432</v>
      </c>
      <c r="HC368">
        <v>-0.0137612</v>
      </c>
      <c r="HD368">
        <v>0</v>
      </c>
      <c r="HE368">
        <v>36.0082</v>
      </c>
      <c r="HF368">
        <v>999.9</v>
      </c>
      <c r="HG368">
        <v>34.6</v>
      </c>
      <c r="HH368">
        <v>48.7</v>
      </c>
      <c r="HI368">
        <v>39.6518</v>
      </c>
      <c r="HJ368">
        <v>62.9974</v>
      </c>
      <c r="HK368">
        <v>21.7027</v>
      </c>
      <c r="HL368">
        <v>1</v>
      </c>
      <c r="HM368">
        <v>2.33854</v>
      </c>
      <c r="HN368">
        <v>9.28105</v>
      </c>
      <c r="HO368">
        <v>20.0429</v>
      </c>
      <c r="HP368">
        <v>5.19992</v>
      </c>
      <c r="HQ368">
        <v>11.998</v>
      </c>
      <c r="HR368">
        <v>4.9568</v>
      </c>
      <c r="HS368">
        <v>3.27423</v>
      </c>
      <c r="HT368">
        <v>9999</v>
      </c>
      <c r="HU368">
        <v>9999</v>
      </c>
      <c r="HV368">
        <v>9999</v>
      </c>
      <c r="HW368">
        <v>114.6</v>
      </c>
      <c r="HX368">
        <v>1.86386</v>
      </c>
      <c r="HY368">
        <v>1.86028</v>
      </c>
      <c r="HZ368">
        <v>1.85867</v>
      </c>
      <c r="IA368">
        <v>1.85989</v>
      </c>
      <c r="IB368">
        <v>1.85988</v>
      </c>
      <c r="IC368">
        <v>1.85852</v>
      </c>
      <c r="ID368">
        <v>1.85774</v>
      </c>
      <c r="IE368">
        <v>1.85242</v>
      </c>
      <c r="IF368">
        <v>0</v>
      </c>
      <c r="IG368">
        <v>0</v>
      </c>
      <c r="IH368">
        <v>0</v>
      </c>
      <c r="II368">
        <v>0</v>
      </c>
      <c r="IJ368" t="s">
        <v>433</v>
      </c>
      <c r="IK368" t="s">
        <v>434</v>
      </c>
      <c r="IL368" t="s">
        <v>435</v>
      </c>
      <c r="IM368" t="s">
        <v>435</v>
      </c>
      <c r="IN368" t="s">
        <v>435</v>
      </c>
      <c r="IO368" t="s">
        <v>435</v>
      </c>
      <c r="IP368">
        <v>0</v>
      </c>
      <c r="IQ368">
        <v>100</v>
      </c>
      <c r="IR368">
        <v>100</v>
      </c>
      <c r="IS368">
        <v>-29.806</v>
      </c>
      <c r="IT368">
        <v>-4.0946</v>
      </c>
      <c r="IU368">
        <v>-14.33519908643434</v>
      </c>
      <c r="IV368">
        <v>-0.02083019699242301</v>
      </c>
      <c r="IW368">
        <v>6.53372239223948E-06</v>
      </c>
      <c r="IX368">
        <v>-1.0545266758139E-09</v>
      </c>
      <c r="IY368">
        <v>-1.743726263577337</v>
      </c>
      <c r="IZ368">
        <v>-0.1107929009182527</v>
      </c>
      <c r="JA368">
        <v>0.00147621998962423</v>
      </c>
      <c r="JB368">
        <v>-1.085810860981848E-05</v>
      </c>
      <c r="JC368">
        <v>3</v>
      </c>
      <c r="JD368">
        <v>1949</v>
      </c>
      <c r="JE368">
        <v>2</v>
      </c>
      <c r="JF368">
        <v>64</v>
      </c>
      <c r="JG368">
        <v>64</v>
      </c>
      <c r="JH368">
        <v>64.09999999999999</v>
      </c>
      <c r="JI368">
        <v>2.43896</v>
      </c>
      <c r="JJ368">
        <v>2.71362</v>
      </c>
      <c r="JK368">
        <v>1.49658</v>
      </c>
      <c r="JL368">
        <v>2.32178</v>
      </c>
      <c r="JM368">
        <v>1.54785</v>
      </c>
      <c r="JN368">
        <v>2.50122</v>
      </c>
      <c r="JO368">
        <v>52.1379</v>
      </c>
      <c r="JP368">
        <v>12.661</v>
      </c>
      <c r="JQ368">
        <v>18</v>
      </c>
      <c r="JR368">
        <v>502.732</v>
      </c>
      <c r="JS368">
        <v>446.286</v>
      </c>
      <c r="JT368">
        <v>29.097</v>
      </c>
      <c r="JU368">
        <v>52.2561</v>
      </c>
      <c r="JV368">
        <v>30.0009</v>
      </c>
      <c r="JW368">
        <v>51.8443</v>
      </c>
      <c r="JX368">
        <v>51.6069</v>
      </c>
      <c r="JY368">
        <v>48.9422</v>
      </c>
      <c r="JZ368">
        <v>22.9236</v>
      </c>
      <c r="KA368">
        <v>0</v>
      </c>
      <c r="KB368">
        <v>23.1058</v>
      </c>
      <c r="KC368">
        <v>1042.03</v>
      </c>
      <c r="KD368">
        <v>26.3349</v>
      </c>
      <c r="KE368">
        <v>96.47539999999999</v>
      </c>
      <c r="KF368">
        <v>90.9619</v>
      </c>
    </row>
    <row r="369" spans="1:292">
      <c r="A369">
        <v>351</v>
      </c>
      <c r="B369">
        <v>1688150292.6</v>
      </c>
      <c r="C369">
        <v>15876.59999990463</v>
      </c>
      <c r="D369" t="s">
        <v>1142</v>
      </c>
      <c r="E369" t="s">
        <v>1143</v>
      </c>
      <c r="F369">
        <v>5</v>
      </c>
      <c r="G369" t="s">
        <v>1018</v>
      </c>
      <c r="H369">
        <v>1688150285.1</v>
      </c>
      <c r="I369">
        <f>(J369)/1000</f>
        <v>0</v>
      </c>
      <c r="J369">
        <f>IF(DO369, AM369, AG369)</f>
        <v>0</v>
      </c>
      <c r="K369">
        <f>IF(DO369, AH369, AF369)</f>
        <v>0</v>
      </c>
      <c r="L369">
        <f>DQ369 - IF(AT369&gt;1, K369*DK369*100.0/(AV369*EE369), 0)</f>
        <v>0</v>
      </c>
      <c r="M369">
        <f>((S369-I369/2)*L369-K369)/(S369+I369/2)</f>
        <v>0</v>
      </c>
      <c r="N369">
        <f>M369*(DX369+DY369)/1000.0</f>
        <v>0</v>
      </c>
      <c r="O369">
        <f>(DQ369 - IF(AT369&gt;1, K369*DK369*100.0/(AV369*EE369), 0))*(DX369+DY369)/1000.0</f>
        <v>0</v>
      </c>
      <c r="P369">
        <f>2.0/((1/R369-1/Q369)+SIGN(R369)*SQRT((1/R369-1/Q369)*(1/R369-1/Q369) + 4*DL369/((DL369+1)*(DL369+1))*(2*1/R369*1/Q369-1/Q369*1/Q369)))</f>
        <v>0</v>
      </c>
      <c r="Q369">
        <f>IF(LEFT(DM369,1)&lt;&gt;"0",IF(LEFT(DM369,1)="1",3.0,DN369),$D$5+$E$5*(EE369*DX369/($K$5*1000))+$F$5*(EE369*DX369/($K$5*1000))*MAX(MIN(DK369,$J$5),$I$5)*MAX(MIN(DK369,$J$5),$I$5)+$G$5*MAX(MIN(DK369,$J$5),$I$5)*(EE369*DX369/($K$5*1000))+$H$5*(EE369*DX369/($K$5*1000))*(EE369*DX369/($K$5*1000)))</f>
        <v>0</v>
      </c>
      <c r="R369">
        <f>I369*(1000-(1000*0.61365*exp(17.502*V369/(240.97+V369))/(DX369+DY369)+DS369)/2)/(1000*0.61365*exp(17.502*V369/(240.97+V369))/(DX369+DY369)-DS369)</f>
        <v>0</v>
      </c>
      <c r="S369">
        <f>1/((DL369+1)/(P369/1.6)+1/(Q369/1.37)) + DL369/((DL369+1)/(P369/1.6) + DL369/(Q369/1.37))</f>
        <v>0</v>
      </c>
      <c r="T369">
        <f>(DG369*DJ369)</f>
        <v>0</v>
      </c>
      <c r="U369">
        <f>(DZ369+(T369+2*0.95*5.67E-8*(((DZ369+$B$9)+273)^4-(DZ369+273)^4)-44100*I369)/(1.84*29.3*Q369+8*0.95*5.67E-8*(DZ369+273)^3))</f>
        <v>0</v>
      </c>
      <c r="V369">
        <f>($C$9*EA369+$D$9*EB369+$E$9*U369)</f>
        <v>0</v>
      </c>
      <c r="W369">
        <f>0.61365*exp(17.502*V369/(240.97+V369))</f>
        <v>0</v>
      </c>
      <c r="X369">
        <f>(Y369/Z369*100)</f>
        <v>0</v>
      </c>
      <c r="Y369">
        <f>DS369*(DX369+DY369)/1000</f>
        <v>0</v>
      </c>
      <c r="Z369">
        <f>0.61365*exp(17.502*DZ369/(240.97+DZ369))</f>
        <v>0</v>
      </c>
      <c r="AA369">
        <f>(W369-DS369*(DX369+DY369)/1000)</f>
        <v>0</v>
      </c>
      <c r="AB369">
        <f>(-I369*44100)</f>
        <v>0</v>
      </c>
      <c r="AC369">
        <f>2*29.3*Q369*0.92*(DZ369-V369)</f>
        <v>0</v>
      </c>
      <c r="AD369">
        <f>2*0.95*5.67E-8*(((DZ369+$B$9)+273)^4-(V369+273)^4)</f>
        <v>0</v>
      </c>
      <c r="AE369">
        <f>T369+AD369+AB369+AC369</f>
        <v>0</v>
      </c>
      <c r="AF369">
        <f>DW369*AT369*(DR369-DQ369*(1000-AT369*DT369)/(1000-AT369*DS369))/(100*DK369)</f>
        <v>0</v>
      </c>
      <c r="AG369">
        <f>1000*DW369*AT369*(DS369-DT369)/(100*DK369*(1000-AT369*DS369))</f>
        <v>0</v>
      </c>
      <c r="AH369">
        <f>(AI369 - AJ369 - DX369*1E3/(8.314*(DZ369+273.15)) * AL369/DW369 * AK369) * DW369/(100*DK369) * (1000 - DT369)/1000</f>
        <v>0</v>
      </c>
      <c r="AI369">
        <v>1050.87274243798</v>
      </c>
      <c r="AJ369">
        <v>1024.050606060606</v>
      </c>
      <c r="AK369">
        <v>3.434326000104031</v>
      </c>
      <c r="AL369">
        <v>66.52313839477526</v>
      </c>
      <c r="AM369">
        <f>(AO369 - AN369 + DX369*1E3/(8.314*(DZ369+273.15)) * AQ369/DW369 * AP369) * DW369/(100*DK369) * 1000/(1000 - AO369)</f>
        <v>0</v>
      </c>
      <c r="AN369">
        <v>26.37403780282289</v>
      </c>
      <c r="AO369">
        <v>27.14705212121209</v>
      </c>
      <c r="AP369">
        <v>0.000715112040933133</v>
      </c>
      <c r="AQ369">
        <v>105.5360491091365</v>
      </c>
      <c r="AR369">
        <v>0</v>
      </c>
      <c r="AS369">
        <v>0</v>
      </c>
      <c r="AT369">
        <f>IF(AR369*$H$15&gt;=AV369,1.0,(AV369/(AV369-AR369*$H$15)))</f>
        <v>0</v>
      </c>
      <c r="AU369">
        <f>(AT369-1)*100</f>
        <v>0</v>
      </c>
      <c r="AV369">
        <f>MAX(0,($B$15+$C$15*EE369)/(1+$D$15*EE369)*DX369/(DZ369+273)*$E$15)</f>
        <v>0</v>
      </c>
      <c r="AW369" t="s">
        <v>429</v>
      </c>
      <c r="AX369" t="s">
        <v>429</v>
      </c>
      <c r="AY369">
        <v>0</v>
      </c>
      <c r="AZ369">
        <v>0</v>
      </c>
      <c r="BA369">
        <f>1-AY369/AZ369</f>
        <v>0</v>
      </c>
      <c r="BB369">
        <v>0</v>
      </c>
      <c r="BC369" t="s">
        <v>429</v>
      </c>
      <c r="BD369" t="s">
        <v>429</v>
      </c>
      <c r="BE369">
        <v>0</v>
      </c>
      <c r="BF369">
        <v>0</v>
      </c>
      <c r="BG369">
        <f>1-BE369/BF369</f>
        <v>0</v>
      </c>
      <c r="BH369">
        <v>0.5</v>
      </c>
      <c r="BI369">
        <f>DH369</f>
        <v>0</v>
      </c>
      <c r="BJ369">
        <f>K369</f>
        <v>0</v>
      </c>
      <c r="BK369">
        <f>BG369*BH369*BI369</f>
        <v>0</v>
      </c>
      <c r="BL369">
        <f>(BJ369-BB369)/BI369</f>
        <v>0</v>
      </c>
      <c r="BM369">
        <f>(AZ369-BF369)/BF369</f>
        <v>0</v>
      </c>
      <c r="BN369">
        <f>AY369/(BA369+AY369/BF369)</f>
        <v>0</v>
      </c>
      <c r="BO369" t="s">
        <v>429</v>
      </c>
      <c r="BP369">
        <v>0</v>
      </c>
      <c r="BQ369">
        <f>IF(BP369&lt;&gt;0, BP369, BN369)</f>
        <v>0</v>
      </c>
      <c r="BR369">
        <f>1-BQ369/BF369</f>
        <v>0</v>
      </c>
      <c r="BS369">
        <f>(BF369-BE369)/(BF369-BQ369)</f>
        <v>0</v>
      </c>
      <c r="BT369">
        <f>(AZ369-BF369)/(AZ369-BQ369)</f>
        <v>0</v>
      </c>
      <c r="BU369">
        <f>(BF369-BE369)/(BF369-AY369)</f>
        <v>0</v>
      </c>
      <c r="BV369">
        <f>(AZ369-BF369)/(AZ369-AY369)</f>
        <v>0</v>
      </c>
      <c r="BW369">
        <f>(BS369*BQ369/BE369)</f>
        <v>0</v>
      </c>
      <c r="BX369">
        <f>(1-BW369)</f>
        <v>0</v>
      </c>
      <c r="DG369">
        <f>$B$13*EF369+$C$13*EG369+$F$13*ER369*(1-EU369)</f>
        <v>0</v>
      </c>
      <c r="DH369">
        <f>DG369*DI369</f>
        <v>0</v>
      </c>
      <c r="DI369">
        <f>($B$13*$D$11+$C$13*$D$11+$F$13*((FE369+EW369)/MAX(FE369+EW369+FF369, 0.1)*$I$11+FF369/MAX(FE369+EW369+FF369, 0.1)*$J$11))/($B$13+$C$13+$F$13)</f>
        <v>0</v>
      </c>
      <c r="DJ369">
        <f>($B$13*$K$11+$C$13*$K$11+$F$13*((FE369+EW369)/MAX(FE369+EW369+FF369, 0.1)*$P$11+FF369/MAX(FE369+EW369+FF369, 0.1)*$Q$11))/($B$13+$C$13+$F$13)</f>
        <v>0</v>
      </c>
      <c r="DK369">
        <v>2.44</v>
      </c>
      <c r="DL369">
        <v>0.5</v>
      </c>
      <c r="DM369" t="s">
        <v>430</v>
      </c>
      <c r="DN369">
        <v>2</v>
      </c>
      <c r="DO369" t="b">
        <v>1</v>
      </c>
      <c r="DP369">
        <v>1688150285.1</v>
      </c>
      <c r="DQ369">
        <v>972.9864444444444</v>
      </c>
      <c r="DR369">
        <v>1008.788925925926</v>
      </c>
      <c r="DS369">
        <v>27.11492222222223</v>
      </c>
      <c r="DT369">
        <v>26.37092222222223</v>
      </c>
      <c r="DU369">
        <v>1002.702148148148</v>
      </c>
      <c r="DV369">
        <v>31.20857777777778</v>
      </c>
      <c r="DW369">
        <v>500.0244814814815</v>
      </c>
      <c r="DX369">
        <v>101.5367407407408</v>
      </c>
      <c r="DY369">
        <v>0.1001075555555555</v>
      </c>
      <c r="DZ369">
        <v>34.5106</v>
      </c>
      <c r="EA369">
        <v>35.79400740740741</v>
      </c>
      <c r="EB369">
        <v>999.9000000000001</v>
      </c>
      <c r="EC369">
        <v>0</v>
      </c>
      <c r="ED369">
        <v>0</v>
      </c>
      <c r="EE369">
        <v>9993.587037037038</v>
      </c>
      <c r="EF369">
        <v>0</v>
      </c>
      <c r="EG369">
        <v>317.1127777777778</v>
      </c>
      <c r="EH369">
        <v>-35.80167407407408</v>
      </c>
      <c r="EI369">
        <v>1000.105148148148</v>
      </c>
      <c r="EJ369">
        <v>1036.112222222222</v>
      </c>
      <c r="EK369">
        <v>0.7440018518518519</v>
      </c>
      <c r="EL369">
        <v>1008.788925925926</v>
      </c>
      <c r="EM369">
        <v>26.37092222222223</v>
      </c>
      <c r="EN369">
        <v>2.75315962962963</v>
      </c>
      <c r="EO369">
        <v>2.677615185185185</v>
      </c>
      <c r="EP369">
        <v>22.60588518518518</v>
      </c>
      <c r="EQ369">
        <v>22.14838518518518</v>
      </c>
      <c r="ER369">
        <v>1999.981111111111</v>
      </c>
      <c r="ES369">
        <v>0.979992777777778</v>
      </c>
      <c r="ET369">
        <v>0.02000682222222222</v>
      </c>
      <c r="EU369">
        <v>0</v>
      </c>
      <c r="EV369">
        <v>254.5392962962963</v>
      </c>
      <c r="EW369">
        <v>5.00078</v>
      </c>
      <c r="EX369">
        <v>5815.143703703704</v>
      </c>
      <c r="EY369">
        <v>16379.44814814815</v>
      </c>
      <c r="EZ369">
        <v>52.23118518518518</v>
      </c>
      <c r="FA369">
        <v>54.18255555555555</v>
      </c>
      <c r="FB369">
        <v>52.69188888888889</v>
      </c>
      <c r="FC369">
        <v>53.54362962962963</v>
      </c>
      <c r="FD369">
        <v>52.65725925925926</v>
      </c>
      <c r="FE369">
        <v>1955.068148148148</v>
      </c>
      <c r="FF369">
        <v>39.91</v>
      </c>
      <c r="FG369">
        <v>0</v>
      </c>
      <c r="FH369">
        <v>1688150287.2</v>
      </c>
      <c r="FI369">
        <v>0</v>
      </c>
      <c r="FJ369">
        <v>254.5119230769231</v>
      </c>
      <c r="FK369">
        <v>2.156034186230143</v>
      </c>
      <c r="FL369">
        <v>69.97128208459857</v>
      </c>
      <c r="FM369">
        <v>5815.59</v>
      </c>
      <c r="FN369">
        <v>15</v>
      </c>
      <c r="FO369">
        <v>1688146449</v>
      </c>
      <c r="FP369" t="s">
        <v>1019</v>
      </c>
      <c r="FQ369">
        <v>1688146449</v>
      </c>
      <c r="FR369">
        <v>1688146442</v>
      </c>
      <c r="FS369">
        <v>9</v>
      </c>
      <c r="FT369">
        <v>-0.022</v>
      </c>
      <c r="FU369">
        <v>-0.07000000000000001</v>
      </c>
      <c r="FV369">
        <v>-22.36</v>
      </c>
      <c r="FW369">
        <v>-3.884</v>
      </c>
      <c r="FX369">
        <v>420</v>
      </c>
      <c r="FY369">
        <v>23</v>
      </c>
      <c r="FZ369">
        <v>0.42</v>
      </c>
      <c r="GA369">
        <v>0.11</v>
      </c>
      <c r="GB369">
        <v>-35.6500375</v>
      </c>
      <c r="GC369">
        <v>-2.544602251406995</v>
      </c>
      <c r="GD369">
        <v>0.249665532951086</v>
      </c>
      <c r="GE369">
        <v>0</v>
      </c>
      <c r="GF369">
        <v>0.76253355</v>
      </c>
      <c r="GG369">
        <v>-0.1879473095684813</v>
      </c>
      <c r="GH369">
        <v>0.03495905532329929</v>
      </c>
      <c r="GI369">
        <v>1</v>
      </c>
      <c r="GJ369">
        <v>1</v>
      </c>
      <c r="GK369">
        <v>2</v>
      </c>
      <c r="GL369" t="s">
        <v>432</v>
      </c>
      <c r="GM369">
        <v>3.10172</v>
      </c>
      <c r="GN369">
        <v>2.75801</v>
      </c>
      <c r="GO369">
        <v>0.174756</v>
      </c>
      <c r="GP369">
        <v>0.175473</v>
      </c>
      <c r="GQ369">
        <v>0.13889</v>
      </c>
      <c r="GR369">
        <v>0.124076</v>
      </c>
      <c r="GS369">
        <v>20333.3</v>
      </c>
      <c r="GT369">
        <v>19369.8</v>
      </c>
      <c r="GU369">
        <v>25243.4</v>
      </c>
      <c r="GV369">
        <v>23899.2</v>
      </c>
      <c r="GW369">
        <v>35009</v>
      </c>
      <c r="GX369">
        <v>30536.6</v>
      </c>
      <c r="GY369">
        <v>44150.1</v>
      </c>
      <c r="GZ369">
        <v>37659.7</v>
      </c>
      <c r="HA369">
        <v>1.67013</v>
      </c>
      <c r="HB369">
        <v>1.57378</v>
      </c>
      <c r="HC369">
        <v>-0.0130348</v>
      </c>
      <c r="HD369">
        <v>0</v>
      </c>
      <c r="HE369">
        <v>35.986</v>
      </c>
      <c r="HF369">
        <v>999.9</v>
      </c>
      <c r="HG369">
        <v>34.6</v>
      </c>
      <c r="HH369">
        <v>48.7</v>
      </c>
      <c r="HI369">
        <v>39.6531</v>
      </c>
      <c r="HJ369">
        <v>62.9174</v>
      </c>
      <c r="HK369">
        <v>21.5264</v>
      </c>
      <c r="HL369">
        <v>1</v>
      </c>
      <c r="HM369">
        <v>2.33912</v>
      </c>
      <c r="HN369">
        <v>9.28105</v>
      </c>
      <c r="HO369">
        <v>20.0427</v>
      </c>
      <c r="HP369">
        <v>5.20082</v>
      </c>
      <c r="HQ369">
        <v>11.998</v>
      </c>
      <c r="HR369">
        <v>4.9571</v>
      </c>
      <c r="HS369">
        <v>3.27445</v>
      </c>
      <c r="HT369">
        <v>9999</v>
      </c>
      <c r="HU369">
        <v>9999</v>
      </c>
      <c r="HV369">
        <v>9999</v>
      </c>
      <c r="HW369">
        <v>114.6</v>
      </c>
      <c r="HX369">
        <v>1.86386</v>
      </c>
      <c r="HY369">
        <v>1.86028</v>
      </c>
      <c r="HZ369">
        <v>1.85867</v>
      </c>
      <c r="IA369">
        <v>1.8599</v>
      </c>
      <c r="IB369">
        <v>1.85987</v>
      </c>
      <c r="IC369">
        <v>1.85852</v>
      </c>
      <c r="ID369">
        <v>1.85775</v>
      </c>
      <c r="IE369">
        <v>1.85242</v>
      </c>
      <c r="IF369">
        <v>0</v>
      </c>
      <c r="IG369">
        <v>0</v>
      </c>
      <c r="IH369">
        <v>0</v>
      </c>
      <c r="II369">
        <v>0</v>
      </c>
      <c r="IJ369" t="s">
        <v>433</v>
      </c>
      <c r="IK369" t="s">
        <v>434</v>
      </c>
      <c r="IL369" t="s">
        <v>435</v>
      </c>
      <c r="IM369" t="s">
        <v>435</v>
      </c>
      <c r="IN369" t="s">
        <v>435</v>
      </c>
      <c r="IO369" t="s">
        <v>435</v>
      </c>
      <c r="IP369">
        <v>0</v>
      </c>
      <c r="IQ369">
        <v>100</v>
      </c>
      <c r="IR369">
        <v>100</v>
      </c>
      <c r="IS369">
        <v>-29.991</v>
      </c>
      <c r="IT369">
        <v>-4.0953</v>
      </c>
      <c r="IU369">
        <v>-14.33519908643434</v>
      </c>
      <c r="IV369">
        <v>-0.02083019699242301</v>
      </c>
      <c r="IW369">
        <v>6.53372239223948E-06</v>
      </c>
      <c r="IX369">
        <v>-1.0545266758139E-09</v>
      </c>
      <c r="IY369">
        <v>-1.743726263577337</v>
      </c>
      <c r="IZ369">
        <v>-0.1107929009182527</v>
      </c>
      <c r="JA369">
        <v>0.00147621998962423</v>
      </c>
      <c r="JB369">
        <v>-1.085810860981848E-05</v>
      </c>
      <c r="JC369">
        <v>3</v>
      </c>
      <c r="JD369">
        <v>1949</v>
      </c>
      <c r="JE369">
        <v>2</v>
      </c>
      <c r="JF369">
        <v>64</v>
      </c>
      <c r="JG369">
        <v>64.09999999999999</v>
      </c>
      <c r="JH369">
        <v>64.2</v>
      </c>
      <c r="JI369">
        <v>2.47314</v>
      </c>
      <c r="JJ369">
        <v>2.71851</v>
      </c>
      <c r="JK369">
        <v>1.49658</v>
      </c>
      <c r="JL369">
        <v>2.32178</v>
      </c>
      <c r="JM369">
        <v>1.54785</v>
      </c>
      <c r="JN369">
        <v>2.37061</v>
      </c>
      <c r="JO369">
        <v>52.1379</v>
      </c>
      <c r="JP369">
        <v>12.6435</v>
      </c>
      <c r="JQ369">
        <v>18</v>
      </c>
      <c r="JR369">
        <v>502.803</v>
      </c>
      <c r="JS369">
        <v>445.947</v>
      </c>
      <c r="JT369">
        <v>29.0694</v>
      </c>
      <c r="JU369">
        <v>52.2644</v>
      </c>
      <c r="JV369">
        <v>30.0007</v>
      </c>
      <c r="JW369">
        <v>51.8537</v>
      </c>
      <c r="JX369">
        <v>51.6149</v>
      </c>
      <c r="JY369">
        <v>49.6253</v>
      </c>
      <c r="JZ369">
        <v>22.9236</v>
      </c>
      <c r="KA369">
        <v>0</v>
      </c>
      <c r="KB369">
        <v>23.12</v>
      </c>
      <c r="KC369">
        <v>1055.4</v>
      </c>
      <c r="KD369">
        <v>26.3349</v>
      </c>
      <c r="KE369">
        <v>96.4752</v>
      </c>
      <c r="KF369">
        <v>90.96250000000001</v>
      </c>
    </row>
    <row r="370" spans="1:292">
      <c r="A370">
        <v>352</v>
      </c>
      <c r="B370">
        <v>1688150297.6</v>
      </c>
      <c r="C370">
        <v>15881.59999990463</v>
      </c>
      <c r="D370" t="s">
        <v>1144</v>
      </c>
      <c r="E370" t="s">
        <v>1145</v>
      </c>
      <c r="F370">
        <v>5</v>
      </c>
      <c r="G370" t="s">
        <v>1018</v>
      </c>
      <c r="H370">
        <v>1688150289.814285</v>
      </c>
      <c r="I370">
        <f>(J370)/1000</f>
        <v>0</v>
      </c>
      <c r="J370">
        <f>IF(DO370, AM370, AG370)</f>
        <v>0</v>
      </c>
      <c r="K370">
        <f>IF(DO370, AH370, AF370)</f>
        <v>0</v>
      </c>
      <c r="L370">
        <f>DQ370 - IF(AT370&gt;1, K370*DK370*100.0/(AV370*EE370), 0)</f>
        <v>0</v>
      </c>
      <c r="M370">
        <f>((S370-I370/2)*L370-K370)/(S370+I370/2)</f>
        <v>0</v>
      </c>
      <c r="N370">
        <f>M370*(DX370+DY370)/1000.0</f>
        <v>0</v>
      </c>
      <c r="O370">
        <f>(DQ370 - IF(AT370&gt;1, K370*DK370*100.0/(AV370*EE370), 0))*(DX370+DY370)/1000.0</f>
        <v>0</v>
      </c>
      <c r="P370">
        <f>2.0/((1/R370-1/Q370)+SIGN(R370)*SQRT((1/R370-1/Q370)*(1/R370-1/Q370) + 4*DL370/((DL370+1)*(DL370+1))*(2*1/R370*1/Q370-1/Q370*1/Q370)))</f>
        <v>0</v>
      </c>
      <c r="Q370">
        <f>IF(LEFT(DM370,1)&lt;&gt;"0",IF(LEFT(DM370,1)="1",3.0,DN370),$D$5+$E$5*(EE370*DX370/($K$5*1000))+$F$5*(EE370*DX370/($K$5*1000))*MAX(MIN(DK370,$J$5),$I$5)*MAX(MIN(DK370,$J$5),$I$5)+$G$5*MAX(MIN(DK370,$J$5),$I$5)*(EE370*DX370/($K$5*1000))+$H$5*(EE370*DX370/($K$5*1000))*(EE370*DX370/($K$5*1000)))</f>
        <v>0</v>
      </c>
      <c r="R370">
        <f>I370*(1000-(1000*0.61365*exp(17.502*V370/(240.97+V370))/(DX370+DY370)+DS370)/2)/(1000*0.61365*exp(17.502*V370/(240.97+V370))/(DX370+DY370)-DS370)</f>
        <v>0</v>
      </c>
      <c r="S370">
        <f>1/((DL370+1)/(P370/1.6)+1/(Q370/1.37)) + DL370/((DL370+1)/(P370/1.6) + DL370/(Q370/1.37))</f>
        <v>0</v>
      </c>
      <c r="T370">
        <f>(DG370*DJ370)</f>
        <v>0</v>
      </c>
      <c r="U370">
        <f>(DZ370+(T370+2*0.95*5.67E-8*(((DZ370+$B$9)+273)^4-(DZ370+273)^4)-44100*I370)/(1.84*29.3*Q370+8*0.95*5.67E-8*(DZ370+273)^3))</f>
        <v>0</v>
      </c>
      <c r="V370">
        <f>($C$9*EA370+$D$9*EB370+$E$9*U370)</f>
        <v>0</v>
      </c>
      <c r="W370">
        <f>0.61365*exp(17.502*V370/(240.97+V370))</f>
        <v>0</v>
      </c>
      <c r="X370">
        <f>(Y370/Z370*100)</f>
        <v>0</v>
      </c>
      <c r="Y370">
        <f>DS370*(DX370+DY370)/1000</f>
        <v>0</v>
      </c>
      <c r="Z370">
        <f>0.61365*exp(17.502*DZ370/(240.97+DZ370))</f>
        <v>0</v>
      </c>
      <c r="AA370">
        <f>(W370-DS370*(DX370+DY370)/1000)</f>
        <v>0</v>
      </c>
      <c r="AB370">
        <f>(-I370*44100)</f>
        <v>0</v>
      </c>
      <c r="AC370">
        <f>2*29.3*Q370*0.92*(DZ370-V370)</f>
        <v>0</v>
      </c>
      <c r="AD370">
        <f>2*0.95*5.67E-8*(((DZ370+$B$9)+273)^4-(V370+273)^4)</f>
        <v>0</v>
      </c>
      <c r="AE370">
        <f>T370+AD370+AB370+AC370</f>
        <v>0</v>
      </c>
      <c r="AF370">
        <f>DW370*AT370*(DR370-DQ370*(1000-AT370*DT370)/(1000-AT370*DS370))/(100*DK370)</f>
        <v>0</v>
      </c>
      <c r="AG370">
        <f>1000*DW370*AT370*(DS370-DT370)/(100*DK370*(1000-AT370*DS370))</f>
        <v>0</v>
      </c>
      <c r="AH370">
        <f>(AI370 - AJ370 - DX370*1E3/(8.314*(DZ370+273.15)) * AL370/DW370 * AK370) * DW370/(100*DK370) * (1000 - DT370)/1000</f>
        <v>0</v>
      </c>
      <c r="AI370">
        <v>1068.136803758875</v>
      </c>
      <c r="AJ370">
        <v>1041.024363636363</v>
      </c>
      <c r="AK370">
        <v>3.390993022865307</v>
      </c>
      <c r="AL370">
        <v>66.52313839477526</v>
      </c>
      <c r="AM370">
        <f>(AO370 - AN370 + DX370*1E3/(8.314*(DZ370+273.15)) * AQ370/DW370 * AP370) * DW370/(100*DK370) * 1000/(1000 - AO370)</f>
        <v>0</v>
      </c>
      <c r="AN370">
        <v>26.37109764900816</v>
      </c>
      <c r="AO370">
        <v>27.1515</v>
      </c>
      <c r="AP370">
        <v>8.631173472195558E-05</v>
      </c>
      <c r="AQ370">
        <v>105.5360491091365</v>
      </c>
      <c r="AR370">
        <v>0</v>
      </c>
      <c r="AS370">
        <v>0</v>
      </c>
      <c r="AT370">
        <f>IF(AR370*$H$15&gt;=AV370,1.0,(AV370/(AV370-AR370*$H$15)))</f>
        <v>0</v>
      </c>
      <c r="AU370">
        <f>(AT370-1)*100</f>
        <v>0</v>
      </c>
      <c r="AV370">
        <f>MAX(0,($B$15+$C$15*EE370)/(1+$D$15*EE370)*DX370/(DZ370+273)*$E$15)</f>
        <v>0</v>
      </c>
      <c r="AW370" t="s">
        <v>429</v>
      </c>
      <c r="AX370" t="s">
        <v>429</v>
      </c>
      <c r="AY370">
        <v>0</v>
      </c>
      <c r="AZ370">
        <v>0</v>
      </c>
      <c r="BA370">
        <f>1-AY370/AZ370</f>
        <v>0</v>
      </c>
      <c r="BB370">
        <v>0</v>
      </c>
      <c r="BC370" t="s">
        <v>429</v>
      </c>
      <c r="BD370" t="s">
        <v>429</v>
      </c>
      <c r="BE370">
        <v>0</v>
      </c>
      <c r="BF370">
        <v>0</v>
      </c>
      <c r="BG370">
        <f>1-BE370/BF370</f>
        <v>0</v>
      </c>
      <c r="BH370">
        <v>0.5</v>
      </c>
      <c r="BI370">
        <f>DH370</f>
        <v>0</v>
      </c>
      <c r="BJ370">
        <f>K370</f>
        <v>0</v>
      </c>
      <c r="BK370">
        <f>BG370*BH370*BI370</f>
        <v>0</v>
      </c>
      <c r="BL370">
        <f>(BJ370-BB370)/BI370</f>
        <v>0</v>
      </c>
      <c r="BM370">
        <f>(AZ370-BF370)/BF370</f>
        <v>0</v>
      </c>
      <c r="BN370">
        <f>AY370/(BA370+AY370/BF370)</f>
        <v>0</v>
      </c>
      <c r="BO370" t="s">
        <v>429</v>
      </c>
      <c r="BP370">
        <v>0</v>
      </c>
      <c r="BQ370">
        <f>IF(BP370&lt;&gt;0, BP370, BN370)</f>
        <v>0</v>
      </c>
      <c r="BR370">
        <f>1-BQ370/BF370</f>
        <v>0</v>
      </c>
      <c r="BS370">
        <f>(BF370-BE370)/(BF370-BQ370)</f>
        <v>0</v>
      </c>
      <c r="BT370">
        <f>(AZ370-BF370)/(AZ370-BQ370)</f>
        <v>0</v>
      </c>
      <c r="BU370">
        <f>(BF370-BE370)/(BF370-AY370)</f>
        <v>0</v>
      </c>
      <c r="BV370">
        <f>(AZ370-BF370)/(AZ370-AY370)</f>
        <v>0</v>
      </c>
      <c r="BW370">
        <f>(BS370*BQ370/BE370)</f>
        <v>0</v>
      </c>
      <c r="BX370">
        <f>(1-BW370)</f>
        <v>0</v>
      </c>
      <c r="DG370">
        <f>$B$13*EF370+$C$13*EG370+$F$13*ER370*(1-EU370)</f>
        <v>0</v>
      </c>
      <c r="DH370">
        <f>DG370*DI370</f>
        <v>0</v>
      </c>
      <c r="DI370">
        <f>($B$13*$D$11+$C$13*$D$11+$F$13*((FE370+EW370)/MAX(FE370+EW370+FF370, 0.1)*$I$11+FF370/MAX(FE370+EW370+FF370, 0.1)*$J$11))/($B$13+$C$13+$F$13)</f>
        <v>0</v>
      </c>
      <c r="DJ370">
        <f>($B$13*$K$11+$C$13*$K$11+$F$13*((FE370+EW370)/MAX(FE370+EW370+FF370, 0.1)*$P$11+FF370/MAX(FE370+EW370+FF370, 0.1)*$Q$11))/($B$13+$C$13+$F$13)</f>
        <v>0</v>
      </c>
      <c r="DK370">
        <v>2.44</v>
      </c>
      <c r="DL370">
        <v>0.5</v>
      </c>
      <c r="DM370" t="s">
        <v>430</v>
      </c>
      <c r="DN370">
        <v>2</v>
      </c>
      <c r="DO370" t="b">
        <v>1</v>
      </c>
      <c r="DP370">
        <v>1688150289.814285</v>
      </c>
      <c r="DQ370">
        <v>988.6125357142857</v>
      </c>
      <c r="DR370">
        <v>1024.623678571429</v>
      </c>
      <c r="DS370">
        <v>27.13587857142857</v>
      </c>
      <c r="DT370">
        <v>26.37453214285715</v>
      </c>
      <c r="DU370">
        <v>1018.499535714286</v>
      </c>
      <c r="DV370">
        <v>31.23065357142857</v>
      </c>
      <c r="DW370">
        <v>500.0066428571428</v>
      </c>
      <c r="DX370">
        <v>101.5367142857143</v>
      </c>
      <c r="DY370">
        <v>0.09996765714285716</v>
      </c>
      <c r="DZ370">
        <v>34.49421071428571</v>
      </c>
      <c r="EA370">
        <v>35.78044642857143</v>
      </c>
      <c r="EB370">
        <v>999.9000000000002</v>
      </c>
      <c r="EC370">
        <v>0</v>
      </c>
      <c r="ED370">
        <v>0</v>
      </c>
      <c r="EE370">
        <v>10003.04035714286</v>
      </c>
      <c r="EF370">
        <v>0</v>
      </c>
      <c r="EG370">
        <v>317.4735357142857</v>
      </c>
      <c r="EH370">
        <v>-36.01052142857143</v>
      </c>
      <c r="EI370">
        <v>1016.189142857143</v>
      </c>
      <c r="EJ370">
        <v>1052.38</v>
      </c>
      <c r="EK370">
        <v>0.7613493928571428</v>
      </c>
      <c r="EL370">
        <v>1024.623678571429</v>
      </c>
      <c r="EM370">
        <v>26.37453214285715</v>
      </c>
      <c r="EN370">
        <v>2.755286428571428</v>
      </c>
      <c r="EO370">
        <v>2.677980357142857</v>
      </c>
      <c r="EP370">
        <v>22.61860714285714</v>
      </c>
      <c r="EQ370">
        <v>22.150625</v>
      </c>
      <c r="ER370">
        <v>1999.9875</v>
      </c>
      <c r="ES370">
        <v>0.9799927142857144</v>
      </c>
      <c r="ET370">
        <v>0.02000688214285714</v>
      </c>
      <c r="EU370">
        <v>0</v>
      </c>
      <c r="EV370">
        <v>254.8062142857143</v>
      </c>
      <c r="EW370">
        <v>5.00078</v>
      </c>
      <c r="EX370">
        <v>5821.625000000001</v>
      </c>
      <c r="EY370">
        <v>16379.5</v>
      </c>
      <c r="EZ370">
        <v>52.21842857142856</v>
      </c>
      <c r="FA370">
        <v>54.14928571428571</v>
      </c>
      <c r="FB370">
        <v>52.68503571428571</v>
      </c>
      <c r="FC370">
        <v>53.52199999999999</v>
      </c>
      <c r="FD370">
        <v>52.65614285714286</v>
      </c>
      <c r="FE370">
        <v>1955.071428571428</v>
      </c>
      <c r="FF370">
        <v>39.91</v>
      </c>
      <c r="FG370">
        <v>0</v>
      </c>
      <c r="FH370">
        <v>1688150292</v>
      </c>
      <c r="FI370">
        <v>0</v>
      </c>
      <c r="FJ370">
        <v>254.7818846153846</v>
      </c>
      <c r="FK370">
        <v>4.105196566527917</v>
      </c>
      <c r="FL370">
        <v>86.21196571357869</v>
      </c>
      <c r="FM370">
        <v>5822.086153846155</v>
      </c>
      <c r="FN370">
        <v>15</v>
      </c>
      <c r="FO370">
        <v>1688146449</v>
      </c>
      <c r="FP370" t="s">
        <v>1019</v>
      </c>
      <c r="FQ370">
        <v>1688146449</v>
      </c>
      <c r="FR370">
        <v>1688146442</v>
      </c>
      <c r="FS370">
        <v>9</v>
      </c>
      <c r="FT370">
        <v>-0.022</v>
      </c>
      <c r="FU370">
        <v>-0.07000000000000001</v>
      </c>
      <c r="FV370">
        <v>-22.36</v>
      </c>
      <c r="FW370">
        <v>-3.884</v>
      </c>
      <c r="FX370">
        <v>420</v>
      </c>
      <c r="FY370">
        <v>23</v>
      </c>
      <c r="FZ370">
        <v>0.42</v>
      </c>
      <c r="GA370">
        <v>0.11</v>
      </c>
      <c r="GB370">
        <v>-35.85869268292683</v>
      </c>
      <c r="GC370">
        <v>-2.63117979094082</v>
      </c>
      <c r="GD370">
        <v>0.263182330741927</v>
      </c>
      <c r="GE370">
        <v>0</v>
      </c>
      <c r="GF370">
        <v>0.7533863902439024</v>
      </c>
      <c r="GG370">
        <v>0.1530827456445989</v>
      </c>
      <c r="GH370">
        <v>0.02216211442857542</v>
      </c>
      <c r="GI370">
        <v>1</v>
      </c>
      <c r="GJ370">
        <v>1</v>
      </c>
      <c r="GK370">
        <v>2</v>
      </c>
      <c r="GL370" t="s">
        <v>432</v>
      </c>
      <c r="GM370">
        <v>3.10157</v>
      </c>
      <c r="GN370">
        <v>2.75765</v>
      </c>
      <c r="GO370">
        <v>0.176574</v>
      </c>
      <c r="GP370">
        <v>0.177293</v>
      </c>
      <c r="GQ370">
        <v>0.138903</v>
      </c>
      <c r="GR370">
        <v>0.124052</v>
      </c>
      <c r="GS370">
        <v>20287.9</v>
      </c>
      <c r="GT370">
        <v>19326.8</v>
      </c>
      <c r="GU370">
        <v>25242.9</v>
      </c>
      <c r="GV370">
        <v>23899.2</v>
      </c>
      <c r="GW370">
        <v>35008.7</v>
      </c>
      <c r="GX370">
        <v>30537.7</v>
      </c>
      <c r="GY370">
        <v>44149.9</v>
      </c>
      <c r="GZ370">
        <v>37659.9</v>
      </c>
      <c r="HA370">
        <v>1.6697</v>
      </c>
      <c r="HB370">
        <v>1.57393</v>
      </c>
      <c r="HC370">
        <v>-0.0130609</v>
      </c>
      <c r="HD370">
        <v>0</v>
      </c>
      <c r="HE370">
        <v>35.9639</v>
      </c>
      <c r="HF370">
        <v>999.9</v>
      </c>
      <c r="HG370">
        <v>34.6</v>
      </c>
      <c r="HH370">
        <v>48.7</v>
      </c>
      <c r="HI370">
        <v>39.6524</v>
      </c>
      <c r="HJ370">
        <v>62.9274</v>
      </c>
      <c r="HK370">
        <v>21.6386</v>
      </c>
      <c r="HL370">
        <v>1</v>
      </c>
      <c r="HM370">
        <v>2.33962</v>
      </c>
      <c r="HN370">
        <v>9.28105</v>
      </c>
      <c r="HO370">
        <v>20.0421</v>
      </c>
      <c r="HP370">
        <v>5.19692</v>
      </c>
      <c r="HQ370">
        <v>11.998</v>
      </c>
      <c r="HR370">
        <v>4.95625</v>
      </c>
      <c r="HS370">
        <v>3.27393</v>
      </c>
      <c r="HT370">
        <v>9999</v>
      </c>
      <c r="HU370">
        <v>9999</v>
      </c>
      <c r="HV370">
        <v>9999</v>
      </c>
      <c r="HW370">
        <v>114.6</v>
      </c>
      <c r="HX370">
        <v>1.86386</v>
      </c>
      <c r="HY370">
        <v>1.86026</v>
      </c>
      <c r="HZ370">
        <v>1.85867</v>
      </c>
      <c r="IA370">
        <v>1.85989</v>
      </c>
      <c r="IB370">
        <v>1.85987</v>
      </c>
      <c r="IC370">
        <v>1.85852</v>
      </c>
      <c r="ID370">
        <v>1.85774</v>
      </c>
      <c r="IE370">
        <v>1.85242</v>
      </c>
      <c r="IF370">
        <v>0</v>
      </c>
      <c r="IG370">
        <v>0</v>
      </c>
      <c r="IH370">
        <v>0</v>
      </c>
      <c r="II370">
        <v>0</v>
      </c>
      <c r="IJ370" t="s">
        <v>433</v>
      </c>
      <c r="IK370" t="s">
        <v>434</v>
      </c>
      <c r="IL370" t="s">
        <v>435</v>
      </c>
      <c r="IM370" t="s">
        <v>435</v>
      </c>
      <c r="IN370" t="s">
        <v>435</v>
      </c>
      <c r="IO370" t="s">
        <v>435</v>
      </c>
      <c r="IP370">
        <v>0</v>
      </c>
      <c r="IQ370">
        <v>100</v>
      </c>
      <c r="IR370">
        <v>100</v>
      </c>
      <c r="IS370">
        <v>-30.17</v>
      </c>
      <c r="IT370">
        <v>-4.0956</v>
      </c>
      <c r="IU370">
        <v>-14.33519908643434</v>
      </c>
      <c r="IV370">
        <v>-0.02083019699242301</v>
      </c>
      <c r="IW370">
        <v>6.53372239223948E-06</v>
      </c>
      <c r="IX370">
        <v>-1.0545266758139E-09</v>
      </c>
      <c r="IY370">
        <v>-1.743726263577337</v>
      </c>
      <c r="IZ370">
        <v>-0.1107929009182527</v>
      </c>
      <c r="JA370">
        <v>0.00147621998962423</v>
      </c>
      <c r="JB370">
        <v>-1.085810860981848E-05</v>
      </c>
      <c r="JC370">
        <v>3</v>
      </c>
      <c r="JD370">
        <v>1949</v>
      </c>
      <c r="JE370">
        <v>2</v>
      </c>
      <c r="JF370">
        <v>64</v>
      </c>
      <c r="JG370">
        <v>64.09999999999999</v>
      </c>
      <c r="JH370">
        <v>64.3</v>
      </c>
      <c r="JI370">
        <v>2.50244</v>
      </c>
      <c r="JJ370">
        <v>2.70386</v>
      </c>
      <c r="JK370">
        <v>1.49658</v>
      </c>
      <c r="JL370">
        <v>2.32178</v>
      </c>
      <c r="JM370">
        <v>1.54785</v>
      </c>
      <c r="JN370">
        <v>2.50244</v>
      </c>
      <c r="JO370">
        <v>52.1379</v>
      </c>
      <c r="JP370">
        <v>12.6523</v>
      </c>
      <c r="JQ370">
        <v>18</v>
      </c>
      <c r="JR370">
        <v>502.564</v>
      </c>
      <c r="JS370">
        <v>446.099</v>
      </c>
      <c r="JT370">
        <v>29.0415</v>
      </c>
      <c r="JU370">
        <v>52.2708</v>
      </c>
      <c r="JV370">
        <v>30.0007</v>
      </c>
      <c r="JW370">
        <v>51.8632</v>
      </c>
      <c r="JX370">
        <v>51.6243</v>
      </c>
      <c r="JY370">
        <v>50.2238</v>
      </c>
      <c r="JZ370">
        <v>22.9236</v>
      </c>
      <c r="KA370">
        <v>0</v>
      </c>
      <c r="KB370">
        <v>23.1271</v>
      </c>
      <c r="KC370">
        <v>1075.44</v>
      </c>
      <c r="KD370">
        <v>26.2284</v>
      </c>
      <c r="KE370">
        <v>96.4744</v>
      </c>
      <c r="KF370">
        <v>90.9628</v>
      </c>
    </row>
    <row r="371" spans="1:292">
      <c r="A371">
        <v>353</v>
      </c>
      <c r="B371">
        <v>1688150302.6</v>
      </c>
      <c r="C371">
        <v>15886.59999990463</v>
      </c>
      <c r="D371" t="s">
        <v>1146</v>
      </c>
      <c r="E371" t="s">
        <v>1147</v>
      </c>
      <c r="F371">
        <v>5</v>
      </c>
      <c r="G371" t="s">
        <v>1018</v>
      </c>
      <c r="H371">
        <v>1688150295.1</v>
      </c>
      <c r="I371">
        <f>(J371)/1000</f>
        <v>0</v>
      </c>
      <c r="J371">
        <f>IF(DO371, AM371, AG371)</f>
        <v>0</v>
      </c>
      <c r="K371">
        <f>IF(DO371, AH371, AF371)</f>
        <v>0</v>
      </c>
      <c r="L371">
        <f>DQ371 - IF(AT371&gt;1, K371*DK371*100.0/(AV371*EE371), 0)</f>
        <v>0</v>
      </c>
      <c r="M371">
        <f>((S371-I371/2)*L371-K371)/(S371+I371/2)</f>
        <v>0</v>
      </c>
      <c r="N371">
        <f>M371*(DX371+DY371)/1000.0</f>
        <v>0</v>
      </c>
      <c r="O371">
        <f>(DQ371 - IF(AT371&gt;1, K371*DK371*100.0/(AV371*EE371), 0))*(DX371+DY371)/1000.0</f>
        <v>0</v>
      </c>
      <c r="P371">
        <f>2.0/((1/R371-1/Q371)+SIGN(R371)*SQRT((1/R371-1/Q371)*(1/R371-1/Q371) + 4*DL371/((DL371+1)*(DL371+1))*(2*1/R371*1/Q371-1/Q371*1/Q371)))</f>
        <v>0</v>
      </c>
      <c r="Q371">
        <f>IF(LEFT(DM371,1)&lt;&gt;"0",IF(LEFT(DM371,1)="1",3.0,DN371),$D$5+$E$5*(EE371*DX371/($K$5*1000))+$F$5*(EE371*DX371/($K$5*1000))*MAX(MIN(DK371,$J$5),$I$5)*MAX(MIN(DK371,$J$5),$I$5)+$G$5*MAX(MIN(DK371,$J$5),$I$5)*(EE371*DX371/($K$5*1000))+$H$5*(EE371*DX371/($K$5*1000))*(EE371*DX371/($K$5*1000)))</f>
        <v>0</v>
      </c>
      <c r="R371">
        <f>I371*(1000-(1000*0.61365*exp(17.502*V371/(240.97+V371))/(DX371+DY371)+DS371)/2)/(1000*0.61365*exp(17.502*V371/(240.97+V371))/(DX371+DY371)-DS371)</f>
        <v>0</v>
      </c>
      <c r="S371">
        <f>1/((DL371+1)/(P371/1.6)+1/(Q371/1.37)) + DL371/((DL371+1)/(P371/1.6) + DL371/(Q371/1.37))</f>
        <v>0</v>
      </c>
      <c r="T371">
        <f>(DG371*DJ371)</f>
        <v>0</v>
      </c>
      <c r="U371">
        <f>(DZ371+(T371+2*0.95*5.67E-8*(((DZ371+$B$9)+273)^4-(DZ371+273)^4)-44100*I371)/(1.84*29.3*Q371+8*0.95*5.67E-8*(DZ371+273)^3))</f>
        <v>0</v>
      </c>
      <c r="V371">
        <f>($C$9*EA371+$D$9*EB371+$E$9*U371)</f>
        <v>0</v>
      </c>
      <c r="W371">
        <f>0.61365*exp(17.502*V371/(240.97+V371))</f>
        <v>0</v>
      </c>
      <c r="X371">
        <f>(Y371/Z371*100)</f>
        <v>0</v>
      </c>
      <c r="Y371">
        <f>DS371*(DX371+DY371)/1000</f>
        <v>0</v>
      </c>
      <c r="Z371">
        <f>0.61365*exp(17.502*DZ371/(240.97+DZ371))</f>
        <v>0</v>
      </c>
      <c r="AA371">
        <f>(W371-DS371*(DX371+DY371)/1000)</f>
        <v>0</v>
      </c>
      <c r="AB371">
        <f>(-I371*44100)</f>
        <v>0</v>
      </c>
      <c r="AC371">
        <f>2*29.3*Q371*0.92*(DZ371-V371)</f>
        <v>0</v>
      </c>
      <c r="AD371">
        <f>2*0.95*5.67E-8*(((DZ371+$B$9)+273)^4-(V371+273)^4)</f>
        <v>0</v>
      </c>
      <c r="AE371">
        <f>T371+AD371+AB371+AC371</f>
        <v>0</v>
      </c>
      <c r="AF371">
        <f>DW371*AT371*(DR371-DQ371*(1000-AT371*DT371)/(1000-AT371*DS371))/(100*DK371)</f>
        <v>0</v>
      </c>
      <c r="AG371">
        <f>1000*DW371*AT371*(DS371-DT371)/(100*DK371*(1000-AT371*DS371))</f>
        <v>0</v>
      </c>
      <c r="AH371">
        <f>(AI371 - AJ371 - DX371*1E3/(8.314*(DZ371+273.15)) * AL371/DW371 * AK371) * DW371/(100*DK371) * (1000 - DT371)/1000</f>
        <v>0</v>
      </c>
      <c r="AI371">
        <v>1085.291411624556</v>
      </c>
      <c r="AJ371">
        <v>1058.076606060605</v>
      </c>
      <c r="AK371">
        <v>3.414970116295125</v>
      </c>
      <c r="AL371">
        <v>66.52313839477526</v>
      </c>
      <c r="AM371">
        <f>(AO371 - AN371 + DX371*1E3/(8.314*(DZ371+273.15)) * AQ371/DW371 * AP371) * DW371/(100*DK371) * 1000/(1000 - AO371)</f>
        <v>0</v>
      </c>
      <c r="AN371">
        <v>26.3673886840698</v>
      </c>
      <c r="AO371">
        <v>27.15527393939393</v>
      </c>
      <c r="AP371">
        <v>9.310379317224652E-05</v>
      </c>
      <c r="AQ371">
        <v>105.5360491091365</v>
      </c>
      <c r="AR371">
        <v>0</v>
      </c>
      <c r="AS371">
        <v>0</v>
      </c>
      <c r="AT371">
        <f>IF(AR371*$H$15&gt;=AV371,1.0,(AV371/(AV371-AR371*$H$15)))</f>
        <v>0</v>
      </c>
      <c r="AU371">
        <f>(AT371-1)*100</f>
        <v>0</v>
      </c>
      <c r="AV371">
        <f>MAX(0,($B$15+$C$15*EE371)/(1+$D$15*EE371)*DX371/(DZ371+273)*$E$15)</f>
        <v>0</v>
      </c>
      <c r="AW371" t="s">
        <v>429</v>
      </c>
      <c r="AX371" t="s">
        <v>429</v>
      </c>
      <c r="AY371">
        <v>0</v>
      </c>
      <c r="AZ371">
        <v>0</v>
      </c>
      <c r="BA371">
        <f>1-AY371/AZ371</f>
        <v>0</v>
      </c>
      <c r="BB371">
        <v>0</v>
      </c>
      <c r="BC371" t="s">
        <v>429</v>
      </c>
      <c r="BD371" t="s">
        <v>429</v>
      </c>
      <c r="BE371">
        <v>0</v>
      </c>
      <c r="BF371">
        <v>0</v>
      </c>
      <c r="BG371">
        <f>1-BE371/BF371</f>
        <v>0</v>
      </c>
      <c r="BH371">
        <v>0.5</v>
      </c>
      <c r="BI371">
        <f>DH371</f>
        <v>0</v>
      </c>
      <c r="BJ371">
        <f>K371</f>
        <v>0</v>
      </c>
      <c r="BK371">
        <f>BG371*BH371*BI371</f>
        <v>0</v>
      </c>
      <c r="BL371">
        <f>(BJ371-BB371)/BI371</f>
        <v>0</v>
      </c>
      <c r="BM371">
        <f>(AZ371-BF371)/BF371</f>
        <v>0</v>
      </c>
      <c r="BN371">
        <f>AY371/(BA371+AY371/BF371)</f>
        <v>0</v>
      </c>
      <c r="BO371" t="s">
        <v>429</v>
      </c>
      <c r="BP371">
        <v>0</v>
      </c>
      <c r="BQ371">
        <f>IF(BP371&lt;&gt;0, BP371, BN371)</f>
        <v>0</v>
      </c>
      <c r="BR371">
        <f>1-BQ371/BF371</f>
        <v>0</v>
      </c>
      <c r="BS371">
        <f>(BF371-BE371)/(BF371-BQ371)</f>
        <v>0</v>
      </c>
      <c r="BT371">
        <f>(AZ371-BF371)/(AZ371-BQ371)</f>
        <v>0</v>
      </c>
      <c r="BU371">
        <f>(BF371-BE371)/(BF371-AY371)</f>
        <v>0</v>
      </c>
      <c r="BV371">
        <f>(AZ371-BF371)/(AZ371-AY371)</f>
        <v>0</v>
      </c>
      <c r="BW371">
        <f>(BS371*BQ371/BE371)</f>
        <v>0</v>
      </c>
      <c r="BX371">
        <f>(1-BW371)</f>
        <v>0</v>
      </c>
      <c r="DG371">
        <f>$B$13*EF371+$C$13*EG371+$F$13*ER371*(1-EU371)</f>
        <v>0</v>
      </c>
      <c r="DH371">
        <f>DG371*DI371</f>
        <v>0</v>
      </c>
      <c r="DI371">
        <f>($B$13*$D$11+$C$13*$D$11+$F$13*((FE371+EW371)/MAX(FE371+EW371+FF371, 0.1)*$I$11+FF371/MAX(FE371+EW371+FF371, 0.1)*$J$11))/($B$13+$C$13+$F$13)</f>
        <v>0</v>
      </c>
      <c r="DJ371">
        <f>($B$13*$K$11+$C$13*$K$11+$F$13*((FE371+EW371)/MAX(FE371+EW371+FF371, 0.1)*$P$11+FF371/MAX(FE371+EW371+FF371, 0.1)*$Q$11))/($B$13+$C$13+$F$13)</f>
        <v>0</v>
      </c>
      <c r="DK371">
        <v>2.44</v>
      </c>
      <c r="DL371">
        <v>0.5</v>
      </c>
      <c r="DM371" t="s">
        <v>430</v>
      </c>
      <c r="DN371">
        <v>2</v>
      </c>
      <c r="DO371" t="b">
        <v>1</v>
      </c>
      <c r="DP371">
        <v>1688150295.1</v>
      </c>
      <c r="DQ371">
        <v>1006.145222222222</v>
      </c>
      <c r="DR371">
        <v>1042.332592592593</v>
      </c>
      <c r="DS371">
        <v>27.14832222222222</v>
      </c>
      <c r="DT371">
        <v>26.37132962962963</v>
      </c>
      <c r="DU371">
        <v>1036.223333333333</v>
      </c>
      <c r="DV371">
        <v>31.24376296296296</v>
      </c>
      <c r="DW371">
        <v>500.009074074074</v>
      </c>
      <c r="DX371">
        <v>101.5365555555556</v>
      </c>
      <c r="DY371">
        <v>0.09986602962962964</v>
      </c>
      <c r="DZ371">
        <v>34.47291111111111</v>
      </c>
      <c r="EA371">
        <v>35.76459629629629</v>
      </c>
      <c r="EB371">
        <v>999.9000000000001</v>
      </c>
      <c r="EC371">
        <v>0</v>
      </c>
      <c r="ED371">
        <v>0</v>
      </c>
      <c r="EE371">
        <v>10003.38296296296</v>
      </c>
      <c r="EF371">
        <v>0</v>
      </c>
      <c r="EG371">
        <v>318.8571851851852</v>
      </c>
      <c r="EH371">
        <v>-36.18675185185185</v>
      </c>
      <c r="EI371">
        <v>1034.224074074074</v>
      </c>
      <c r="EJ371">
        <v>1070.565555555556</v>
      </c>
      <c r="EK371">
        <v>0.777005037037037</v>
      </c>
      <c r="EL371">
        <v>1042.332592592593</v>
      </c>
      <c r="EM371">
        <v>26.37132962962963</v>
      </c>
      <c r="EN371">
        <v>2.756548148148148</v>
      </c>
      <c r="EO371">
        <v>2.677653333333333</v>
      </c>
      <c r="EP371">
        <v>22.62615925925925</v>
      </c>
      <c r="EQ371">
        <v>22.14861851851852</v>
      </c>
      <c r="ER371">
        <v>1999.997407407407</v>
      </c>
      <c r="ES371">
        <v>0.9799926666666666</v>
      </c>
      <c r="ET371">
        <v>0.02000692592592592</v>
      </c>
      <c r="EU371">
        <v>0</v>
      </c>
      <c r="EV371">
        <v>255.1538518518519</v>
      </c>
      <c r="EW371">
        <v>5.00078</v>
      </c>
      <c r="EX371">
        <v>5829.810370370371</v>
      </c>
      <c r="EY371">
        <v>16379.58518518519</v>
      </c>
      <c r="EZ371">
        <v>52.21266666666666</v>
      </c>
      <c r="FA371">
        <v>54.11088888888888</v>
      </c>
      <c r="FB371">
        <v>52.66185185185186</v>
      </c>
      <c r="FC371">
        <v>53.50207407407406</v>
      </c>
      <c r="FD371">
        <v>52.64792592592591</v>
      </c>
      <c r="FE371">
        <v>1955.077777777778</v>
      </c>
      <c r="FF371">
        <v>39.91</v>
      </c>
      <c r="FG371">
        <v>0</v>
      </c>
      <c r="FH371">
        <v>1688150296.8</v>
      </c>
      <c r="FI371">
        <v>0</v>
      </c>
      <c r="FJ371">
        <v>255.0877307692308</v>
      </c>
      <c r="FK371">
        <v>4.42423931313479</v>
      </c>
      <c r="FL371">
        <v>101.8998291134051</v>
      </c>
      <c r="FM371">
        <v>5829.47576923077</v>
      </c>
      <c r="FN371">
        <v>15</v>
      </c>
      <c r="FO371">
        <v>1688146449</v>
      </c>
      <c r="FP371" t="s">
        <v>1019</v>
      </c>
      <c r="FQ371">
        <v>1688146449</v>
      </c>
      <c r="FR371">
        <v>1688146442</v>
      </c>
      <c r="FS371">
        <v>9</v>
      </c>
      <c r="FT371">
        <v>-0.022</v>
      </c>
      <c r="FU371">
        <v>-0.07000000000000001</v>
      </c>
      <c r="FV371">
        <v>-22.36</v>
      </c>
      <c r="FW371">
        <v>-3.884</v>
      </c>
      <c r="FX371">
        <v>420</v>
      </c>
      <c r="FY371">
        <v>23</v>
      </c>
      <c r="FZ371">
        <v>0.42</v>
      </c>
      <c r="GA371">
        <v>0.11</v>
      </c>
      <c r="GB371">
        <v>-36.05930731707317</v>
      </c>
      <c r="GC371">
        <v>-2.084218118466882</v>
      </c>
      <c r="GD371">
        <v>0.2111420356413025</v>
      </c>
      <c r="GE371">
        <v>0</v>
      </c>
      <c r="GF371">
        <v>0.7650861707317073</v>
      </c>
      <c r="GG371">
        <v>0.1873988989547056</v>
      </c>
      <c r="GH371">
        <v>0.01916137325378457</v>
      </c>
      <c r="GI371">
        <v>1</v>
      </c>
      <c r="GJ371">
        <v>1</v>
      </c>
      <c r="GK371">
        <v>2</v>
      </c>
      <c r="GL371" t="s">
        <v>432</v>
      </c>
      <c r="GM371">
        <v>3.10167</v>
      </c>
      <c r="GN371">
        <v>2.75837</v>
      </c>
      <c r="GO371">
        <v>0.178382</v>
      </c>
      <c r="GP371">
        <v>0.179087</v>
      </c>
      <c r="GQ371">
        <v>0.138908</v>
      </c>
      <c r="GR371">
        <v>0.124022</v>
      </c>
      <c r="GS371">
        <v>20243.2</v>
      </c>
      <c r="GT371">
        <v>19284.3</v>
      </c>
      <c r="GU371">
        <v>25243.1</v>
      </c>
      <c r="GV371">
        <v>23899.1</v>
      </c>
      <c r="GW371">
        <v>35008.7</v>
      </c>
      <c r="GX371">
        <v>30539</v>
      </c>
      <c r="GY371">
        <v>44149.9</v>
      </c>
      <c r="GZ371">
        <v>37660</v>
      </c>
      <c r="HA371">
        <v>1.66938</v>
      </c>
      <c r="HB371">
        <v>1.5736</v>
      </c>
      <c r="HC371">
        <v>-0.0119209</v>
      </c>
      <c r="HD371">
        <v>0</v>
      </c>
      <c r="HE371">
        <v>35.9384</v>
      </c>
      <c r="HF371">
        <v>999.9</v>
      </c>
      <c r="HG371">
        <v>34.5</v>
      </c>
      <c r="HH371">
        <v>48.7</v>
      </c>
      <c r="HI371">
        <v>39.5403</v>
      </c>
      <c r="HJ371">
        <v>62.8474</v>
      </c>
      <c r="HK371">
        <v>21.6026</v>
      </c>
      <c r="HL371">
        <v>1</v>
      </c>
      <c r="HM371">
        <v>2.34003</v>
      </c>
      <c r="HN371">
        <v>9.28105</v>
      </c>
      <c r="HO371">
        <v>20.0426</v>
      </c>
      <c r="HP371">
        <v>5.20097</v>
      </c>
      <c r="HQ371">
        <v>11.998</v>
      </c>
      <c r="HR371">
        <v>4.95725</v>
      </c>
      <c r="HS371">
        <v>3.27433</v>
      </c>
      <c r="HT371">
        <v>9999</v>
      </c>
      <c r="HU371">
        <v>9999</v>
      </c>
      <c r="HV371">
        <v>9999</v>
      </c>
      <c r="HW371">
        <v>114.6</v>
      </c>
      <c r="HX371">
        <v>1.86386</v>
      </c>
      <c r="HY371">
        <v>1.86023</v>
      </c>
      <c r="HZ371">
        <v>1.85867</v>
      </c>
      <c r="IA371">
        <v>1.85991</v>
      </c>
      <c r="IB371">
        <v>1.85989</v>
      </c>
      <c r="IC371">
        <v>1.85852</v>
      </c>
      <c r="ID371">
        <v>1.85773</v>
      </c>
      <c r="IE371">
        <v>1.85242</v>
      </c>
      <c r="IF371">
        <v>0</v>
      </c>
      <c r="IG371">
        <v>0</v>
      </c>
      <c r="IH371">
        <v>0</v>
      </c>
      <c r="II371">
        <v>0</v>
      </c>
      <c r="IJ371" t="s">
        <v>433</v>
      </c>
      <c r="IK371" t="s">
        <v>434</v>
      </c>
      <c r="IL371" t="s">
        <v>435</v>
      </c>
      <c r="IM371" t="s">
        <v>435</v>
      </c>
      <c r="IN371" t="s">
        <v>435</v>
      </c>
      <c r="IO371" t="s">
        <v>435</v>
      </c>
      <c r="IP371">
        <v>0</v>
      </c>
      <c r="IQ371">
        <v>100</v>
      </c>
      <c r="IR371">
        <v>100</v>
      </c>
      <c r="IS371">
        <v>-30.34</v>
      </c>
      <c r="IT371">
        <v>-4.0957</v>
      </c>
      <c r="IU371">
        <v>-14.33519908643434</v>
      </c>
      <c r="IV371">
        <v>-0.02083019699242301</v>
      </c>
      <c r="IW371">
        <v>6.53372239223948E-06</v>
      </c>
      <c r="IX371">
        <v>-1.0545266758139E-09</v>
      </c>
      <c r="IY371">
        <v>-1.743726263577337</v>
      </c>
      <c r="IZ371">
        <v>-0.1107929009182527</v>
      </c>
      <c r="JA371">
        <v>0.00147621998962423</v>
      </c>
      <c r="JB371">
        <v>-1.085810860981848E-05</v>
      </c>
      <c r="JC371">
        <v>3</v>
      </c>
      <c r="JD371">
        <v>1949</v>
      </c>
      <c r="JE371">
        <v>2</v>
      </c>
      <c r="JF371">
        <v>64</v>
      </c>
      <c r="JG371">
        <v>64.2</v>
      </c>
      <c r="JH371">
        <v>64.3</v>
      </c>
      <c r="JI371">
        <v>2.53662</v>
      </c>
      <c r="JJ371">
        <v>2.70752</v>
      </c>
      <c r="JK371">
        <v>1.49658</v>
      </c>
      <c r="JL371">
        <v>2.32178</v>
      </c>
      <c r="JM371">
        <v>1.54785</v>
      </c>
      <c r="JN371">
        <v>2.5415</v>
      </c>
      <c r="JO371">
        <v>52.1379</v>
      </c>
      <c r="JP371">
        <v>12.6523</v>
      </c>
      <c r="JQ371">
        <v>18</v>
      </c>
      <c r="JR371">
        <v>502.386</v>
      </c>
      <c r="JS371">
        <v>445.908</v>
      </c>
      <c r="JT371">
        <v>29.0108</v>
      </c>
      <c r="JU371">
        <v>52.2791</v>
      </c>
      <c r="JV371">
        <v>30.0004</v>
      </c>
      <c r="JW371">
        <v>51.8713</v>
      </c>
      <c r="JX371">
        <v>51.6308</v>
      </c>
      <c r="JY371">
        <v>50.9073</v>
      </c>
      <c r="JZ371">
        <v>23.2083</v>
      </c>
      <c r="KA371">
        <v>0</v>
      </c>
      <c r="KB371">
        <v>23.1286</v>
      </c>
      <c r="KC371">
        <v>1088.81</v>
      </c>
      <c r="KD371">
        <v>26.1801</v>
      </c>
      <c r="KE371">
        <v>96.47450000000001</v>
      </c>
      <c r="KF371">
        <v>90.9628</v>
      </c>
    </row>
    <row r="372" spans="1:292">
      <c r="A372">
        <v>354</v>
      </c>
      <c r="B372">
        <v>1688150307.6</v>
      </c>
      <c r="C372">
        <v>15891.59999990463</v>
      </c>
      <c r="D372" t="s">
        <v>1148</v>
      </c>
      <c r="E372" t="s">
        <v>1149</v>
      </c>
      <c r="F372">
        <v>5</v>
      </c>
      <c r="G372" t="s">
        <v>1018</v>
      </c>
      <c r="H372">
        <v>1688150299.814285</v>
      </c>
      <c r="I372">
        <f>(J372)/1000</f>
        <v>0</v>
      </c>
      <c r="J372">
        <f>IF(DO372, AM372, AG372)</f>
        <v>0</v>
      </c>
      <c r="K372">
        <f>IF(DO372, AH372, AF372)</f>
        <v>0</v>
      </c>
      <c r="L372">
        <f>DQ372 - IF(AT372&gt;1, K372*DK372*100.0/(AV372*EE372), 0)</f>
        <v>0</v>
      </c>
      <c r="M372">
        <f>((S372-I372/2)*L372-K372)/(S372+I372/2)</f>
        <v>0</v>
      </c>
      <c r="N372">
        <f>M372*(DX372+DY372)/1000.0</f>
        <v>0</v>
      </c>
      <c r="O372">
        <f>(DQ372 - IF(AT372&gt;1, K372*DK372*100.0/(AV372*EE372), 0))*(DX372+DY372)/1000.0</f>
        <v>0</v>
      </c>
      <c r="P372">
        <f>2.0/((1/R372-1/Q372)+SIGN(R372)*SQRT((1/R372-1/Q372)*(1/R372-1/Q372) + 4*DL372/((DL372+1)*(DL372+1))*(2*1/R372*1/Q372-1/Q372*1/Q372)))</f>
        <v>0</v>
      </c>
      <c r="Q372">
        <f>IF(LEFT(DM372,1)&lt;&gt;"0",IF(LEFT(DM372,1)="1",3.0,DN372),$D$5+$E$5*(EE372*DX372/($K$5*1000))+$F$5*(EE372*DX372/($K$5*1000))*MAX(MIN(DK372,$J$5),$I$5)*MAX(MIN(DK372,$J$5),$I$5)+$G$5*MAX(MIN(DK372,$J$5),$I$5)*(EE372*DX372/($K$5*1000))+$H$5*(EE372*DX372/($K$5*1000))*(EE372*DX372/($K$5*1000)))</f>
        <v>0</v>
      </c>
      <c r="R372">
        <f>I372*(1000-(1000*0.61365*exp(17.502*V372/(240.97+V372))/(DX372+DY372)+DS372)/2)/(1000*0.61365*exp(17.502*V372/(240.97+V372))/(DX372+DY372)-DS372)</f>
        <v>0</v>
      </c>
      <c r="S372">
        <f>1/((DL372+1)/(P372/1.6)+1/(Q372/1.37)) + DL372/((DL372+1)/(P372/1.6) + DL372/(Q372/1.37))</f>
        <v>0</v>
      </c>
      <c r="T372">
        <f>(DG372*DJ372)</f>
        <v>0</v>
      </c>
      <c r="U372">
        <f>(DZ372+(T372+2*0.95*5.67E-8*(((DZ372+$B$9)+273)^4-(DZ372+273)^4)-44100*I372)/(1.84*29.3*Q372+8*0.95*5.67E-8*(DZ372+273)^3))</f>
        <v>0</v>
      </c>
      <c r="V372">
        <f>($C$9*EA372+$D$9*EB372+$E$9*U372)</f>
        <v>0</v>
      </c>
      <c r="W372">
        <f>0.61365*exp(17.502*V372/(240.97+V372))</f>
        <v>0</v>
      </c>
      <c r="X372">
        <f>(Y372/Z372*100)</f>
        <v>0</v>
      </c>
      <c r="Y372">
        <f>DS372*(DX372+DY372)/1000</f>
        <v>0</v>
      </c>
      <c r="Z372">
        <f>0.61365*exp(17.502*DZ372/(240.97+DZ372))</f>
        <v>0</v>
      </c>
      <c r="AA372">
        <f>(W372-DS372*(DX372+DY372)/1000)</f>
        <v>0</v>
      </c>
      <c r="AB372">
        <f>(-I372*44100)</f>
        <v>0</v>
      </c>
      <c r="AC372">
        <f>2*29.3*Q372*0.92*(DZ372-V372)</f>
        <v>0</v>
      </c>
      <c r="AD372">
        <f>2*0.95*5.67E-8*(((DZ372+$B$9)+273)^4-(V372+273)^4)</f>
        <v>0</v>
      </c>
      <c r="AE372">
        <f>T372+AD372+AB372+AC372</f>
        <v>0</v>
      </c>
      <c r="AF372">
        <f>DW372*AT372*(DR372-DQ372*(1000-AT372*DT372)/(1000-AT372*DS372))/(100*DK372)</f>
        <v>0</v>
      </c>
      <c r="AG372">
        <f>1000*DW372*AT372*(DS372-DT372)/(100*DK372*(1000-AT372*DS372))</f>
        <v>0</v>
      </c>
      <c r="AH372">
        <f>(AI372 - AJ372 - DX372*1E3/(8.314*(DZ372+273.15)) * AL372/DW372 * AK372) * DW372/(100*DK372) * (1000 - DT372)/1000</f>
        <v>0</v>
      </c>
      <c r="AI372">
        <v>1102.452982637973</v>
      </c>
      <c r="AJ372">
        <v>1075.156060606061</v>
      </c>
      <c r="AK372">
        <v>3.42539094752937</v>
      </c>
      <c r="AL372">
        <v>66.52313839477526</v>
      </c>
      <c r="AM372">
        <f>(AO372 - AN372 + DX372*1E3/(8.314*(DZ372+273.15)) * AQ372/DW372 * AP372) * DW372/(100*DK372) * 1000/(1000 - AO372)</f>
        <v>0</v>
      </c>
      <c r="AN372">
        <v>26.31718311718529</v>
      </c>
      <c r="AO372">
        <v>27.14898181818181</v>
      </c>
      <c r="AP372">
        <v>-0.0002001210460784365</v>
      </c>
      <c r="AQ372">
        <v>105.5360491091365</v>
      </c>
      <c r="AR372">
        <v>0</v>
      </c>
      <c r="AS372">
        <v>0</v>
      </c>
      <c r="AT372">
        <f>IF(AR372*$H$15&gt;=AV372,1.0,(AV372/(AV372-AR372*$H$15)))</f>
        <v>0</v>
      </c>
      <c r="AU372">
        <f>(AT372-1)*100</f>
        <v>0</v>
      </c>
      <c r="AV372">
        <f>MAX(0,($B$15+$C$15*EE372)/(1+$D$15*EE372)*DX372/(DZ372+273)*$E$15)</f>
        <v>0</v>
      </c>
      <c r="AW372" t="s">
        <v>429</v>
      </c>
      <c r="AX372" t="s">
        <v>429</v>
      </c>
      <c r="AY372">
        <v>0</v>
      </c>
      <c r="AZ372">
        <v>0</v>
      </c>
      <c r="BA372">
        <f>1-AY372/AZ372</f>
        <v>0</v>
      </c>
      <c r="BB372">
        <v>0</v>
      </c>
      <c r="BC372" t="s">
        <v>429</v>
      </c>
      <c r="BD372" t="s">
        <v>429</v>
      </c>
      <c r="BE372">
        <v>0</v>
      </c>
      <c r="BF372">
        <v>0</v>
      </c>
      <c r="BG372">
        <f>1-BE372/BF372</f>
        <v>0</v>
      </c>
      <c r="BH372">
        <v>0.5</v>
      </c>
      <c r="BI372">
        <f>DH372</f>
        <v>0</v>
      </c>
      <c r="BJ372">
        <f>K372</f>
        <v>0</v>
      </c>
      <c r="BK372">
        <f>BG372*BH372*BI372</f>
        <v>0</v>
      </c>
      <c r="BL372">
        <f>(BJ372-BB372)/BI372</f>
        <v>0</v>
      </c>
      <c r="BM372">
        <f>(AZ372-BF372)/BF372</f>
        <v>0</v>
      </c>
      <c r="BN372">
        <f>AY372/(BA372+AY372/BF372)</f>
        <v>0</v>
      </c>
      <c r="BO372" t="s">
        <v>429</v>
      </c>
      <c r="BP372">
        <v>0</v>
      </c>
      <c r="BQ372">
        <f>IF(BP372&lt;&gt;0, BP372, BN372)</f>
        <v>0</v>
      </c>
      <c r="BR372">
        <f>1-BQ372/BF372</f>
        <v>0</v>
      </c>
      <c r="BS372">
        <f>(BF372-BE372)/(BF372-BQ372)</f>
        <v>0</v>
      </c>
      <c r="BT372">
        <f>(AZ372-BF372)/(AZ372-BQ372)</f>
        <v>0</v>
      </c>
      <c r="BU372">
        <f>(BF372-BE372)/(BF372-AY372)</f>
        <v>0</v>
      </c>
      <c r="BV372">
        <f>(AZ372-BF372)/(AZ372-AY372)</f>
        <v>0</v>
      </c>
      <c r="BW372">
        <f>(BS372*BQ372/BE372)</f>
        <v>0</v>
      </c>
      <c r="BX372">
        <f>(1-BW372)</f>
        <v>0</v>
      </c>
      <c r="DG372">
        <f>$B$13*EF372+$C$13*EG372+$F$13*ER372*(1-EU372)</f>
        <v>0</v>
      </c>
      <c r="DH372">
        <f>DG372*DI372</f>
        <v>0</v>
      </c>
      <c r="DI372">
        <f>($B$13*$D$11+$C$13*$D$11+$F$13*((FE372+EW372)/MAX(FE372+EW372+FF372, 0.1)*$I$11+FF372/MAX(FE372+EW372+FF372, 0.1)*$J$11))/($B$13+$C$13+$F$13)</f>
        <v>0</v>
      </c>
      <c r="DJ372">
        <f>($B$13*$K$11+$C$13*$K$11+$F$13*((FE372+EW372)/MAX(FE372+EW372+FF372, 0.1)*$P$11+FF372/MAX(FE372+EW372+FF372, 0.1)*$Q$11))/($B$13+$C$13+$F$13)</f>
        <v>0</v>
      </c>
      <c r="DK372">
        <v>2.44</v>
      </c>
      <c r="DL372">
        <v>0.5</v>
      </c>
      <c r="DM372" t="s">
        <v>430</v>
      </c>
      <c r="DN372">
        <v>2</v>
      </c>
      <c r="DO372" t="b">
        <v>1</v>
      </c>
      <c r="DP372">
        <v>1688150299.814285</v>
      </c>
      <c r="DQ372">
        <v>1021.779107142857</v>
      </c>
      <c r="DR372">
        <v>1058.132857142857</v>
      </c>
      <c r="DS372">
        <v>27.15208214285715</v>
      </c>
      <c r="DT372">
        <v>26.35642142857143</v>
      </c>
      <c r="DU372">
        <v>1052.025</v>
      </c>
      <c r="DV372">
        <v>31.247725</v>
      </c>
      <c r="DW372">
        <v>500.0036785714286</v>
      </c>
      <c r="DX372">
        <v>101.5361071428571</v>
      </c>
      <c r="DY372">
        <v>0.09995131071428573</v>
      </c>
      <c r="DZ372">
        <v>34.45576785714286</v>
      </c>
      <c r="EA372">
        <v>35.74928571428571</v>
      </c>
      <c r="EB372">
        <v>999.9000000000002</v>
      </c>
      <c r="EC372">
        <v>0</v>
      </c>
      <c r="ED372">
        <v>0</v>
      </c>
      <c r="EE372">
        <v>10002.68</v>
      </c>
      <c r="EF372">
        <v>0</v>
      </c>
      <c r="EG372">
        <v>320.7498928571428</v>
      </c>
      <c r="EH372">
        <v>-36.353525</v>
      </c>
      <c r="EI372">
        <v>1050.298214285714</v>
      </c>
      <c r="EJ372">
        <v>1086.776428571428</v>
      </c>
      <c r="EK372">
        <v>0.7956740357142857</v>
      </c>
      <c r="EL372">
        <v>1058.132857142857</v>
      </c>
      <c r="EM372">
        <v>26.35642142857143</v>
      </c>
      <c r="EN372">
        <v>2.756919285714285</v>
      </c>
      <c r="EO372">
        <v>2.67613</v>
      </c>
      <c r="EP372">
        <v>22.62837142857143</v>
      </c>
      <c r="EQ372">
        <v>22.13926071428572</v>
      </c>
      <c r="ER372">
        <v>2000.023571428572</v>
      </c>
      <c r="ES372">
        <v>0.9799928214285715</v>
      </c>
      <c r="ET372">
        <v>0.02000677142857143</v>
      </c>
      <c r="EU372">
        <v>0</v>
      </c>
      <c r="EV372">
        <v>255.5090714285714</v>
      </c>
      <c r="EW372">
        <v>5.00078</v>
      </c>
      <c r="EX372">
        <v>5838.755000000002</v>
      </c>
      <c r="EY372">
        <v>16379.79285714286</v>
      </c>
      <c r="EZ372">
        <v>52.20949999999999</v>
      </c>
      <c r="FA372">
        <v>54.08007142857142</v>
      </c>
      <c r="FB372">
        <v>52.66275</v>
      </c>
      <c r="FC372">
        <v>53.47746428571428</v>
      </c>
      <c r="FD372">
        <v>52.64042857142856</v>
      </c>
      <c r="FE372">
        <v>1955.103571428571</v>
      </c>
      <c r="FF372">
        <v>39.91</v>
      </c>
      <c r="FG372">
        <v>0</v>
      </c>
      <c r="FH372">
        <v>1688150302.2</v>
      </c>
      <c r="FI372">
        <v>0</v>
      </c>
      <c r="FJ372">
        <v>255.5256</v>
      </c>
      <c r="FK372">
        <v>3.584230768191691</v>
      </c>
      <c r="FL372">
        <v>115.9776922910734</v>
      </c>
      <c r="FM372">
        <v>5839.948</v>
      </c>
      <c r="FN372">
        <v>15</v>
      </c>
      <c r="FO372">
        <v>1688146449</v>
      </c>
      <c r="FP372" t="s">
        <v>1019</v>
      </c>
      <c r="FQ372">
        <v>1688146449</v>
      </c>
      <c r="FR372">
        <v>1688146442</v>
      </c>
      <c r="FS372">
        <v>9</v>
      </c>
      <c r="FT372">
        <v>-0.022</v>
      </c>
      <c r="FU372">
        <v>-0.07000000000000001</v>
      </c>
      <c r="FV372">
        <v>-22.36</v>
      </c>
      <c r="FW372">
        <v>-3.884</v>
      </c>
      <c r="FX372">
        <v>420</v>
      </c>
      <c r="FY372">
        <v>23</v>
      </c>
      <c r="FZ372">
        <v>0.42</v>
      </c>
      <c r="GA372">
        <v>0.11</v>
      </c>
      <c r="GB372">
        <v>-36.26906750000001</v>
      </c>
      <c r="GC372">
        <v>-2.048371857410832</v>
      </c>
      <c r="GD372">
        <v>0.2023143227597839</v>
      </c>
      <c r="GE372">
        <v>0</v>
      </c>
      <c r="GF372">
        <v>0.7878451249999999</v>
      </c>
      <c r="GG372">
        <v>0.2178238761726075</v>
      </c>
      <c r="GH372">
        <v>0.02287944770332918</v>
      </c>
      <c r="GI372">
        <v>1</v>
      </c>
      <c r="GJ372">
        <v>1</v>
      </c>
      <c r="GK372">
        <v>2</v>
      </c>
      <c r="GL372" t="s">
        <v>432</v>
      </c>
      <c r="GM372">
        <v>3.10166</v>
      </c>
      <c r="GN372">
        <v>2.75822</v>
      </c>
      <c r="GO372">
        <v>0.180178</v>
      </c>
      <c r="GP372">
        <v>0.180885</v>
      </c>
      <c r="GQ372">
        <v>0.138879</v>
      </c>
      <c r="GR372">
        <v>0.123806</v>
      </c>
      <c r="GS372">
        <v>20198.8</v>
      </c>
      <c r="GT372">
        <v>19241.8</v>
      </c>
      <c r="GU372">
        <v>25243.3</v>
      </c>
      <c r="GV372">
        <v>23899.1</v>
      </c>
      <c r="GW372">
        <v>35010.5</v>
      </c>
      <c r="GX372">
        <v>30546.9</v>
      </c>
      <c r="GY372">
        <v>44150.4</v>
      </c>
      <c r="GZ372">
        <v>37660.4</v>
      </c>
      <c r="HA372">
        <v>1.66922</v>
      </c>
      <c r="HB372">
        <v>1.57348</v>
      </c>
      <c r="HC372">
        <v>-0.0122264</v>
      </c>
      <c r="HD372">
        <v>0</v>
      </c>
      <c r="HE372">
        <v>35.9117</v>
      </c>
      <c r="HF372">
        <v>999.9</v>
      </c>
      <c r="HG372">
        <v>34.5</v>
      </c>
      <c r="HH372">
        <v>48.7</v>
      </c>
      <c r="HI372">
        <v>39.5381</v>
      </c>
      <c r="HJ372">
        <v>62.9474</v>
      </c>
      <c r="HK372">
        <v>21.6266</v>
      </c>
      <c r="HL372">
        <v>1</v>
      </c>
      <c r="HM372">
        <v>2.34021</v>
      </c>
      <c r="HN372">
        <v>9.28105</v>
      </c>
      <c r="HO372">
        <v>20.0426</v>
      </c>
      <c r="HP372">
        <v>5.19992</v>
      </c>
      <c r="HQ372">
        <v>11.998</v>
      </c>
      <c r="HR372">
        <v>4.9568</v>
      </c>
      <c r="HS372">
        <v>3.27433</v>
      </c>
      <c r="HT372">
        <v>9999</v>
      </c>
      <c r="HU372">
        <v>9999</v>
      </c>
      <c r="HV372">
        <v>9999</v>
      </c>
      <c r="HW372">
        <v>114.6</v>
      </c>
      <c r="HX372">
        <v>1.86386</v>
      </c>
      <c r="HY372">
        <v>1.86023</v>
      </c>
      <c r="HZ372">
        <v>1.85867</v>
      </c>
      <c r="IA372">
        <v>1.85989</v>
      </c>
      <c r="IB372">
        <v>1.85987</v>
      </c>
      <c r="IC372">
        <v>1.85853</v>
      </c>
      <c r="ID372">
        <v>1.85772</v>
      </c>
      <c r="IE372">
        <v>1.85242</v>
      </c>
      <c r="IF372">
        <v>0</v>
      </c>
      <c r="IG372">
        <v>0</v>
      </c>
      <c r="IH372">
        <v>0</v>
      </c>
      <c r="II372">
        <v>0</v>
      </c>
      <c r="IJ372" t="s">
        <v>433</v>
      </c>
      <c r="IK372" t="s">
        <v>434</v>
      </c>
      <c r="IL372" t="s">
        <v>435</v>
      </c>
      <c r="IM372" t="s">
        <v>435</v>
      </c>
      <c r="IN372" t="s">
        <v>435</v>
      </c>
      <c r="IO372" t="s">
        <v>435</v>
      </c>
      <c r="IP372">
        <v>0</v>
      </c>
      <c r="IQ372">
        <v>100</v>
      </c>
      <c r="IR372">
        <v>100</v>
      </c>
      <c r="IS372">
        <v>-30.52</v>
      </c>
      <c r="IT372">
        <v>-4.0954</v>
      </c>
      <c r="IU372">
        <v>-14.33519908643434</v>
      </c>
      <c r="IV372">
        <v>-0.02083019699242301</v>
      </c>
      <c r="IW372">
        <v>6.53372239223948E-06</v>
      </c>
      <c r="IX372">
        <v>-1.0545266758139E-09</v>
      </c>
      <c r="IY372">
        <v>-1.743726263577337</v>
      </c>
      <c r="IZ372">
        <v>-0.1107929009182527</v>
      </c>
      <c r="JA372">
        <v>0.00147621998962423</v>
      </c>
      <c r="JB372">
        <v>-1.085810860981848E-05</v>
      </c>
      <c r="JC372">
        <v>3</v>
      </c>
      <c r="JD372">
        <v>1949</v>
      </c>
      <c r="JE372">
        <v>2</v>
      </c>
      <c r="JF372">
        <v>64</v>
      </c>
      <c r="JG372">
        <v>64.3</v>
      </c>
      <c r="JH372">
        <v>64.40000000000001</v>
      </c>
      <c r="JI372">
        <v>2.56592</v>
      </c>
      <c r="JJ372">
        <v>2.71851</v>
      </c>
      <c r="JK372">
        <v>1.49658</v>
      </c>
      <c r="JL372">
        <v>2.32178</v>
      </c>
      <c r="JM372">
        <v>1.54785</v>
      </c>
      <c r="JN372">
        <v>2.41089</v>
      </c>
      <c r="JO372">
        <v>52.1379</v>
      </c>
      <c r="JP372">
        <v>12.626</v>
      </c>
      <c r="JQ372">
        <v>18</v>
      </c>
      <c r="JR372">
        <v>502.328</v>
      </c>
      <c r="JS372">
        <v>445.854</v>
      </c>
      <c r="JT372">
        <v>28.9791</v>
      </c>
      <c r="JU372">
        <v>52.2824</v>
      </c>
      <c r="JV372">
        <v>30.0004</v>
      </c>
      <c r="JW372">
        <v>51.8794</v>
      </c>
      <c r="JX372">
        <v>51.6371</v>
      </c>
      <c r="JY372">
        <v>51.5008</v>
      </c>
      <c r="JZ372">
        <v>23.4927</v>
      </c>
      <c r="KA372">
        <v>0</v>
      </c>
      <c r="KB372">
        <v>23.1303</v>
      </c>
      <c r="KC372">
        <v>1108.85</v>
      </c>
      <c r="KD372">
        <v>26.1379</v>
      </c>
      <c r="KE372">
        <v>96.4756</v>
      </c>
      <c r="KF372">
        <v>90.96339999999999</v>
      </c>
    </row>
    <row r="373" spans="1:292">
      <c r="A373">
        <v>355</v>
      </c>
      <c r="B373">
        <v>1688150312.6</v>
      </c>
      <c r="C373">
        <v>15896.59999990463</v>
      </c>
      <c r="D373" t="s">
        <v>1150</v>
      </c>
      <c r="E373" t="s">
        <v>1151</v>
      </c>
      <c r="F373">
        <v>5</v>
      </c>
      <c r="G373" t="s">
        <v>1018</v>
      </c>
      <c r="H373">
        <v>1688150305.1</v>
      </c>
      <c r="I373">
        <f>(J373)/1000</f>
        <v>0</v>
      </c>
      <c r="J373">
        <f>IF(DO373, AM373, AG373)</f>
        <v>0</v>
      </c>
      <c r="K373">
        <f>IF(DO373, AH373, AF373)</f>
        <v>0</v>
      </c>
      <c r="L373">
        <f>DQ373 - IF(AT373&gt;1, K373*DK373*100.0/(AV373*EE373), 0)</f>
        <v>0</v>
      </c>
      <c r="M373">
        <f>((S373-I373/2)*L373-K373)/(S373+I373/2)</f>
        <v>0</v>
      </c>
      <c r="N373">
        <f>M373*(DX373+DY373)/1000.0</f>
        <v>0</v>
      </c>
      <c r="O373">
        <f>(DQ373 - IF(AT373&gt;1, K373*DK373*100.0/(AV373*EE373), 0))*(DX373+DY373)/1000.0</f>
        <v>0</v>
      </c>
      <c r="P373">
        <f>2.0/((1/R373-1/Q373)+SIGN(R373)*SQRT((1/R373-1/Q373)*(1/R373-1/Q373) + 4*DL373/((DL373+1)*(DL373+1))*(2*1/R373*1/Q373-1/Q373*1/Q373)))</f>
        <v>0</v>
      </c>
      <c r="Q373">
        <f>IF(LEFT(DM373,1)&lt;&gt;"0",IF(LEFT(DM373,1)="1",3.0,DN373),$D$5+$E$5*(EE373*DX373/($K$5*1000))+$F$5*(EE373*DX373/($K$5*1000))*MAX(MIN(DK373,$J$5),$I$5)*MAX(MIN(DK373,$J$5),$I$5)+$G$5*MAX(MIN(DK373,$J$5),$I$5)*(EE373*DX373/($K$5*1000))+$H$5*(EE373*DX373/($K$5*1000))*(EE373*DX373/($K$5*1000)))</f>
        <v>0</v>
      </c>
      <c r="R373">
        <f>I373*(1000-(1000*0.61365*exp(17.502*V373/(240.97+V373))/(DX373+DY373)+DS373)/2)/(1000*0.61365*exp(17.502*V373/(240.97+V373))/(DX373+DY373)-DS373)</f>
        <v>0</v>
      </c>
      <c r="S373">
        <f>1/((DL373+1)/(P373/1.6)+1/(Q373/1.37)) + DL373/((DL373+1)/(P373/1.6) + DL373/(Q373/1.37))</f>
        <v>0</v>
      </c>
      <c r="T373">
        <f>(DG373*DJ373)</f>
        <v>0</v>
      </c>
      <c r="U373">
        <f>(DZ373+(T373+2*0.95*5.67E-8*(((DZ373+$B$9)+273)^4-(DZ373+273)^4)-44100*I373)/(1.84*29.3*Q373+8*0.95*5.67E-8*(DZ373+273)^3))</f>
        <v>0</v>
      </c>
      <c r="V373">
        <f>($C$9*EA373+$D$9*EB373+$E$9*U373)</f>
        <v>0</v>
      </c>
      <c r="W373">
        <f>0.61365*exp(17.502*V373/(240.97+V373))</f>
        <v>0</v>
      </c>
      <c r="X373">
        <f>(Y373/Z373*100)</f>
        <v>0</v>
      </c>
      <c r="Y373">
        <f>DS373*(DX373+DY373)/1000</f>
        <v>0</v>
      </c>
      <c r="Z373">
        <f>0.61365*exp(17.502*DZ373/(240.97+DZ373))</f>
        <v>0</v>
      </c>
      <c r="AA373">
        <f>(W373-DS373*(DX373+DY373)/1000)</f>
        <v>0</v>
      </c>
      <c r="AB373">
        <f>(-I373*44100)</f>
        <v>0</v>
      </c>
      <c r="AC373">
        <f>2*29.3*Q373*0.92*(DZ373-V373)</f>
        <v>0</v>
      </c>
      <c r="AD373">
        <f>2*0.95*5.67E-8*(((DZ373+$B$9)+273)^4-(V373+273)^4)</f>
        <v>0</v>
      </c>
      <c r="AE373">
        <f>T373+AD373+AB373+AC373</f>
        <v>0</v>
      </c>
      <c r="AF373">
        <f>DW373*AT373*(DR373-DQ373*(1000-AT373*DT373)/(1000-AT373*DS373))/(100*DK373)</f>
        <v>0</v>
      </c>
      <c r="AG373">
        <f>1000*DW373*AT373*(DS373-DT373)/(100*DK373*(1000-AT373*DS373))</f>
        <v>0</v>
      </c>
      <c r="AH373">
        <f>(AI373 - AJ373 - DX373*1E3/(8.314*(DZ373+273.15)) * AL373/DW373 * AK373) * DW373/(100*DK373) * (1000 - DT373)/1000</f>
        <v>0</v>
      </c>
      <c r="AI373">
        <v>1119.687111229192</v>
      </c>
      <c r="AJ373">
        <v>1092.246484848485</v>
      </c>
      <c r="AK373">
        <v>3.422431920101686</v>
      </c>
      <c r="AL373">
        <v>66.52313839477526</v>
      </c>
      <c r="AM373">
        <f>(AO373 - AN373 + DX373*1E3/(8.314*(DZ373+273.15)) * AQ373/DW373 * AP373) * DW373/(100*DK373) * 1000/(1000 - AO373)</f>
        <v>0</v>
      </c>
      <c r="AN373">
        <v>26.21336482634726</v>
      </c>
      <c r="AO373">
        <v>27.11242727272727</v>
      </c>
      <c r="AP373">
        <v>-0.009423466764701906</v>
      </c>
      <c r="AQ373">
        <v>105.5360491091365</v>
      </c>
      <c r="AR373">
        <v>0</v>
      </c>
      <c r="AS373">
        <v>0</v>
      </c>
      <c r="AT373">
        <f>IF(AR373*$H$15&gt;=AV373,1.0,(AV373/(AV373-AR373*$H$15)))</f>
        <v>0</v>
      </c>
      <c r="AU373">
        <f>(AT373-1)*100</f>
        <v>0</v>
      </c>
      <c r="AV373">
        <f>MAX(0,($B$15+$C$15*EE373)/(1+$D$15*EE373)*DX373/(DZ373+273)*$E$15)</f>
        <v>0</v>
      </c>
      <c r="AW373" t="s">
        <v>429</v>
      </c>
      <c r="AX373" t="s">
        <v>429</v>
      </c>
      <c r="AY373">
        <v>0</v>
      </c>
      <c r="AZ373">
        <v>0</v>
      </c>
      <c r="BA373">
        <f>1-AY373/AZ373</f>
        <v>0</v>
      </c>
      <c r="BB373">
        <v>0</v>
      </c>
      <c r="BC373" t="s">
        <v>429</v>
      </c>
      <c r="BD373" t="s">
        <v>429</v>
      </c>
      <c r="BE373">
        <v>0</v>
      </c>
      <c r="BF373">
        <v>0</v>
      </c>
      <c r="BG373">
        <f>1-BE373/BF373</f>
        <v>0</v>
      </c>
      <c r="BH373">
        <v>0.5</v>
      </c>
      <c r="BI373">
        <f>DH373</f>
        <v>0</v>
      </c>
      <c r="BJ373">
        <f>K373</f>
        <v>0</v>
      </c>
      <c r="BK373">
        <f>BG373*BH373*BI373</f>
        <v>0</v>
      </c>
      <c r="BL373">
        <f>(BJ373-BB373)/BI373</f>
        <v>0</v>
      </c>
      <c r="BM373">
        <f>(AZ373-BF373)/BF373</f>
        <v>0</v>
      </c>
      <c r="BN373">
        <f>AY373/(BA373+AY373/BF373)</f>
        <v>0</v>
      </c>
      <c r="BO373" t="s">
        <v>429</v>
      </c>
      <c r="BP373">
        <v>0</v>
      </c>
      <c r="BQ373">
        <f>IF(BP373&lt;&gt;0, BP373, BN373)</f>
        <v>0</v>
      </c>
      <c r="BR373">
        <f>1-BQ373/BF373</f>
        <v>0</v>
      </c>
      <c r="BS373">
        <f>(BF373-BE373)/(BF373-BQ373)</f>
        <v>0</v>
      </c>
      <c r="BT373">
        <f>(AZ373-BF373)/(AZ373-BQ373)</f>
        <v>0</v>
      </c>
      <c r="BU373">
        <f>(BF373-BE373)/(BF373-AY373)</f>
        <v>0</v>
      </c>
      <c r="BV373">
        <f>(AZ373-BF373)/(AZ373-AY373)</f>
        <v>0</v>
      </c>
      <c r="BW373">
        <f>(BS373*BQ373/BE373)</f>
        <v>0</v>
      </c>
      <c r="BX373">
        <f>(1-BW373)</f>
        <v>0</v>
      </c>
      <c r="DG373">
        <f>$B$13*EF373+$C$13*EG373+$F$13*ER373*(1-EU373)</f>
        <v>0</v>
      </c>
      <c r="DH373">
        <f>DG373*DI373</f>
        <v>0</v>
      </c>
      <c r="DI373">
        <f>($B$13*$D$11+$C$13*$D$11+$F$13*((FE373+EW373)/MAX(FE373+EW373+FF373, 0.1)*$I$11+FF373/MAX(FE373+EW373+FF373, 0.1)*$J$11))/($B$13+$C$13+$F$13)</f>
        <v>0</v>
      </c>
      <c r="DJ373">
        <f>($B$13*$K$11+$C$13*$K$11+$F$13*((FE373+EW373)/MAX(FE373+EW373+FF373, 0.1)*$P$11+FF373/MAX(FE373+EW373+FF373, 0.1)*$Q$11))/($B$13+$C$13+$F$13)</f>
        <v>0</v>
      </c>
      <c r="DK373">
        <v>2.44</v>
      </c>
      <c r="DL373">
        <v>0.5</v>
      </c>
      <c r="DM373" t="s">
        <v>430</v>
      </c>
      <c r="DN373">
        <v>2</v>
      </c>
      <c r="DO373" t="b">
        <v>1</v>
      </c>
      <c r="DP373">
        <v>1688150305.1</v>
      </c>
      <c r="DQ373">
        <v>1039.324444444444</v>
      </c>
      <c r="DR373">
        <v>1075.864074074074</v>
      </c>
      <c r="DS373">
        <v>27.14569999999999</v>
      </c>
      <c r="DT373">
        <v>26.30971851851852</v>
      </c>
      <c r="DU373">
        <v>1069.757037037037</v>
      </c>
      <c r="DV373">
        <v>31.24098888888889</v>
      </c>
      <c r="DW373">
        <v>500.0207777777778</v>
      </c>
      <c r="DX373">
        <v>101.5356296296296</v>
      </c>
      <c r="DY373">
        <v>0.100030262962963</v>
      </c>
      <c r="DZ373">
        <v>34.43678148148148</v>
      </c>
      <c r="EA373">
        <v>35.72862222222222</v>
      </c>
      <c r="EB373">
        <v>999.9000000000001</v>
      </c>
      <c r="EC373">
        <v>0</v>
      </c>
      <c r="ED373">
        <v>0</v>
      </c>
      <c r="EE373">
        <v>9999.814074074073</v>
      </c>
      <c r="EF373">
        <v>0</v>
      </c>
      <c r="EG373">
        <v>324.2965555555555</v>
      </c>
      <c r="EH373">
        <v>-36.53889629629629</v>
      </c>
      <c r="EI373">
        <v>1068.325925925926</v>
      </c>
      <c r="EJ373">
        <v>1104.933333333333</v>
      </c>
      <c r="EK373">
        <v>0.8359902592592592</v>
      </c>
      <c r="EL373">
        <v>1075.864074074074</v>
      </c>
      <c r="EM373">
        <v>26.30971851851852</v>
      </c>
      <c r="EN373">
        <v>2.756258888888889</v>
      </c>
      <c r="EO373">
        <v>2.671375925925926</v>
      </c>
      <c r="EP373">
        <v>22.62442592592593</v>
      </c>
      <c r="EQ373">
        <v>22.11005555555555</v>
      </c>
      <c r="ER373">
        <v>2000.03</v>
      </c>
      <c r="ES373">
        <v>0.9799926666666668</v>
      </c>
      <c r="ET373">
        <v>0.02000692962962963</v>
      </c>
      <c r="EU373">
        <v>0</v>
      </c>
      <c r="EV373">
        <v>255.7728148148148</v>
      </c>
      <c r="EW373">
        <v>5.00078</v>
      </c>
      <c r="EX373">
        <v>5849.862222222223</v>
      </c>
      <c r="EY373">
        <v>16379.84074074074</v>
      </c>
      <c r="EZ373">
        <v>52.2034074074074</v>
      </c>
      <c r="FA373">
        <v>54.03674074074073</v>
      </c>
      <c r="FB373">
        <v>52.63637037037037</v>
      </c>
      <c r="FC373">
        <v>53.43266666666666</v>
      </c>
      <c r="FD373">
        <v>52.61781481481481</v>
      </c>
      <c r="FE373">
        <v>1955.11</v>
      </c>
      <c r="FF373">
        <v>39.9111111111111</v>
      </c>
      <c r="FG373">
        <v>0</v>
      </c>
      <c r="FH373">
        <v>1688150307</v>
      </c>
      <c r="FI373">
        <v>0</v>
      </c>
      <c r="FJ373">
        <v>255.79132</v>
      </c>
      <c r="FK373">
        <v>3.380692307224257</v>
      </c>
      <c r="FL373">
        <v>138.9492305360771</v>
      </c>
      <c r="FM373">
        <v>5850.197200000001</v>
      </c>
      <c r="FN373">
        <v>15</v>
      </c>
      <c r="FO373">
        <v>1688146449</v>
      </c>
      <c r="FP373" t="s">
        <v>1019</v>
      </c>
      <c r="FQ373">
        <v>1688146449</v>
      </c>
      <c r="FR373">
        <v>1688146442</v>
      </c>
      <c r="FS373">
        <v>9</v>
      </c>
      <c r="FT373">
        <v>-0.022</v>
      </c>
      <c r="FU373">
        <v>-0.07000000000000001</v>
      </c>
      <c r="FV373">
        <v>-22.36</v>
      </c>
      <c r="FW373">
        <v>-3.884</v>
      </c>
      <c r="FX373">
        <v>420</v>
      </c>
      <c r="FY373">
        <v>23</v>
      </c>
      <c r="FZ373">
        <v>0.42</v>
      </c>
      <c r="GA373">
        <v>0.11</v>
      </c>
      <c r="GB373">
        <v>-36.41441</v>
      </c>
      <c r="GC373">
        <v>-2.1874424015009</v>
      </c>
      <c r="GD373">
        <v>0.2162903775020981</v>
      </c>
      <c r="GE373">
        <v>0</v>
      </c>
      <c r="GF373">
        <v>0.8122192500000001</v>
      </c>
      <c r="GG373">
        <v>0.4054574634146336</v>
      </c>
      <c r="GH373">
        <v>0.0428288073332366</v>
      </c>
      <c r="GI373">
        <v>1</v>
      </c>
      <c r="GJ373">
        <v>1</v>
      </c>
      <c r="GK373">
        <v>2</v>
      </c>
      <c r="GL373" t="s">
        <v>432</v>
      </c>
      <c r="GM373">
        <v>3.10169</v>
      </c>
      <c r="GN373">
        <v>2.75818</v>
      </c>
      <c r="GO373">
        <v>0.181968</v>
      </c>
      <c r="GP373">
        <v>0.182664</v>
      </c>
      <c r="GQ373">
        <v>0.138748</v>
      </c>
      <c r="GR373">
        <v>0.12348</v>
      </c>
      <c r="GS373">
        <v>20154.3</v>
      </c>
      <c r="GT373">
        <v>19200</v>
      </c>
      <c r="GU373">
        <v>25243.2</v>
      </c>
      <c r="GV373">
        <v>23899.5</v>
      </c>
      <c r="GW373">
        <v>35015.5</v>
      </c>
      <c r="GX373">
        <v>30558.5</v>
      </c>
      <c r="GY373">
        <v>44150.1</v>
      </c>
      <c r="GZ373">
        <v>37660.8</v>
      </c>
      <c r="HA373">
        <v>1.66938</v>
      </c>
      <c r="HB373">
        <v>1.5737</v>
      </c>
      <c r="HC373">
        <v>-0.0116006</v>
      </c>
      <c r="HD373">
        <v>0</v>
      </c>
      <c r="HE373">
        <v>35.8851</v>
      </c>
      <c r="HF373">
        <v>999.9</v>
      </c>
      <c r="HG373">
        <v>34.5</v>
      </c>
      <c r="HH373">
        <v>48.7</v>
      </c>
      <c r="HI373">
        <v>39.5391</v>
      </c>
      <c r="HJ373">
        <v>62.7474</v>
      </c>
      <c r="HK373">
        <v>21.3902</v>
      </c>
      <c r="HL373">
        <v>1</v>
      </c>
      <c r="HM373">
        <v>2.34051</v>
      </c>
      <c r="HN373">
        <v>9.28105</v>
      </c>
      <c r="HO373">
        <v>20.0424</v>
      </c>
      <c r="HP373">
        <v>5.20037</v>
      </c>
      <c r="HQ373">
        <v>11.998</v>
      </c>
      <c r="HR373">
        <v>4.9571</v>
      </c>
      <c r="HS373">
        <v>3.27423</v>
      </c>
      <c r="HT373">
        <v>9999</v>
      </c>
      <c r="HU373">
        <v>9999</v>
      </c>
      <c r="HV373">
        <v>9999</v>
      </c>
      <c r="HW373">
        <v>114.6</v>
      </c>
      <c r="HX373">
        <v>1.86386</v>
      </c>
      <c r="HY373">
        <v>1.86026</v>
      </c>
      <c r="HZ373">
        <v>1.85867</v>
      </c>
      <c r="IA373">
        <v>1.85989</v>
      </c>
      <c r="IB373">
        <v>1.85988</v>
      </c>
      <c r="IC373">
        <v>1.85852</v>
      </c>
      <c r="ID373">
        <v>1.85774</v>
      </c>
      <c r="IE373">
        <v>1.85242</v>
      </c>
      <c r="IF373">
        <v>0</v>
      </c>
      <c r="IG373">
        <v>0</v>
      </c>
      <c r="IH373">
        <v>0</v>
      </c>
      <c r="II373">
        <v>0</v>
      </c>
      <c r="IJ373" t="s">
        <v>433</v>
      </c>
      <c r="IK373" t="s">
        <v>434</v>
      </c>
      <c r="IL373" t="s">
        <v>435</v>
      </c>
      <c r="IM373" t="s">
        <v>435</v>
      </c>
      <c r="IN373" t="s">
        <v>435</v>
      </c>
      <c r="IO373" t="s">
        <v>435</v>
      </c>
      <c r="IP373">
        <v>0</v>
      </c>
      <c r="IQ373">
        <v>100</v>
      </c>
      <c r="IR373">
        <v>100</v>
      </c>
      <c r="IS373">
        <v>-30.7</v>
      </c>
      <c r="IT373">
        <v>-4.0932</v>
      </c>
      <c r="IU373">
        <v>-14.33519908643434</v>
      </c>
      <c r="IV373">
        <v>-0.02083019699242301</v>
      </c>
      <c r="IW373">
        <v>6.53372239223948E-06</v>
      </c>
      <c r="IX373">
        <v>-1.0545266758139E-09</v>
      </c>
      <c r="IY373">
        <v>-1.743726263577337</v>
      </c>
      <c r="IZ373">
        <v>-0.1107929009182527</v>
      </c>
      <c r="JA373">
        <v>0.00147621998962423</v>
      </c>
      <c r="JB373">
        <v>-1.085810860981848E-05</v>
      </c>
      <c r="JC373">
        <v>3</v>
      </c>
      <c r="JD373">
        <v>1949</v>
      </c>
      <c r="JE373">
        <v>2</v>
      </c>
      <c r="JF373">
        <v>64</v>
      </c>
      <c r="JG373">
        <v>64.40000000000001</v>
      </c>
      <c r="JH373">
        <v>64.5</v>
      </c>
      <c r="JI373">
        <v>2.6001</v>
      </c>
      <c r="JJ373">
        <v>2.70752</v>
      </c>
      <c r="JK373">
        <v>1.49658</v>
      </c>
      <c r="JL373">
        <v>2.32178</v>
      </c>
      <c r="JM373">
        <v>1.54785</v>
      </c>
      <c r="JN373">
        <v>2.43896</v>
      </c>
      <c r="JO373">
        <v>52.1379</v>
      </c>
      <c r="JP373">
        <v>12.626</v>
      </c>
      <c r="JQ373">
        <v>18</v>
      </c>
      <c r="JR373">
        <v>502.466</v>
      </c>
      <c r="JS373">
        <v>446.043</v>
      </c>
      <c r="JT373">
        <v>28.9444</v>
      </c>
      <c r="JU373">
        <v>52.2868</v>
      </c>
      <c r="JV373">
        <v>30.0002</v>
      </c>
      <c r="JW373">
        <v>51.8858</v>
      </c>
      <c r="JX373">
        <v>51.6434</v>
      </c>
      <c r="JY373">
        <v>52.1778</v>
      </c>
      <c r="JZ373">
        <v>23.4927</v>
      </c>
      <c r="KA373">
        <v>0</v>
      </c>
      <c r="KB373">
        <v>23.1303</v>
      </c>
      <c r="KC373">
        <v>1122.24</v>
      </c>
      <c r="KD373">
        <v>26.1365</v>
      </c>
      <c r="KE373">
        <v>96.47499999999999</v>
      </c>
      <c r="KF373">
        <v>90.9646</v>
      </c>
    </row>
    <row r="374" spans="1:292">
      <c r="A374">
        <v>356</v>
      </c>
      <c r="B374">
        <v>1688150317.6</v>
      </c>
      <c r="C374">
        <v>15901.59999990463</v>
      </c>
      <c r="D374" t="s">
        <v>1152</v>
      </c>
      <c r="E374" t="s">
        <v>1153</v>
      </c>
      <c r="F374">
        <v>5</v>
      </c>
      <c r="G374" t="s">
        <v>1018</v>
      </c>
      <c r="H374">
        <v>1688150309.814285</v>
      </c>
      <c r="I374">
        <f>(J374)/1000</f>
        <v>0</v>
      </c>
      <c r="J374">
        <f>IF(DO374, AM374, AG374)</f>
        <v>0</v>
      </c>
      <c r="K374">
        <f>IF(DO374, AH374, AF374)</f>
        <v>0</v>
      </c>
      <c r="L374">
        <f>DQ374 - IF(AT374&gt;1, K374*DK374*100.0/(AV374*EE374), 0)</f>
        <v>0</v>
      </c>
      <c r="M374">
        <f>((S374-I374/2)*L374-K374)/(S374+I374/2)</f>
        <v>0</v>
      </c>
      <c r="N374">
        <f>M374*(DX374+DY374)/1000.0</f>
        <v>0</v>
      </c>
      <c r="O374">
        <f>(DQ374 - IF(AT374&gt;1, K374*DK374*100.0/(AV374*EE374), 0))*(DX374+DY374)/1000.0</f>
        <v>0</v>
      </c>
      <c r="P374">
        <f>2.0/((1/R374-1/Q374)+SIGN(R374)*SQRT((1/R374-1/Q374)*(1/R374-1/Q374) + 4*DL374/((DL374+1)*(DL374+1))*(2*1/R374*1/Q374-1/Q374*1/Q374)))</f>
        <v>0</v>
      </c>
      <c r="Q374">
        <f>IF(LEFT(DM374,1)&lt;&gt;"0",IF(LEFT(DM374,1)="1",3.0,DN374),$D$5+$E$5*(EE374*DX374/($K$5*1000))+$F$5*(EE374*DX374/($K$5*1000))*MAX(MIN(DK374,$J$5),$I$5)*MAX(MIN(DK374,$J$5),$I$5)+$G$5*MAX(MIN(DK374,$J$5),$I$5)*(EE374*DX374/($K$5*1000))+$H$5*(EE374*DX374/($K$5*1000))*(EE374*DX374/($K$5*1000)))</f>
        <v>0</v>
      </c>
      <c r="R374">
        <f>I374*(1000-(1000*0.61365*exp(17.502*V374/(240.97+V374))/(DX374+DY374)+DS374)/2)/(1000*0.61365*exp(17.502*V374/(240.97+V374))/(DX374+DY374)-DS374)</f>
        <v>0</v>
      </c>
      <c r="S374">
        <f>1/((DL374+1)/(P374/1.6)+1/(Q374/1.37)) + DL374/((DL374+1)/(P374/1.6) + DL374/(Q374/1.37))</f>
        <v>0</v>
      </c>
      <c r="T374">
        <f>(DG374*DJ374)</f>
        <v>0</v>
      </c>
      <c r="U374">
        <f>(DZ374+(T374+2*0.95*5.67E-8*(((DZ374+$B$9)+273)^4-(DZ374+273)^4)-44100*I374)/(1.84*29.3*Q374+8*0.95*5.67E-8*(DZ374+273)^3))</f>
        <v>0</v>
      </c>
      <c r="V374">
        <f>($C$9*EA374+$D$9*EB374+$E$9*U374)</f>
        <v>0</v>
      </c>
      <c r="W374">
        <f>0.61365*exp(17.502*V374/(240.97+V374))</f>
        <v>0</v>
      </c>
      <c r="X374">
        <f>(Y374/Z374*100)</f>
        <v>0</v>
      </c>
      <c r="Y374">
        <f>DS374*(DX374+DY374)/1000</f>
        <v>0</v>
      </c>
      <c r="Z374">
        <f>0.61365*exp(17.502*DZ374/(240.97+DZ374))</f>
        <v>0</v>
      </c>
      <c r="AA374">
        <f>(W374-DS374*(DX374+DY374)/1000)</f>
        <v>0</v>
      </c>
      <c r="AB374">
        <f>(-I374*44100)</f>
        <v>0</v>
      </c>
      <c r="AC374">
        <f>2*29.3*Q374*0.92*(DZ374-V374)</f>
        <v>0</v>
      </c>
      <c r="AD374">
        <f>2*0.95*5.67E-8*(((DZ374+$B$9)+273)^4-(V374+273)^4)</f>
        <v>0</v>
      </c>
      <c r="AE374">
        <f>T374+AD374+AB374+AC374</f>
        <v>0</v>
      </c>
      <c r="AF374">
        <f>DW374*AT374*(DR374-DQ374*(1000-AT374*DT374)/(1000-AT374*DS374))/(100*DK374)</f>
        <v>0</v>
      </c>
      <c r="AG374">
        <f>1000*DW374*AT374*(DS374-DT374)/(100*DK374*(1000-AT374*DS374))</f>
        <v>0</v>
      </c>
      <c r="AH374">
        <f>(AI374 - AJ374 - DX374*1E3/(8.314*(DZ374+273.15)) * AL374/DW374 * AK374) * DW374/(100*DK374) * (1000 - DT374)/1000</f>
        <v>0</v>
      </c>
      <c r="AI374">
        <v>1136.71433153768</v>
      </c>
      <c r="AJ374">
        <v>1109.208727272727</v>
      </c>
      <c r="AK374">
        <v>3.400581143931522</v>
      </c>
      <c r="AL374">
        <v>66.52313839477526</v>
      </c>
      <c r="AM374">
        <f>(AO374 - AN374 + DX374*1E3/(8.314*(DZ374+273.15)) * AQ374/DW374 * AP374) * DW374/(100*DK374) * 1000/(1000 - AO374)</f>
        <v>0</v>
      </c>
      <c r="AN374">
        <v>26.18747369394519</v>
      </c>
      <c r="AO374">
        <v>27.06402848484847</v>
      </c>
      <c r="AP374">
        <v>-0.008463703212936005</v>
      </c>
      <c r="AQ374">
        <v>105.5360491091365</v>
      </c>
      <c r="AR374">
        <v>0</v>
      </c>
      <c r="AS374">
        <v>0</v>
      </c>
      <c r="AT374">
        <f>IF(AR374*$H$15&gt;=AV374,1.0,(AV374/(AV374-AR374*$H$15)))</f>
        <v>0</v>
      </c>
      <c r="AU374">
        <f>(AT374-1)*100</f>
        <v>0</v>
      </c>
      <c r="AV374">
        <f>MAX(0,($B$15+$C$15*EE374)/(1+$D$15*EE374)*DX374/(DZ374+273)*$E$15)</f>
        <v>0</v>
      </c>
      <c r="AW374" t="s">
        <v>429</v>
      </c>
      <c r="AX374" t="s">
        <v>429</v>
      </c>
      <c r="AY374">
        <v>0</v>
      </c>
      <c r="AZ374">
        <v>0</v>
      </c>
      <c r="BA374">
        <f>1-AY374/AZ374</f>
        <v>0</v>
      </c>
      <c r="BB374">
        <v>0</v>
      </c>
      <c r="BC374" t="s">
        <v>429</v>
      </c>
      <c r="BD374" t="s">
        <v>429</v>
      </c>
      <c r="BE374">
        <v>0</v>
      </c>
      <c r="BF374">
        <v>0</v>
      </c>
      <c r="BG374">
        <f>1-BE374/BF374</f>
        <v>0</v>
      </c>
      <c r="BH374">
        <v>0.5</v>
      </c>
      <c r="BI374">
        <f>DH374</f>
        <v>0</v>
      </c>
      <c r="BJ374">
        <f>K374</f>
        <v>0</v>
      </c>
      <c r="BK374">
        <f>BG374*BH374*BI374</f>
        <v>0</v>
      </c>
      <c r="BL374">
        <f>(BJ374-BB374)/BI374</f>
        <v>0</v>
      </c>
      <c r="BM374">
        <f>(AZ374-BF374)/BF374</f>
        <v>0</v>
      </c>
      <c r="BN374">
        <f>AY374/(BA374+AY374/BF374)</f>
        <v>0</v>
      </c>
      <c r="BO374" t="s">
        <v>429</v>
      </c>
      <c r="BP374">
        <v>0</v>
      </c>
      <c r="BQ374">
        <f>IF(BP374&lt;&gt;0, BP374, BN374)</f>
        <v>0</v>
      </c>
      <c r="BR374">
        <f>1-BQ374/BF374</f>
        <v>0</v>
      </c>
      <c r="BS374">
        <f>(BF374-BE374)/(BF374-BQ374)</f>
        <v>0</v>
      </c>
      <c r="BT374">
        <f>(AZ374-BF374)/(AZ374-BQ374)</f>
        <v>0</v>
      </c>
      <c r="BU374">
        <f>(BF374-BE374)/(BF374-AY374)</f>
        <v>0</v>
      </c>
      <c r="BV374">
        <f>(AZ374-BF374)/(AZ374-AY374)</f>
        <v>0</v>
      </c>
      <c r="BW374">
        <f>(BS374*BQ374/BE374)</f>
        <v>0</v>
      </c>
      <c r="BX374">
        <f>(1-BW374)</f>
        <v>0</v>
      </c>
      <c r="DG374">
        <f>$B$13*EF374+$C$13*EG374+$F$13*ER374*(1-EU374)</f>
        <v>0</v>
      </c>
      <c r="DH374">
        <f>DG374*DI374</f>
        <v>0</v>
      </c>
      <c r="DI374">
        <f>($B$13*$D$11+$C$13*$D$11+$F$13*((FE374+EW374)/MAX(FE374+EW374+FF374, 0.1)*$I$11+FF374/MAX(FE374+EW374+FF374, 0.1)*$J$11))/($B$13+$C$13+$F$13)</f>
        <v>0</v>
      </c>
      <c r="DJ374">
        <f>($B$13*$K$11+$C$13*$K$11+$F$13*((FE374+EW374)/MAX(FE374+EW374+FF374, 0.1)*$P$11+FF374/MAX(FE374+EW374+FF374, 0.1)*$Q$11))/($B$13+$C$13+$F$13)</f>
        <v>0</v>
      </c>
      <c r="DK374">
        <v>2.44</v>
      </c>
      <c r="DL374">
        <v>0.5</v>
      </c>
      <c r="DM374" t="s">
        <v>430</v>
      </c>
      <c r="DN374">
        <v>2</v>
      </c>
      <c r="DO374" t="b">
        <v>1</v>
      </c>
      <c r="DP374">
        <v>1688150309.814285</v>
      </c>
      <c r="DQ374">
        <v>1054.973571428571</v>
      </c>
      <c r="DR374">
        <v>1091.667142857143</v>
      </c>
      <c r="DS374">
        <v>27.12287142857143</v>
      </c>
      <c r="DT374">
        <v>26.25443928571429</v>
      </c>
      <c r="DU374">
        <v>1085.568928571429</v>
      </c>
      <c r="DV374">
        <v>31.21695357142857</v>
      </c>
      <c r="DW374">
        <v>500.0216785714287</v>
      </c>
      <c r="DX374">
        <v>101.5357142857143</v>
      </c>
      <c r="DY374">
        <v>0.1001447571428571</v>
      </c>
      <c r="DZ374">
        <v>34.42112857142857</v>
      </c>
      <c r="EA374">
        <v>35.71000357142857</v>
      </c>
      <c r="EB374">
        <v>999.9000000000002</v>
      </c>
      <c r="EC374">
        <v>0</v>
      </c>
      <c r="ED374">
        <v>0</v>
      </c>
      <c r="EE374">
        <v>9998.947857142857</v>
      </c>
      <c r="EF374">
        <v>0</v>
      </c>
      <c r="EG374">
        <v>328.7419642857143</v>
      </c>
      <c r="EH374">
        <v>-36.69423571428571</v>
      </c>
      <c r="EI374">
        <v>1084.384285714286</v>
      </c>
      <c r="EJ374">
        <v>1121.1</v>
      </c>
      <c r="EK374">
        <v>0.8684496428571428</v>
      </c>
      <c r="EL374">
        <v>1091.667142857143</v>
      </c>
      <c r="EM374">
        <v>26.25443928571429</v>
      </c>
      <c r="EN374">
        <v>2.753942142857142</v>
      </c>
      <c r="EO374">
        <v>2.665763214285714</v>
      </c>
      <c r="EP374">
        <v>22.61057142857143</v>
      </c>
      <c r="EQ374">
        <v>22.07553928571429</v>
      </c>
      <c r="ER374">
        <v>2000.017142857143</v>
      </c>
      <c r="ES374">
        <v>0.9799922499999998</v>
      </c>
      <c r="ET374">
        <v>0.02000740714285715</v>
      </c>
      <c r="EU374">
        <v>0</v>
      </c>
      <c r="EV374">
        <v>256.0733928571428</v>
      </c>
      <c r="EW374">
        <v>5.00078</v>
      </c>
      <c r="EX374">
        <v>5861.757142857141</v>
      </c>
      <c r="EY374">
        <v>16379.71785714286</v>
      </c>
      <c r="EZ374">
        <v>52.16710714285713</v>
      </c>
      <c r="FA374">
        <v>54.00421428571428</v>
      </c>
      <c r="FB374">
        <v>52.63367857142856</v>
      </c>
      <c r="FC374">
        <v>53.39492857142857</v>
      </c>
      <c r="FD374">
        <v>52.59346428571428</v>
      </c>
      <c r="FE374">
        <v>1955.097142857143</v>
      </c>
      <c r="FF374">
        <v>39.91428571428572</v>
      </c>
      <c r="FG374">
        <v>0</v>
      </c>
      <c r="FH374">
        <v>1688150312.4</v>
      </c>
      <c r="FI374">
        <v>0</v>
      </c>
      <c r="FJ374">
        <v>256.1236538461538</v>
      </c>
      <c r="FK374">
        <v>3.624512816712375</v>
      </c>
      <c r="FL374">
        <v>166.5589743882285</v>
      </c>
      <c r="FM374">
        <v>5863.202692307692</v>
      </c>
      <c r="FN374">
        <v>15</v>
      </c>
      <c r="FO374">
        <v>1688146449</v>
      </c>
      <c r="FP374" t="s">
        <v>1019</v>
      </c>
      <c r="FQ374">
        <v>1688146449</v>
      </c>
      <c r="FR374">
        <v>1688146442</v>
      </c>
      <c r="FS374">
        <v>9</v>
      </c>
      <c r="FT374">
        <v>-0.022</v>
      </c>
      <c r="FU374">
        <v>-0.07000000000000001</v>
      </c>
      <c r="FV374">
        <v>-22.36</v>
      </c>
      <c r="FW374">
        <v>-3.884</v>
      </c>
      <c r="FX374">
        <v>420</v>
      </c>
      <c r="FY374">
        <v>23</v>
      </c>
      <c r="FZ374">
        <v>0.42</v>
      </c>
      <c r="GA374">
        <v>0.11</v>
      </c>
      <c r="GB374">
        <v>-36.574885</v>
      </c>
      <c r="GC374">
        <v>-1.99625741088178</v>
      </c>
      <c r="GD374">
        <v>0.1998161199077794</v>
      </c>
      <c r="GE374">
        <v>0</v>
      </c>
      <c r="GF374">
        <v>0.8437513000000001</v>
      </c>
      <c r="GG374">
        <v>0.4900104540337702</v>
      </c>
      <c r="GH374">
        <v>0.05016868501774788</v>
      </c>
      <c r="GI374">
        <v>1</v>
      </c>
      <c r="GJ374">
        <v>1</v>
      </c>
      <c r="GK374">
        <v>2</v>
      </c>
      <c r="GL374" t="s">
        <v>432</v>
      </c>
      <c r="GM374">
        <v>3.10153</v>
      </c>
      <c r="GN374">
        <v>2.75816</v>
      </c>
      <c r="GO374">
        <v>0.183734</v>
      </c>
      <c r="GP374">
        <v>0.18442</v>
      </c>
      <c r="GQ374">
        <v>0.1386</v>
      </c>
      <c r="GR374">
        <v>0.123444</v>
      </c>
      <c r="GS374">
        <v>20110.7</v>
      </c>
      <c r="GT374">
        <v>19158.7</v>
      </c>
      <c r="GU374">
        <v>25243.4</v>
      </c>
      <c r="GV374">
        <v>23899.7</v>
      </c>
      <c r="GW374">
        <v>35021.7</v>
      </c>
      <c r="GX374">
        <v>30560.3</v>
      </c>
      <c r="GY374">
        <v>44150.4</v>
      </c>
      <c r="GZ374">
        <v>37661.3</v>
      </c>
      <c r="HA374">
        <v>1.6691</v>
      </c>
      <c r="HB374">
        <v>1.5737</v>
      </c>
      <c r="HC374">
        <v>-0.0111945</v>
      </c>
      <c r="HD374">
        <v>0</v>
      </c>
      <c r="HE374">
        <v>35.8576</v>
      </c>
      <c r="HF374">
        <v>999.9</v>
      </c>
      <c r="HG374">
        <v>34.5</v>
      </c>
      <c r="HH374">
        <v>48.7</v>
      </c>
      <c r="HI374">
        <v>39.5421</v>
      </c>
      <c r="HJ374">
        <v>62.9374</v>
      </c>
      <c r="HK374">
        <v>21.3782</v>
      </c>
      <c r="HL374">
        <v>1</v>
      </c>
      <c r="HM374">
        <v>2.34038</v>
      </c>
      <c r="HN374">
        <v>9.28105</v>
      </c>
      <c r="HO374">
        <v>20.0423</v>
      </c>
      <c r="HP374">
        <v>5.20067</v>
      </c>
      <c r="HQ374">
        <v>11.998</v>
      </c>
      <c r="HR374">
        <v>4.95705</v>
      </c>
      <c r="HS374">
        <v>3.2742</v>
      </c>
      <c r="HT374">
        <v>9999</v>
      </c>
      <c r="HU374">
        <v>9999</v>
      </c>
      <c r="HV374">
        <v>9999</v>
      </c>
      <c r="HW374">
        <v>114.6</v>
      </c>
      <c r="HX374">
        <v>1.86386</v>
      </c>
      <c r="HY374">
        <v>1.86026</v>
      </c>
      <c r="HZ374">
        <v>1.85867</v>
      </c>
      <c r="IA374">
        <v>1.8599</v>
      </c>
      <c r="IB374">
        <v>1.85987</v>
      </c>
      <c r="IC374">
        <v>1.85852</v>
      </c>
      <c r="ID374">
        <v>1.8577</v>
      </c>
      <c r="IE374">
        <v>1.85242</v>
      </c>
      <c r="IF374">
        <v>0</v>
      </c>
      <c r="IG374">
        <v>0</v>
      </c>
      <c r="IH374">
        <v>0</v>
      </c>
      <c r="II374">
        <v>0</v>
      </c>
      <c r="IJ374" t="s">
        <v>433</v>
      </c>
      <c r="IK374" t="s">
        <v>434</v>
      </c>
      <c r="IL374" t="s">
        <v>435</v>
      </c>
      <c r="IM374" t="s">
        <v>435</v>
      </c>
      <c r="IN374" t="s">
        <v>435</v>
      </c>
      <c r="IO374" t="s">
        <v>435</v>
      </c>
      <c r="IP374">
        <v>0</v>
      </c>
      <c r="IQ374">
        <v>100</v>
      </c>
      <c r="IR374">
        <v>100</v>
      </c>
      <c r="IS374">
        <v>-30.87</v>
      </c>
      <c r="IT374">
        <v>-4.0908</v>
      </c>
      <c r="IU374">
        <v>-14.33519908643434</v>
      </c>
      <c r="IV374">
        <v>-0.02083019699242301</v>
      </c>
      <c r="IW374">
        <v>6.53372239223948E-06</v>
      </c>
      <c r="IX374">
        <v>-1.0545266758139E-09</v>
      </c>
      <c r="IY374">
        <v>-1.743726263577337</v>
      </c>
      <c r="IZ374">
        <v>-0.1107929009182527</v>
      </c>
      <c r="JA374">
        <v>0.00147621998962423</v>
      </c>
      <c r="JB374">
        <v>-1.085810860981848E-05</v>
      </c>
      <c r="JC374">
        <v>3</v>
      </c>
      <c r="JD374">
        <v>1949</v>
      </c>
      <c r="JE374">
        <v>2</v>
      </c>
      <c r="JF374">
        <v>64</v>
      </c>
      <c r="JG374">
        <v>64.5</v>
      </c>
      <c r="JH374">
        <v>64.59999999999999</v>
      </c>
      <c r="JI374">
        <v>2.62939</v>
      </c>
      <c r="JJ374">
        <v>2.70142</v>
      </c>
      <c r="JK374">
        <v>1.49658</v>
      </c>
      <c r="JL374">
        <v>2.32178</v>
      </c>
      <c r="JM374">
        <v>1.54785</v>
      </c>
      <c r="JN374">
        <v>2.52319</v>
      </c>
      <c r="JO374">
        <v>52.1379</v>
      </c>
      <c r="JP374">
        <v>12.626</v>
      </c>
      <c r="JQ374">
        <v>18</v>
      </c>
      <c r="JR374">
        <v>502.313</v>
      </c>
      <c r="JS374">
        <v>446.068</v>
      </c>
      <c r="JT374">
        <v>28.9097</v>
      </c>
      <c r="JU374">
        <v>52.2889</v>
      </c>
      <c r="JV374">
        <v>30.0001</v>
      </c>
      <c r="JW374">
        <v>51.8922</v>
      </c>
      <c r="JX374">
        <v>51.6482</v>
      </c>
      <c r="JY374">
        <v>52.7689</v>
      </c>
      <c r="JZ374">
        <v>23.4927</v>
      </c>
      <c r="KA374">
        <v>0</v>
      </c>
      <c r="KB374">
        <v>23.1303</v>
      </c>
      <c r="KC374">
        <v>1142.27</v>
      </c>
      <c r="KD374">
        <v>26.144</v>
      </c>
      <c r="KE374">
        <v>96.4756</v>
      </c>
      <c r="KF374">
        <v>90.96559999999999</v>
      </c>
    </row>
    <row r="375" spans="1:292">
      <c r="A375">
        <v>357</v>
      </c>
      <c r="B375">
        <v>1688150322.6</v>
      </c>
      <c r="C375">
        <v>15906.59999990463</v>
      </c>
      <c r="D375" t="s">
        <v>1154</v>
      </c>
      <c r="E375" t="s">
        <v>1155</v>
      </c>
      <c r="F375">
        <v>5</v>
      </c>
      <c r="G375" t="s">
        <v>1018</v>
      </c>
      <c r="H375">
        <v>1688150315.1</v>
      </c>
      <c r="I375">
        <f>(J375)/1000</f>
        <v>0</v>
      </c>
      <c r="J375">
        <f>IF(DO375, AM375, AG375)</f>
        <v>0</v>
      </c>
      <c r="K375">
        <f>IF(DO375, AH375, AF375)</f>
        <v>0</v>
      </c>
      <c r="L375">
        <f>DQ375 - IF(AT375&gt;1, K375*DK375*100.0/(AV375*EE375), 0)</f>
        <v>0</v>
      </c>
      <c r="M375">
        <f>((S375-I375/2)*L375-K375)/(S375+I375/2)</f>
        <v>0</v>
      </c>
      <c r="N375">
        <f>M375*(DX375+DY375)/1000.0</f>
        <v>0</v>
      </c>
      <c r="O375">
        <f>(DQ375 - IF(AT375&gt;1, K375*DK375*100.0/(AV375*EE375), 0))*(DX375+DY375)/1000.0</f>
        <v>0</v>
      </c>
      <c r="P375">
        <f>2.0/((1/R375-1/Q375)+SIGN(R375)*SQRT((1/R375-1/Q375)*(1/R375-1/Q375) + 4*DL375/((DL375+1)*(DL375+1))*(2*1/R375*1/Q375-1/Q375*1/Q375)))</f>
        <v>0</v>
      </c>
      <c r="Q375">
        <f>IF(LEFT(DM375,1)&lt;&gt;"0",IF(LEFT(DM375,1)="1",3.0,DN375),$D$5+$E$5*(EE375*DX375/($K$5*1000))+$F$5*(EE375*DX375/($K$5*1000))*MAX(MIN(DK375,$J$5),$I$5)*MAX(MIN(DK375,$J$5),$I$5)+$G$5*MAX(MIN(DK375,$J$5),$I$5)*(EE375*DX375/($K$5*1000))+$H$5*(EE375*DX375/($K$5*1000))*(EE375*DX375/($K$5*1000)))</f>
        <v>0</v>
      </c>
      <c r="R375">
        <f>I375*(1000-(1000*0.61365*exp(17.502*V375/(240.97+V375))/(DX375+DY375)+DS375)/2)/(1000*0.61365*exp(17.502*V375/(240.97+V375))/(DX375+DY375)-DS375)</f>
        <v>0</v>
      </c>
      <c r="S375">
        <f>1/((DL375+1)/(P375/1.6)+1/(Q375/1.37)) + DL375/((DL375+1)/(P375/1.6) + DL375/(Q375/1.37))</f>
        <v>0</v>
      </c>
      <c r="T375">
        <f>(DG375*DJ375)</f>
        <v>0</v>
      </c>
      <c r="U375">
        <f>(DZ375+(T375+2*0.95*5.67E-8*(((DZ375+$B$9)+273)^4-(DZ375+273)^4)-44100*I375)/(1.84*29.3*Q375+8*0.95*5.67E-8*(DZ375+273)^3))</f>
        <v>0</v>
      </c>
      <c r="V375">
        <f>($C$9*EA375+$D$9*EB375+$E$9*U375)</f>
        <v>0</v>
      </c>
      <c r="W375">
        <f>0.61365*exp(17.502*V375/(240.97+V375))</f>
        <v>0</v>
      </c>
      <c r="X375">
        <f>(Y375/Z375*100)</f>
        <v>0</v>
      </c>
      <c r="Y375">
        <f>DS375*(DX375+DY375)/1000</f>
        <v>0</v>
      </c>
      <c r="Z375">
        <f>0.61365*exp(17.502*DZ375/(240.97+DZ375))</f>
        <v>0</v>
      </c>
      <c r="AA375">
        <f>(W375-DS375*(DX375+DY375)/1000)</f>
        <v>0</v>
      </c>
      <c r="AB375">
        <f>(-I375*44100)</f>
        <v>0</v>
      </c>
      <c r="AC375">
        <f>2*29.3*Q375*0.92*(DZ375-V375)</f>
        <v>0</v>
      </c>
      <c r="AD375">
        <f>2*0.95*5.67E-8*(((DZ375+$B$9)+273)^4-(V375+273)^4)</f>
        <v>0</v>
      </c>
      <c r="AE375">
        <f>T375+AD375+AB375+AC375</f>
        <v>0</v>
      </c>
      <c r="AF375">
        <f>DW375*AT375*(DR375-DQ375*(1000-AT375*DT375)/(1000-AT375*DS375))/(100*DK375)</f>
        <v>0</v>
      </c>
      <c r="AG375">
        <f>1000*DW375*AT375*(DS375-DT375)/(100*DK375*(1000-AT375*DS375))</f>
        <v>0</v>
      </c>
      <c r="AH375">
        <f>(AI375 - AJ375 - DX375*1E3/(8.314*(DZ375+273.15)) * AL375/DW375 * AK375) * DW375/(100*DK375) * (1000 - DT375)/1000</f>
        <v>0</v>
      </c>
      <c r="AI375">
        <v>1154.006636881867</v>
      </c>
      <c r="AJ375">
        <v>1126.23503030303</v>
      </c>
      <c r="AK375">
        <v>3.395952406387854</v>
      </c>
      <c r="AL375">
        <v>66.52313839477526</v>
      </c>
      <c r="AM375">
        <f>(AO375 - AN375 + DX375*1E3/(8.314*(DZ375+273.15)) * AQ375/DW375 * AP375) * DW375/(100*DK375) * 1000/(1000 - AO375)</f>
        <v>0</v>
      </c>
      <c r="AN375">
        <v>26.17904479483195</v>
      </c>
      <c r="AO375">
        <v>27.03489030303031</v>
      </c>
      <c r="AP375">
        <v>-0.005544663560994965</v>
      </c>
      <c r="AQ375">
        <v>105.5360491091365</v>
      </c>
      <c r="AR375">
        <v>0</v>
      </c>
      <c r="AS375">
        <v>0</v>
      </c>
      <c r="AT375">
        <f>IF(AR375*$H$15&gt;=AV375,1.0,(AV375/(AV375-AR375*$H$15)))</f>
        <v>0</v>
      </c>
      <c r="AU375">
        <f>(AT375-1)*100</f>
        <v>0</v>
      </c>
      <c r="AV375">
        <f>MAX(0,($B$15+$C$15*EE375)/(1+$D$15*EE375)*DX375/(DZ375+273)*$E$15)</f>
        <v>0</v>
      </c>
      <c r="AW375" t="s">
        <v>429</v>
      </c>
      <c r="AX375" t="s">
        <v>429</v>
      </c>
      <c r="AY375">
        <v>0</v>
      </c>
      <c r="AZ375">
        <v>0</v>
      </c>
      <c r="BA375">
        <f>1-AY375/AZ375</f>
        <v>0</v>
      </c>
      <c r="BB375">
        <v>0</v>
      </c>
      <c r="BC375" t="s">
        <v>429</v>
      </c>
      <c r="BD375" t="s">
        <v>429</v>
      </c>
      <c r="BE375">
        <v>0</v>
      </c>
      <c r="BF375">
        <v>0</v>
      </c>
      <c r="BG375">
        <f>1-BE375/BF375</f>
        <v>0</v>
      </c>
      <c r="BH375">
        <v>0.5</v>
      </c>
      <c r="BI375">
        <f>DH375</f>
        <v>0</v>
      </c>
      <c r="BJ375">
        <f>K375</f>
        <v>0</v>
      </c>
      <c r="BK375">
        <f>BG375*BH375*BI375</f>
        <v>0</v>
      </c>
      <c r="BL375">
        <f>(BJ375-BB375)/BI375</f>
        <v>0</v>
      </c>
      <c r="BM375">
        <f>(AZ375-BF375)/BF375</f>
        <v>0</v>
      </c>
      <c r="BN375">
        <f>AY375/(BA375+AY375/BF375)</f>
        <v>0</v>
      </c>
      <c r="BO375" t="s">
        <v>429</v>
      </c>
      <c r="BP375">
        <v>0</v>
      </c>
      <c r="BQ375">
        <f>IF(BP375&lt;&gt;0, BP375, BN375)</f>
        <v>0</v>
      </c>
      <c r="BR375">
        <f>1-BQ375/BF375</f>
        <v>0</v>
      </c>
      <c r="BS375">
        <f>(BF375-BE375)/(BF375-BQ375)</f>
        <v>0</v>
      </c>
      <c r="BT375">
        <f>(AZ375-BF375)/(AZ375-BQ375)</f>
        <v>0</v>
      </c>
      <c r="BU375">
        <f>(BF375-BE375)/(BF375-AY375)</f>
        <v>0</v>
      </c>
      <c r="BV375">
        <f>(AZ375-BF375)/(AZ375-AY375)</f>
        <v>0</v>
      </c>
      <c r="BW375">
        <f>(BS375*BQ375/BE375)</f>
        <v>0</v>
      </c>
      <c r="BX375">
        <f>(1-BW375)</f>
        <v>0</v>
      </c>
      <c r="DG375">
        <f>$B$13*EF375+$C$13*EG375+$F$13*ER375*(1-EU375)</f>
        <v>0</v>
      </c>
      <c r="DH375">
        <f>DG375*DI375</f>
        <v>0</v>
      </c>
      <c r="DI375">
        <f>($B$13*$D$11+$C$13*$D$11+$F$13*((FE375+EW375)/MAX(FE375+EW375+FF375, 0.1)*$I$11+FF375/MAX(FE375+EW375+FF375, 0.1)*$J$11))/($B$13+$C$13+$F$13)</f>
        <v>0</v>
      </c>
      <c r="DJ375">
        <f>($B$13*$K$11+$C$13*$K$11+$F$13*((FE375+EW375)/MAX(FE375+EW375+FF375, 0.1)*$P$11+FF375/MAX(FE375+EW375+FF375, 0.1)*$Q$11))/($B$13+$C$13+$F$13)</f>
        <v>0</v>
      </c>
      <c r="DK375">
        <v>2.44</v>
      </c>
      <c r="DL375">
        <v>0.5</v>
      </c>
      <c r="DM375" t="s">
        <v>430</v>
      </c>
      <c r="DN375">
        <v>2</v>
      </c>
      <c r="DO375" t="b">
        <v>1</v>
      </c>
      <c r="DP375">
        <v>1688150315.1</v>
      </c>
      <c r="DQ375">
        <v>1072.549259259259</v>
      </c>
      <c r="DR375">
        <v>1109.411481481481</v>
      </c>
      <c r="DS375">
        <v>27.08601111111111</v>
      </c>
      <c r="DT375">
        <v>26.20122962962963</v>
      </c>
      <c r="DU375">
        <v>1103.327407407407</v>
      </c>
      <c r="DV375">
        <v>31.17813333333334</v>
      </c>
      <c r="DW375">
        <v>500.0214074074075</v>
      </c>
      <c r="DX375">
        <v>101.5355555555555</v>
      </c>
      <c r="DY375">
        <v>0.1000190962962963</v>
      </c>
      <c r="DZ375">
        <v>34.40005555555556</v>
      </c>
      <c r="EA375">
        <v>35.68390740740741</v>
      </c>
      <c r="EB375">
        <v>999.9000000000001</v>
      </c>
      <c r="EC375">
        <v>0</v>
      </c>
      <c r="ED375">
        <v>0</v>
      </c>
      <c r="EE375">
        <v>9999.884444444444</v>
      </c>
      <c r="EF375">
        <v>0</v>
      </c>
      <c r="EG375">
        <v>336.0288518518518</v>
      </c>
      <c r="EH375">
        <v>-36.86217407407407</v>
      </c>
      <c r="EI375">
        <v>1102.408518518519</v>
      </c>
      <c r="EJ375">
        <v>1139.261111111111</v>
      </c>
      <c r="EK375">
        <v>0.884803851851852</v>
      </c>
      <c r="EL375">
        <v>1109.411481481481</v>
      </c>
      <c r="EM375">
        <v>26.20122962962963</v>
      </c>
      <c r="EN375">
        <v>2.750195185185186</v>
      </c>
      <c r="EO375">
        <v>2.660356296296297</v>
      </c>
      <c r="EP375">
        <v>22.58814814814815</v>
      </c>
      <c r="EQ375">
        <v>22.04227037037037</v>
      </c>
      <c r="ER375">
        <v>1999.998888888889</v>
      </c>
      <c r="ES375">
        <v>0.9799930370370369</v>
      </c>
      <c r="ET375">
        <v>0.02000668888888889</v>
      </c>
      <c r="EU375">
        <v>0</v>
      </c>
      <c r="EV375">
        <v>256.3761481481482</v>
      </c>
      <c r="EW375">
        <v>5.00078</v>
      </c>
      <c r="EX375">
        <v>5877.165185185186</v>
      </c>
      <c r="EY375">
        <v>16379.57777777778</v>
      </c>
      <c r="EZ375">
        <v>52.14788888888889</v>
      </c>
      <c r="FA375">
        <v>53.96040740740741</v>
      </c>
      <c r="FB375">
        <v>52.60855555555555</v>
      </c>
      <c r="FC375">
        <v>53.36555555555555</v>
      </c>
      <c r="FD375">
        <v>52.56681481481481</v>
      </c>
      <c r="FE375">
        <v>1955.081851851852</v>
      </c>
      <c r="FF375">
        <v>39.91481481481482</v>
      </c>
      <c r="FG375">
        <v>0</v>
      </c>
      <c r="FH375">
        <v>1688150317.2</v>
      </c>
      <c r="FI375">
        <v>0</v>
      </c>
      <c r="FJ375">
        <v>256.3888076923077</v>
      </c>
      <c r="FK375">
        <v>3.227863248825688</v>
      </c>
      <c r="FL375">
        <v>190.953162549635</v>
      </c>
      <c r="FM375">
        <v>5877.541538461539</v>
      </c>
      <c r="FN375">
        <v>15</v>
      </c>
      <c r="FO375">
        <v>1688146449</v>
      </c>
      <c r="FP375" t="s">
        <v>1019</v>
      </c>
      <c r="FQ375">
        <v>1688146449</v>
      </c>
      <c r="FR375">
        <v>1688146442</v>
      </c>
      <c r="FS375">
        <v>9</v>
      </c>
      <c r="FT375">
        <v>-0.022</v>
      </c>
      <c r="FU375">
        <v>-0.07000000000000001</v>
      </c>
      <c r="FV375">
        <v>-22.36</v>
      </c>
      <c r="FW375">
        <v>-3.884</v>
      </c>
      <c r="FX375">
        <v>420</v>
      </c>
      <c r="FY375">
        <v>23</v>
      </c>
      <c r="FZ375">
        <v>0.42</v>
      </c>
      <c r="GA375">
        <v>0.11</v>
      </c>
      <c r="GB375">
        <v>-36.77740250000001</v>
      </c>
      <c r="GC375">
        <v>-1.793177110694073</v>
      </c>
      <c r="GD375">
        <v>0.1777507278290303</v>
      </c>
      <c r="GE375">
        <v>0</v>
      </c>
      <c r="GF375">
        <v>0.868820225</v>
      </c>
      <c r="GG375">
        <v>0.1663726041275784</v>
      </c>
      <c r="GH375">
        <v>0.03276832738521109</v>
      </c>
      <c r="GI375">
        <v>1</v>
      </c>
      <c r="GJ375">
        <v>1</v>
      </c>
      <c r="GK375">
        <v>2</v>
      </c>
      <c r="GL375" t="s">
        <v>432</v>
      </c>
      <c r="GM375">
        <v>3.10153</v>
      </c>
      <c r="GN375">
        <v>2.75805</v>
      </c>
      <c r="GO375">
        <v>0.185483</v>
      </c>
      <c r="GP375">
        <v>0.186168</v>
      </c>
      <c r="GQ375">
        <v>0.138507</v>
      </c>
      <c r="GR375">
        <v>0.123422</v>
      </c>
      <c r="GS375">
        <v>20067.3</v>
      </c>
      <c r="GT375">
        <v>19117.6</v>
      </c>
      <c r="GU375">
        <v>25243.4</v>
      </c>
      <c r="GV375">
        <v>23900.1</v>
      </c>
      <c r="GW375">
        <v>35025.6</v>
      </c>
      <c r="GX375">
        <v>30561.5</v>
      </c>
      <c r="GY375">
        <v>44150.5</v>
      </c>
      <c r="GZ375">
        <v>37661.7</v>
      </c>
      <c r="HA375">
        <v>1.6691</v>
      </c>
      <c r="HB375">
        <v>1.57352</v>
      </c>
      <c r="HC375">
        <v>-0.0117868</v>
      </c>
      <c r="HD375">
        <v>0</v>
      </c>
      <c r="HE375">
        <v>35.8303</v>
      </c>
      <c r="HF375">
        <v>999.9</v>
      </c>
      <c r="HG375">
        <v>34.5</v>
      </c>
      <c r="HH375">
        <v>48.7</v>
      </c>
      <c r="HI375">
        <v>39.5371</v>
      </c>
      <c r="HJ375">
        <v>62.8274</v>
      </c>
      <c r="HK375">
        <v>21.6466</v>
      </c>
      <c r="HL375">
        <v>1</v>
      </c>
      <c r="HM375">
        <v>2.3403</v>
      </c>
      <c r="HN375">
        <v>9.28105</v>
      </c>
      <c r="HO375">
        <v>20.0423</v>
      </c>
      <c r="HP375">
        <v>5.20127</v>
      </c>
      <c r="HQ375">
        <v>11.998</v>
      </c>
      <c r="HR375">
        <v>4.95735</v>
      </c>
      <c r="HS375">
        <v>3.27438</v>
      </c>
      <c r="HT375">
        <v>9999</v>
      </c>
      <c r="HU375">
        <v>9999</v>
      </c>
      <c r="HV375">
        <v>9999</v>
      </c>
      <c r="HW375">
        <v>114.6</v>
      </c>
      <c r="HX375">
        <v>1.86386</v>
      </c>
      <c r="HY375">
        <v>1.86026</v>
      </c>
      <c r="HZ375">
        <v>1.85867</v>
      </c>
      <c r="IA375">
        <v>1.85989</v>
      </c>
      <c r="IB375">
        <v>1.85989</v>
      </c>
      <c r="IC375">
        <v>1.85852</v>
      </c>
      <c r="ID375">
        <v>1.85774</v>
      </c>
      <c r="IE375">
        <v>1.85242</v>
      </c>
      <c r="IF375">
        <v>0</v>
      </c>
      <c r="IG375">
        <v>0</v>
      </c>
      <c r="IH375">
        <v>0</v>
      </c>
      <c r="II375">
        <v>0</v>
      </c>
      <c r="IJ375" t="s">
        <v>433</v>
      </c>
      <c r="IK375" t="s">
        <v>434</v>
      </c>
      <c r="IL375" t="s">
        <v>435</v>
      </c>
      <c r="IM375" t="s">
        <v>435</v>
      </c>
      <c r="IN375" t="s">
        <v>435</v>
      </c>
      <c r="IO375" t="s">
        <v>435</v>
      </c>
      <c r="IP375">
        <v>0</v>
      </c>
      <c r="IQ375">
        <v>100</v>
      </c>
      <c r="IR375">
        <v>100</v>
      </c>
      <c r="IS375">
        <v>-31.03</v>
      </c>
      <c r="IT375">
        <v>-4.0893</v>
      </c>
      <c r="IU375">
        <v>-14.33519908643434</v>
      </c>
      <c r="IV375">
        <v>-0.02083019699242301</v>
      </c>
      <c r="IW375">
        <v>6.53372239223948E-06</v>
      </c>
      <c r="IX375">
        <v>-1.0545266758139E-09</v>
      </c>
      <c r="IY375">
        <v>-1.743726263577337</v>
      </c>
      <c r="IZ375">
        <v>-0.1107929009182527</v>
      </c>
      <c r="JA375">
        <v>0.00147621998962423</v>
      </c>
      <c r="JB375">
        <v>-1.085810860981848E-05</v>
      </c>
      <c r="JC375">
        <v>3</v>
      </c>
      <c r="JD375">
        <v>1949</v>
      </c>
      <c r="JE375">
        <v>2</v>
      </c>
      <c r="JF375">
        <v>64</v>
      </c>
      <c r="JG375">
        <v>64.59999999999999</v>
      </c>
      <c r="JH375">
        <v>64.7</v>
      </c>
      <c r="JI375">
        <v>2.66357</v>
      </c>
      <c r="JJ375">
        <v>2.7063</v>
      </c>
      <c r="JK375">
        <v>1.49658</v>
      </c>
      <c r="JL375">
        <v>2.32056</v>
      </c>
      <c r="JM375">
        <v>1.54785</v>
      </c>
      <c r="JN375">
        <v>2.50244</v>
      </c>
      <c r="JO375">
        <v>52.1719</v>
      </c>
      <c r="JP375">
        <v>12.6173</v>
      </c>
      <c r="JQ375">
        <v>18</v>
      </c>
      <c r="JR375">
        <v>502.339</v>
      </c>
      <c r="JS375">
        <v>445.971</v>
      </c>
      <c r="JT375">
        <v>28.8737</v>
      </c>
      <c r="JU375">
        <v>52.2934</v>
      </c>
      <c r="JV375">
        <v>30</v>
      </c>
      <c r="JW375">
        <v>51.897</v>
      </c>
      <c r="JX375">
        <v>51.6527</v>
      </c>
      <c r="JY375">
        <v>53.4391</v>
      </c>
      <c r="JZ375">
        <v>23.4927</v>
      </c>
      <c r="KA375">
        <v>0</v>
      </c>
      <c r="KB375">
        <v>23.1296</v>
      </c>
      <c r="KC375">
        <v>1155.63</v>
      </c>
      <c r="KD375">
        <v>26.1511</v>
      </c>
      <c r="KE375">
        <v>96.47580000000001</v>
      </c>
      <c r="KF375">
        <v>90.96680000000001</v>
      </c>
    </row>
    <row r="376" spans="1:292">
      <c r="A376">
        <v>358</v>
      </c>
      <c r="B376">
        <v>1688150327.6</v>
      </c>
      <c r="C376">
        <v>15911.59999990463</v>
      </c>
      <c r="D376" t="s">
        <v>1156</v>
      </c>
      <c r="E376" t="s">
        <v>1157</v>
      </c>
      <c r="F376">
        <v>5</v>
      </c>
      <c r="G376" t="s">
        <v>1018</v>
      </c>
      <c r="H376">
        <v>1688150319.814285</v>
      </c>
      <c r="I376">
        <f>(J376)/1000</f>
        <v>0</v>
      </c>
      <c r="J376">
        <f>IF(DO376, AM376, AG376)</f>
        <v>0</v>
      </c>
      <c r="K376">
        <f>IF(DO376, AH376, AF376)</f>
        <v>0</v>
      </c>
      <c r="L376">
        <f>DQ376 - IF(AT376&gt;1, K376*DK376*100.0/(AV376*EE376), 0)</f>
        <v>0</v>
      </c>
      <c r="M376">
        <f>((S376-I376/2)*L376-K376)/(S376+I376/2)</f>
        <v>0</v>
      </c>
      <c r="N376">
        <f>M376*(DX376+DY376)/1000.0</f>
        <v>0</v>
      </c>
      <c r="O376">
        <f>(DQ376 - IF(AT376&gt;1, K376*DK376*100.0/(AV376*EE376), 0))*(DX376+DY376)/1000.0</f>
        <v>0</v>
      </c>
      <c r="P376">
        <f>2.0/((1/R376-1/Q376)+SIGN(R376)*SQRT((1/R376-1/Q376)*(1/R376-1/Q376) + 4*DL376/((DL376+1)*(DL376+1))*(2*1/R376*1/Q376-1/Q376*1/Q376)))</f>
        <v>0</v>
      </c>
      <c r="Q376">
        <f>IF(LEFT(DM376,1)&lt;&gt;"0",IF(LEFT(DM376,1)="1",3.0,DN376),$D$5+$E$5*(EE376*DX376/($K$5*1000))+$F$5*(EE376*DX376/($K$5*1000))*MAX(MIN(DK376,$J$5),$I$5)*MAX(MIN(DK376,$J$5),$I$5)+$G$5*MAX(MIN(DK376,$J$5),$I$5)*(EE376*DX376/($K$5*1000))+$H$5*(EE376*DX376/($K$5*1000))*(EE376*DX376/($K$5*1000)))</f>
        <v>0</v>
      </c>
      <c r="R376">
        <f>I376*(1000-(1000*0.61365*exp(17.502*V376/(240.97+V376))/(DX376+DY376)+DS376)/2)/(1000*0.61365*exp(17.502*V376/(240.97+V376))/(DX376+DY376)-DS376)</f>
        <v>0</v>
      </c>
      <c r="S376">
        <f>1/((DL376+1)/(P376/1.6)+1/(Q376/1.37)) + DL376/((DL376+1)/(P376/1.6) + DL376/(Q376/1.37))</f>
        <v>0</v>
      </c>
      <c r="T376">
        <f>(DG376*DJ376)</f>
        <v>0</v>
      </c>
      <c r="U376">
        <f>(DZ376+(T376+2*0.95*5.67E-8*(((DZ376+$B$9)+273)^4-(DZ376+273)^4)-44100*I376)/(1.84*29.3*Q376+8*0.95*5.67E-8*(DZ376+273)^3))</f>
        <v>0</v>
      </c>
      <c r="V376">
        <f>($C$9*EA376+$D$9*EB376+$E$9*U376)</f>
        <v>0</v>
      </c>
      <c r="W376">
        <f>0.61365*exp(17.502*V376/(240.97+V376))</f>
        <v>0</v>
      </c>
      <c r="X376">
        <f>(Y376/Z376*100)</f>
        <v>0</v>
      </c>
      <c r="Y376">
        <f>DS376*(DX376+DY376)/1000</f>
        <v>0</v>
      </c>
      <c r="Z376">
        <f>0.61365*exp(17.502*DZ376/(240.97+DZ376))</f>
        <v>0</v>
      </c>
      <c r="AA376">
        <f>(W376-DS376*(DX376+DY376)/1000)</f>
        <v>0</v>
      </c>
      <c r="AB376">
        <f>(-I376*44100)</f>
        <v>0</v>
      </c>
      <c r="AC376">
        <f>2*29.3*Q376*0.92*(DZ376-V376)</f>
        <v>0</v>
      </c>
      <c r="AD376">
        <f>2*0.95*5.67E-8*(((DZ376+$B$9)+273)^4-(V376+273)^4)</f>
        <v>0</v>
      </c>
      <c r="AE376">
        <f>T376+AD376+AB376+AC376</f>
        <v>0</v>
      </c>
      <c r="AF376">
        <f>DW376*AT376*(DR376-DQ376*(1000-AT376*DT376)/(1000-AT376*DS376))/(100*DK376)</f>
        <v>0</v>
      </c>
      <c r="AG376">
        <f>1000*DW376*AT376*(DS376-DT376)/(100*DK376*(1000-AT376*DS376))</f>
        <v>0</v>
      </c>
      <c r="AH376">
        <f>(AI376 - AJ376 - DX376*1E3/(8.314*(DZ376+273.15)) * AL376/DW376 * AK376) * DW376/(100*DK376) * (1000 - DT376)/1000</f>
        <v>0</v>
      </c>
      <c r="AI376">
        <v>1171.15817636617</v>
      </c>
      <c r="AJ376">
        <v>1143.235515151516</v>
      </c>
      <c r="AK376">
        <v>3.392371440503606</v>
      </c>
      <c r="AL376">
        <v>66.52313839477526</v>
      </c>
      <c r="AM376">
        <f>(AO376 - AN376 + DX376*1E3/(8.314*(DZ376+273.15)) * AQ376/DW376 * AP376) * DW376/(100*DK376) * 1000/(1000 - AO376)</f>
        <v>0</v>
      </c>
      <c r="AN376">
        <v>26.17606954702457</v>
      </c>
      <c r="AO376">
        <v>27.01426484848486</v>
      </c>
      <c r="AP376">
        <v>-0.001212958913300553</v>
      </c>
      <c r="AQ376">
        <v>105.5360491091365</v>
      </c>
      <c r="AR376">
        <v>0</v>
      </c>
      <c r="AS376">
        <v>0</v>
      </c>
      <c r="AT376">
        <f>IF(AR376*$H$15&gt;=AV376,1.0,(AV376/(AV376-AR376*$H$15)))</f>
        <v>0</v>
      </c>
      <c r="AU376">
        <f>(AT376-1)*100</f>
        <v>0</v>
      </c>
      <c r="AV376">
        <f>MAX(0,($B$15+$C$15*EE376)/(1+$D$15*EE376)*DX376/(DZ376+273)*$E$15)</f>
        <v>0</v>
      </c>
      <c r="AW376" t="s">
        <v>429</v>
      </c>
      <c r="AX376" t="s">
        <v>429</v>
      </c>
      <c r="AY376">
        <v>0</v>
      </c>
      <c r="AZ376">
        <v>0</v>
      </c>
      <c r="BA376">
        <f>1-AY376/AZ376</f>
        <v>0</v>
      </c>
      <c r="BB376">
        <v>0</v>
      </c>
      <c r="BC376" t="s">
        <v>429</v>
      </c>
      <c r="BD376" t="s">
        <v>429</v>
      </c>
      <c r="BE376">
        <v>0</v>
      </c>
      <c r="BF376">
        <v>0</v>
      </c>
      <c r="BG376">
        <f>1-BE376/BF376</f>
        <v>0</v>
      </c>
      <c r="BH376">
        <v>0.5</v>
      </c>
      <c r="BI376">
        <f>DH376</f>
        <v>0</v>
      </c>
      <c r="BJ376">
        <f>K376</f>
        <v>0</v>
      </c>
      <c r="BK376">
        <f>BG376*BH376*BI376</f>
        <v>0</v>
      </c>
      <c r="BL376">
        <f>(BJ376-BB376)/BI376</f>
        <v>0</v>
      </c>
      <c r="BM376">
        <f>(AZ376-BF376)/BF376</f>
        <v>0</v>
      </c>
      <c r="BN376">
        <f>AY376/(BA376+AY376/BF376)</f>
        <v>0</v>
      </c>
      <c r="BO376" t="s">
        <v>429</v>
      </c>
      <c r="BP376">
        <v>0</v>
      </c>
      <c r="BQ376">
        <f>IF(BP376&lt;&gt;0, BP376, BN376)</f>
        <v>0</v>
      </c>
      <c r="BR376">
        <f>1-BQ376/BF376</f>
        <v>0</v>
      </c>
      <c r="BS376">
        <f>(BF376-BE376)/(BF376-BQ376)</f>
        <v>0</v>
      </c>
      <c r="BT376">
        <f>(AZ376-BF376)/(AZ376-BQ376)</f>
        <v>0</v>
      </c>
      <c r="BU376">
        <f>(BF376-BE376)/(BF376-AY376)</f>
        <v>0</v>
      </c>
      <c r="BV376">
        <f>(AZ376-BF376)/(AZ376-AY376)</f>
        <v>0</v>
      </c>
      <c r="BW376">
        <f>(BS376*BQ376/BE376)</f>
        <v>0</v>
      </c>
      <c r="BX376">
        <f>(1-BW376)</f>
        <v>0</v>
      </c>
      <c r="DG376">
        <f>$B$13*EF376+$C$13*EG376+$F$13*ER376*(1-EU376)</f>
        <v>0</v>
      </c>
      <c r="DH376">
        <f>DG376*DI376</f>
        <v>0</v>
      </c>
      <c r="DI376">
        <f>($B$13*$D$11+$C$13*$D$11+$F$13*((FE376+EW376)/MAX(FE376+EW376+FF376, 0.1)*$I$11+FF376/MAX(FE376+EW376+FF376, 0.1)*$J$11))/($B$13+$C$13+$F$13)</f>
        <v>0</v>
      </c>
      <c r="DJ376">
        <f>($B$13*$K$11+$C$13*$K$11+$F$13*((FE376+EW376)/MAX(FE376+EW376+FF376, 0.1)*$P$11+FF376/MAX(FE376+EW376+FF376, 0.1)*$Q$11))/($B$13+$C$13+$F$13)</f>
        <v>0</v>
      </c>
      <c r="DK376">
        <v>2.44</v>
      </c>
      <c r="DL376">
        <v>0.5</v>
      </c>
      <c r="DM376" t="s">
        <v>430</v>
      </c>
      <c r="DN376">
        <v>2</v>
      </c>
      <c r="DO376" t="b">
        <v>1</v>
      </c>
      <c r="DP376">
        <v>1688150319.814285</v>
      </c>
      <c r="DQ376">
        <v>1088.211071428572</v>
      </c>
      <c r="DR376">
        <v>1125.17</v>
      </c>
      <c r="DS376">
        <v>27.052</v>
      </c>
      <c r="DT376">
        <v>26.18262857142857</v>
      </c>
      <c r="DU376">
        <v>1119.150714285714</v>
      </c>
      <c r="DV376">
        <v>31.14231785714286</v>
      </c>
      <c r="DW376">
        <v>499.9981071428571</v>
      </c>
      <c r="DX376">
        <v>101.5351785714286</v>
      </c>
      <c r="DY376">
        <v>0.09996323928571427</v>
      </c>
      <c r="DZ376">
        <v>34.38275</v>
      </c>
      <c r="EA376">
        <v>35.65957857142858</v>
      </c>
      <c r="EB376">
        <v>999.9000000000002</v>
      </c>
      <c r="EC376">
        <v>0</v>
      </c>
      <c r="ED376">
        <v>0</v>
      </c>
      <c r="EE376">
        <v>9998.592142857142</v>
      </c>
      <c r="EF376">
        <v>0</v>
      </c>
      <c r="EG376">
        <v>345.2473928571429</v>
      </c>
      <c r="EH376">
        <v>-36.95971785714286</v>
      </c>
      <c r="EI376">
        <v>1118.466428571429</v>
      </c>
      <c r="EJ376">
        <v>1155.422142857143</v>
      </c>
      <c r="EK376">
        <v>0.8693908928571429</v>
      </c>
      <c r="EL376">
        <v>1125.17</v>
      </c>
      <c r="EM376">
        <v>26.18262857142857</v>
      </c>
      <c r="EN376">
        <v>2.746733214285714</v>
      </c>
      <c r="EO376">
        <v>2.658459285714286</v>
      </c>
      <c r="EP376">
        <v>22.56740357142857</v>
      </c>
      <c r="EQ376">
        <v>22.03057142857143</v>
      </c>
      <c r="ER376">
        <v>1999.996785714286</v>
      </c>
      <c r="ES376">
        <v>0.9799926428571426</v>
      </c>
      <c r="ET376">
        <v>0.02000707857142858</v>
      </c>
      <c r="EU376">
        <v>0</v>
      </c>
      <c r="EV376">
        <v>256.6613928571429</v>
      </c>
      <c r="EW376">
        <v>5.00078</v>
      </c>
      <c r="EX376">
        <v>5893.090357142858</v>
      </c>
      <c r="EY376">
        <v>16379.56785714285</v>
      </c>
      <c r="EZ376">
        <v>52.1247857142857</v>
      </c>
      <c r="FA376">
        <v>53.93057142857143</v>
      </c>
      <c r="FB376">
        <v>52.58007142857142</v>
      </c>
      <c r="FC376">
        <v>53.3457857142857</v>
      </c>
      <c r="FD376">
        <v>52.54882142857143</v>
      </c>
      <c r="FE376">
        <v>1955.079642857143</v>
      </c>
      <c r="FF376">
        <v>39.91714285714286</v>
      </c>
      <c r="FG376">
        <v>0</v>
      </c>
      <c r="FH376">
        <v>1688150322</v>
      </c>
      <c r="FI376">
        <v>0</v>
      </c>
      <c r="FJ376">
        <v>256.6612307692308</v>
      </c>
      <c r="FK376">
        <v>2.988444441232584</v>
      </c>
      <c r="FL376">
        <v>220.0642732222078</v>
      </c>
      <c r="FM376">
        <v>5893.986923076922</v>
      </c>
      <c r="FN376">
        <v>15</v>
      </c>
      <c r="FO376">
        <v>1688146449</v>
      </c>
      <c r="FP376" t="s">
        <v>1019</v>
      </c>
      <c r="FQ376">
        <v>1688146449</v>
      </c>
      <c r="FR376">
        <v>1688146442</v>
      </c>
      <c r="FS376">
        <v>9</v>
      </c>
      <c r="FT376">
        <v>-0.022</v>
      </c>
      <c r="FU376">
        <v>-0.07000000000000001</v>
      </c>
      <c r="FV376">
        <v>-22.36</v>
      </c>
      <c r="FW376">
        <v>-3.884</v>
      </c>
      <c r="FX376">
        <v>420</v>
      </c>
      <c r="FY376">
        <v>23</v>
      </c>
      <c r="FZ376">
        <v>0.42</v>
      </c>
      <c r="GA376">
        <v>0.11</v>
      </c>
      <c r="GB376">
        <v>-36.89005365853659</v>
      </c>
      <c r="GC376">
        <v>-1.468055749129006</v>
      </c>
      <c r="GD376">
        <v>0.1535284991380779</v>
      </c>
      <c r="GE376">
        <v>0</v>
      </c>
      <c r="GF376">
        <v>0.8739706097560975</v>
      </c>
      <c r="GG376">
        <v>-0.1309710104529603</v>
      </c>
      <c r="GH376">
        <v>0.02401533432873422</v>
      </c>
      <c r="GI376">
        <v>1</v>
      </c>
      <c r="GJ376">
        <v>1</v>
      </c>
      <c r="GK376">
        <v>2</v>
      </c>
      <c r="GL376" t="s">
        <v>432</v>
      </c>
      <c r="GM376">
        <v>3.10148</v>
      </c>
      <c r="GN376">
        <v>2.75806</v>
      </c>
      <c r="GO376">
        <v>0.187214</v>
      </c>
      <c r="GP376">
        <v>0.187873</v>
      </c>
      <c r="GQ376">
        <v>0.13844</v>
      </c>
      <c r="GR376">
        <v>0.123403</v>
      </c>
      <c r="GS376">
        <v>20024.6</v>
      </c>
      <c r="GT376">
        <v>19077.7</v>
      </c>
      <c r="GU376">
        <v>25243.7</v>
      </c>
      <c r="GV376">
        <v>23900.6</v>
      </c>
      <c r="GW376">
        <v>35028.9</v>
      </c>
      <c r="GX376">
        <v>30562.9</v>
      </c>
      <c r="GY376">
        <v>44151.1</v>
      </c>
      <c r="GZ376">
        <v>37662.4</v>
      </c>
      <c r="HA376">
        <v>1.66922</v>
      </c>
      <c r="HB376">
        <v>1.57362</v>
      </c>
      <c r="HC376">
        <v>-0.011161</v>
      </c>
      <c r="HD376">
        <v>0</v>
      </c>
      <c r="HE376">
        <v>35.803</v>
      </c>
      <c r="HF376">
        <v>999.9</v>
      </c>
      <c r="HG376">
        <v>34.5</v>
      </c>
      <c r="HH376">
        <v>48.7</v>
      </c>
      <c r="HI376">
        <v>39.5435</v>
      </c>
      <c r="HJ376">
        <v>63.0174</v>
      </c>
      <c r="HK376">
        <v>21.6707</v>
      </c>
      <c r="HL376">
        <v>1</v>
      </c>
      <c r="HM376">
        <v>2.33982</v>
      </c>
      <c r="HN376">
        <v>9.28105</v>
      </c>
      <c r="HO376">
        <v>20.0416</v>
      </c>
      <c r="HP376">
        <v>5.19962</v>
      </c>
      <c r="HQ376">
        <v>11.998</v>
      </c>
      <c r="HR376">
        <v>4.9562</v>
      </c>
      <c r="HS376">
        <v>3.2742</v>
      </c>
      <c r="HT376">
        <v>9999</v>
      </c>
      <c r="HU376">
        <v>9999</v>
      </c>
      <c r="HV376">
        <v>9999</v>
      </c>
      <c r="HW376">
        <v>114.6</v>
      </c>
      <c r="HX376">
        <v>1.86386</v>
      </c>
      <c r="HY376">
        <v>1.86026</v>
      </c>
      <c r="HZ376">
        <v>1.85867</v>
      </c>
      <c r="IA376">
        <v>1.85989</v>
      </c>
      <c r="IB376">
        <v>1.85986</v>
      </c>
      <c r="IC376">
        <v>1.85852</v>
      </c>
      <c r="ID376">
        <v>1.85771</v>
      </c>
      <c r="IE376">
        <v>1.85242</v>
      </c>
      <c r="IF376">
        <v>0</v>
      </c>
      <c r="IG376">
        <v>0</v>
      </c>
      <c r="IH376">
        <v>0</v>
      </c>
      <c r="II376">
        <v>0</v>
      </c>
      <c r="IJ376" t="s">
        <v>433</v>
      </c>
      <c r="IK376" t="s">
        <v>434</v>
      </c>
      <c r="IL376" t="s">
        <v>435</v>
      </c>
      <c r="IM376" t="s">
        <v>435</v>
      </c>
      <c r="IN376" t="s">
        <v>435</v>
      </c>
      <c r="IO376" t="s">
        <v>435</v>
      </c>
      <c r="IP376">
        <v>0</v>
      </c>
      <c r="IQ376">
        <v>100</v>
      </c>
      <c r="IR376">
        <v>100</v>
      </c>
      <c r="IS376">
        <v>-31.2</v>
      </c>
      <c r="IT376">
        <v>-4.0882</v>
      </c>
      <c r="IU376">
        <v>-14.33519908643434</v>
      </c>
      <c r="IV376">
        <v>-0.02083019699242301</v>
      </c>
      <c r="IW376">
        <v>6.53372239223948E-06</v>
      </c>
      <c r="IX376">
        <v>-1.0545266758139E-09</v>
      </c>
      <c r="IY376">
        <v>-1.743726263577337</v>
      </c>
      <c r="IZ376">
        <v>-0.1107929009182527</v>
      </c>
      <c r="JA376">
        <v>0.00147621998962423</v>
      </c>
      <c r="JB376">
        <v>-1.085810860981848E-05</v>
      </c>
      <c r="JC376">
        <v>3</v>
      </c>
      <c r="JD376">
        <v>1949</v>
      </c>
      <c r="JE376">
        <v>2</v>
      </c>
      <c r="JF376">
        <v>64</v>
      </c>
      <c r="JG376">
        <v>64.59999999999999</v>
      </c>
      <c r="JH376">
        <v>64.8</v>
      </c>
      <c r="JI376">
        <v>2.69287</v>
      </c>
      <c r="JJ376">
        <v>2.71606</v>
      </c>
      <c r="JK376">
        <v>1.49658</v>
      </c>
      <c r="JL376">
        <v>2.32178</v>
      </c>
      <c r="JM376">
        <v>1.54785</v>
      </c>
      <c r="JN376">
        <v>2.42188</v>
      </c>
      <c r="JO376">
        <v>52.1719</v>
      </c>
      <c r="JP376">
        <v>12.591</v>
      </c>
      <c r="JQ376">
        <v>18</v>
      </c>
      <c r="JR376">
        <v>502.459</v>
      </c>
      <c r="JS376">
        <v>446.073</v>
      </c>
      <c r="JT376">
        <v>28.837</v>
      </c>
      <c r="JU376">
        <v>52.2934</v>
      </c>
      <c r="JV376">
        <v>30</v>
      </c>
      <c r="JW376">
        <v>51.9029</v>
      </c>
      <c r="JX376">
        <v>51.6591</v>
      </c>
      <c r="JY376">
        <v>54.0365</v>
      </c>
      <c r="JZ376">
        <v>23.7716</v>
      </c>
      <c r="KA376">
        <v>0</v>
      </c>
      <c r="KB376">
        <v>23.1181</v>
      </c>
      <c r="KC376">
        <v>1168.99</v>
      </c>
      <c r="KD376">
        <v>26.0258</v>
      </c>
      <c r="KE376">
        <v>96.47709999999999</v>
      </c>
      <c r="KF376">
        <v>90.9686</v>
      </c>
    </row>
    <row r="377" spans="1:292">
      <c r="A377">
        <v>359</v>
      </c>
      <c r="B377">
        <v>1688150332.6</v>
      </c>
      <c r="C377">
        <v>15916.59999990463</v>
      </c>
      <c r="D377" t="s">
        <v>1158</v>
      </c>
      <c r="E377" t="s">
        <v>1159</v>
      </c>
      <c r="F377">
        <v>5</v>
      </c>
      <c r="G377" t="s">
        <v>1018</v>
      </c>
      <c r="H377">
        <v>1688150325.1</v>
      </c>
      <c r="I377">
        <f>(J377)/1000</f>
        <v>0</v>
      </c>
      <c r="J377">
        <f>IF(DO377, AM377, AG377)</f>
        <v>0</v>
      </c>
      <c r="K377">
        <f>IF(DO377, AH377, AF377)</f>
        <v>0</v>
      </c>
      <c r="L377">
        <f>DQ377 - IF(AT377&gt;1, K377*DK377*100.0/(AV377*EE377), 0)</f>
        <v>0</v>
      </c>
      <c r="M377">
        <f>((S377-I377/2)*L377-K377)/(S377+I377/2)</f>
        <v>0</v>
      </c>
      <c r="N377">
        <f>M377*(DX377+DY377)/1000.0</f>
        <v>0</v>
      </c>
      <c r="O377">
        <f>(DQ377 - IF(AT377&gt;1, K377*DK377*100.0/(AV377*EE377), 0))*(DX377+DY377)/1000.0</f>
        <v>0</v>
      </c>
      <c r="P377">
        <f>2.0/((1/R377-1/Q377)+SIGN(R377)*SQRT((1/R377-1/Q377)*(1/R377-1/Q377) + 4*DL377/((DL377+1)*(DL377+1))*(2*1/R377*1/Q377-1/Q377*1/Q377)))</f>
        <v>0</v>
      </c>
      <c r="Q377">
        <f>IF(LEFT(DM377,1)&lt;&gt;"0",IF(LEFT(DM377,1)="1",3.0,DN377),$D$5+$E$5*(EE377*DX377/($K$5*1000))+$F$5*(EE377*DX377/($K$5*1000))*MAX(MIN(DK377,$J$5),$I$5)*MAX(MIN(DK377,$J$5),$I$5)+$G$5*MAX(MIN(DK377,$J$5),$I$5)*(EE377*DX377/($K$5*1000))+$H$5*(EE377*DX377/($K$5*1000))*(EE377*DX377/($K$5*1000)))</f>
        <v>0</v>
      </c>
      <c r="R377">
        <f>I377*(1000-(1000*0.61365*exp(17.502*V377/(240.97+V377))/(DX377+DY377)+DS377)/2)/(1000*0.61365*exp(17.502*V377/(240.97+V377))/(DX377+DY377)-DS377)</f>
        <v>0</v>
      </c>
      <c r="S377">
        <f>1/((DL377+1)/(P377/1.6)+1/(Q377/1.37)) + DL377/((DL377+1)/(P377/1.6) + DL377/(Q377/1.37))</f>
        <v>0</v>
      </c>
      <c r="T377">
        <f>(DG377*DJ377)</f>
        <v>0</v>
      </c>
      <c r="U377">
        <f>(DZ377+(T377+2*0.95*5.67E-8*(((DZ377+$B$9)+273)^4-(DZ377+273)^4)-44100*I377)/(1.84*29.3*Q377+8*0.95*5.67E-8*(DZ377+273)^3))</f>
        <v>0</v>
      </c>
      <c r="V377">
        <f>($C$9*EA377+$D$9*EB377+$E$9*U377)</f>
        <v>0</v>
      </c>
      <c r="W377">
        <f>0.61365*exp(17.502*V377/(240.97+V377))</f>
        <v>0</v>
      </c>
      <c r="X377">
        <f>(Y377/Z377*100)</f>
        <v>0</v>
      </c>
      <c r="Y377">
        <f>DS377*(DX377+DY377)/1000</f>
        <v>0</v>
      </c>
      <c r="Z377">
        <f>0.61365*exp(17.502*DZ377/(240.97+DZ377))</f>
        <v>0</v>
      </c>
      <c r="AA377">
        <f>(W377-DS377*(DX377+DY377)/1000)</f>
        <v>0</v>
      </c>
      <c r="AB377">
        <f>(-I377*44100)</f>
        <v>0</v>
      </c>
      <c r="AC377">
        <f>2*29.3*Q377*0.92*(DZ377-V377)</f>
        <v>0</v>
      </c>
      <c r="AD377">
        <f>2*0.95*5.67E-8*(((DZ377+$B$9)+273)^4-(V377+273)^4)</f>
        <v>0</v>
      </c>
      <c r="AE377">
        <f>T377+AD377+AB377+AC377</f>
        <v>0</v>
      </c>
      <c r="AF377">
        <f>DW377*AT377*(DR377-DQ377*(1000-AT377*DT377)/(1000-AT377*DS377))/(100*DK377)</f>
        <v>0</v>
      </c>
      <c r="AG377">
        <f>1000*DW377*AT377*(DS377-DT377)/(100*DK377*(1000-AT377*DS377))</f>
        <v>0</v>
      </c>
      <c r="AH377">
        <f>(AI377 - AJ377 - DX377*1E3/(8.314*(DZ377+273.15)) * AL377/DW377 * AK377) * DW377/(100*DK377) * (1000 - DT377)/1000</f>
        <v>0</v>
      </c>
      <c r="AI377">
        <v>1188.292421253106</v>
      </c>
      <c r="AJ377">
        <v>1160.127878787878</v>
      </c>
      <c r="AK377">
        <v>3.386857041115821</v>
      </c>
      <c r="AL377">
        <v>66.52313839477526</v>
      </c>
      <c r="AM377">
        <f>(AO377 - AN377 + DX377*1E3/(8.314*(DZ377+273.15)) * AQ377/DW377 * AP377) * DW377/(100*DK377) * 1000/(1000 - AO377)</f>
        <v>0</v>
      </c>
      <c r="AN377">
        <v>26.146679974498</v>
      </c>
      <c r="AO377">
        <v>26.99725212121212</v>
      </c>
      <c r="AP377">
        <v>-0.0007204434953074049</v>
      </c>
      <c r="AQ377">
        <v>105.5360491091365</v>
      </c>
      <c r="AR377">
        <v>0</v>
      </c>
      <c r="AS377">
        <v>0</v>
      </c>
      <c r="AT377">
        <f>IF(AR377*$H$15&gt;=AV377,1.0,(AV377/(AV377-AR377*$H$15)))</f>
        <v>0</v>
      </c>
      <c r="AU377">
        <f>(AT377-1)*100</f>
        <v>0</v>
      </c>
      <c r="AV377">
        <f>MAX(0,($B$15+$C$15*EE377)/(1+$D$15*EE377)*DX377/(DZ377+273)*$E$15)</f>
        <v>0</v>
      </c>
      <c r="AW377" t="s">
        <v>429</v>
      </c>
      <c r="AX377" t="s">
        <v>429</v>
      </c>
      <c r="AY377">
        <v>0</v>
      </c>
      <c r="AZ377">
        <v>0</v>
      </c>
      <c r="BA377">
        <f>1-AY377/AZ377</f>
        <v>0</v>
      </c>
      <c r="BB377">
        <v>0</v>
      </c>
      <c r="BC377" t="s">
        <v>429</v>
      </c>
      <c r="BD377" t="s">
        <v>429</v>
      </c>
      <c r="BE377">
        <v>0</v>
      </c>
      <c r="BF377">
        <v>0</v>
      </c>
      <c r="BG377">
        <f>1-BE377/BF377</f>
        <v>0</v>
      </c>
      <c r="BH377">
        <v>0.5</v>
      </c>
      <c r="BI377">
        <f>DH377</f>
        <v>0</v>
      </c>
      <c r="BJ377">
        <f>K377</f>
        <v>0</v>
      </c>
      <c r="BK377">
        <f>BG377*BH377*BI377</f>
        <v>0</v>
      </c>
      <c r="BL377">
        <f>(BJ377-BB377)/BI377</f>
        <v>0</v>
      </c>
      <c r="BM377">
        <f>(AZ377-BF377)/BF377</f>
        <v>0</v>
      </c>
      <c r="BN377">
        <f>AY377/(BA377+AY377/BF377)</f>
        <v>0</v>
      </c>
      <c r="BO377" t="s">
        <v>429</v>
      </c>
      <c r="BP377">
        <v>0</v>
      </c>
      <c r="BQ377">
        <f>IF(BP377&lt;&gt;0, BP377, BN377)</f>
        <v>0</v>
      </c>
      <c r="BR377">
        <f>1-BQ377/BF377</f>
        <v>0</v>
      </c>
      <c r="BS377">
        <f>(BF377-BE377)/(BF377-BQ377)</f>
        <v>0</v>
      </c>
      <c r="BT377">
        <f>(AZ377-BF377)/(AZ377-BQ377)</f>
        <v>0</v>
      </c>
      <c r="BU377">
        <f>(BF377-BE377)/(BF377-AY377)</f>
        <v>0</v>
      </c>
      <c r="BV377">
        <f>(AZ377-BF377)/(AZ377-AY377)</f>
        <v>0</v>
      </c>
      <c r="BW377">
        <f>(BS377*BQ377/BE377)</f>
        <v>0</v>
      </c>
      <c r="BX377">
        <f>(1-BW377)</f>
        <v>0</v>
      </c>
      <c r="DG377">
        <f>$B$13*EF377+$C$13*EG377+$F$13*ER377*(1-EU377)</f>
        <v>0</v>
      </c>
      <c r="DH377">
        <f>DG377*DI377</f>
        <v>0</v>
      </c>
      <c r="DI377">
        <f>($B$13*$D$11+$C$13*$D$11+$F$13*((FE377+EW377)/MAX(FE377+EW377+FF377, 0.1)*$I$11+FF377/MAX(FE377+EW377+FF377, 0.1)*$J$11))/($B$13+$C$13+$F$13)</f>
        <v>0</v>
      </c>
      <c r="DJ377">
        <f>($B$13*$K$11+$C$13*$K$11+$F$13*((FE377+EW377)/MAX(FE377+EW377+FF377, 0.1)*$P$11+FF377/MAX(FE377+EW377+FF377, 0.1)*$Q$11))/($B$13+$C$13+$F$13)</f>
        <v>0</v>
      </c>
      <c r="DK377">
        <v>2.44</v>
      </c>
      <c r="DL377">
        <v>0.5</v>
      </c>
      <c r="DM377" t="s">
        <v>430</v>
      </c>
      <c r="DN377">
        <v>2</v>
      </c>
      <c r="DO377" t="b">
        <v>1</v>
      </c>
      <c r="DP377">
        <v>1688150325.1</v>
      </c>
      <c r="DQ377">
        <v>1105.715925925926</v>
      </c>
      <c r="DR377">
        <v>1142.893703703704</v>
      </c>
      <c r="DS377">
        <v>27.02422222222222</v>
      </c>
      <c r="DT377">
        <v>26.1705</v>
      </c>
      <c r="DU377">
        <v>1136.834814814815</v>
      </c>
      <c r="DV377">
        <v>31.11306296296297</v>
      </c>
      <c r="DW377">
        <v>499.9946666666666</v>
      </c>
      <c r="DX377">
        <v>101.5348888888889</v>
      </c>
      <c r="DY377">
        <v>0.09996561481481479</v>
      </c>
      <c r="DZ377">
        <v>34.36255185185185</v>
      </c>
      <c r="EA377">
        <v>35.63653333333333</v>
      </c>
      <c r="EB377">
        <v>999.9000000000001</v>
      </c>
      <c r="EC377">
        <v>0</v>
      </c>
      <c r="ED377">
        <v>0</v>
      </c>
      <c r="EE377">
        <v>9999.047037037039</v>
      </c>
      <c r="EF377">
        <v>0</v>
      </c>
      <c r="EG377">
        <v>360.2136296296297</v>
      </c>
      <c r="EH377">
        <v>-37.1781</v>
      </c>
      <c r="EI377">
        <v>1136.426666666667</v>
      </c>
      <c r="EJ377">
        <v>1173.607777777778</v>
      </c>
      <c r="EK377">
        <v>0.853733148148148</v>
      </c>
      <c r="EL377">
        <v>1142.893703703704</v>
      </c>
      <c r="EM377">
        <v>26.1705</v>
      </c>
      <c r="EN377">
        <v>2.743904074074074</v>
      </c>
      <c r="EO377">
        <v>2.657219259259259</v>
      </c>
      <c r="EP377">
        <v>22.55043333333334</v>
      </c>
      <c r="EQ377">
        <v>22.02292592592593</v>
      </c>
      <c r="ER377">
        <v>1999.998148148148</v>
      </c>
      <c r="ES377">
        <v>0.9799925185185183</v>
      </c>
      <c r="ET377">
        <v>0.02000714814814815</v>
      </c>
      <c r="EU377">
        <v>0</v>
      </c>
      <c r="EV377">
        <v>256.9428888888889</v>
      </c>
      <c r="EW377">
        <v>5.00078</v>
      </c>
      <c r="EX377">
        <v>5917.151851851852</v>
      </c>
      <c r="EY377">
        <v>16379.5962962963</v>
      </c>
      <c r="EZ377">
        <v>52.12944444444444</v>
      </c>
      <c r="FA377">
        <v>53.88633333333333</v>
      </c>
      <c r="FB377">
        <v>52.55066666666666</v>
      </c>
      <c r="FC377">
        <v>53.32848148148148</v>
      </c>
      <c r="FD377">
        <v>52.52762962962962</v>
      </c>
      <c r="FE377">
        <v>1955.081111111111</v>
      </c>
      <c r="FF377">
        <v>39.91703703703703</v>
      </c>
      <c r="FG377">
        <v>0</v>
      </c>
      <c r="FH377">
        <v>1688150326.8</v>
      </c>
      <c r="FI377">
        <v>0</v>
      </c>
      <c r="FJ377">
        <v>256.9293076923077</v>
      </c>
      <c r="FK377">
        <v>3.724991454662155</v>
      </c>
      <c r="FL377">
        <v>312.3641027076605</v>
      </c>
      <c r="FM377">
        <v>5916.122692307692</v>
      </c>
      <c r="FN377">
        <v>15</v>
      </c>
      <c r="FO377">
        <v>1688146449</v>
      </c>
      <c r="FP377" t="s">
        <v>1019</v>
      </c>
      <c r="FQ377">
        <v>1688146449</v>
      </c>
      <c r="FR377">
        <v>1688146442</v>
      </c>
      <c r="FS377">
        <v>9</v>
      </c>
      <c r="FT377">
        <v>-0.022</v>
      </c>
      <c r="FU377">
        <v>-0.07000000000000001</v>
      </c>
      <c r="FV377">
        <v>-22.36</v>
      </c>
      <c r="FW377">
        <v>-3.884</v>
      </c>
      <c r="FX377">
        <v>420</v>
      </c>
      <c r="FY377">
        <v>23</v>
      </c>
      <c r="FZ377">
        <v>0.42</v>
      </c>
      <c r="GA377">
        <v>0.11</v>
      </c>
      <c r="GB377">
        <v>-37.0772175</v>
      </c>
      <c r="GC377">
        <v>-2.215827016885553</v>
      </c>
      <c r="GD377">
        <v>0.2426254086936281</v>
      </c>
      <c r="GE377">
        <v>0</v>
      </c>
      <c r="GF377">
        <v>0.864121875</v>
      </c>
      <c r="GG377">
        <v>-0.1816602889305844</v>
      </c>
      <c r="GH377">
        <v>0.02112298910214591</v>
      </c>
      <c r="GI377">
        <v>1</v>
      </c>
      <c r="GJ377">
        <v>1</v>
      </c>
      <c r="GK377">
        <v>2</v>
      </c>
      <c r="GL377" t="s">
        <v>432</v>
      </c>
      <c r="GM377">
        <v>3.10163</v>
      </c>
      <c r="GN377">
        <v>2.75805</v>
      </c>
      <c r="GO377">
        <v>0.188924</v>
      </c>
      <c r="GP377">
        <v>0.189624</v>
      </c>
      <c r="GQ377">
        <v>0.138381</v>
      </c>
      <c r="GR377">
        <v>0.123222</v>
      </c>
      <c r="GS377">
        <v>19982.4</v>
      </c>
      <c r="GT377">
        <v>19036.3</v>
      </c>
      <c r="GU377">
        <v>25243.9</v>
      </c>
      <c r="GV377">
        <v>23900.6</v>
      </c>
      <c r="GW377">
        <v>35031.7</v>
      </c>
      <c r="GX377">
        <v>30569.8</v>
      </c>
      <c r="GY377">
        <v>44151.5</v>
      </c>
      <c r="GZ377">
        <v>37663</v>
      </c>
      <c r="HA377">
        <v>1.66925</v>
      </c>
      <c r="HB377">
        <v>1.57358</v>
      </c>
      <c r="HC377">
        <v>-0.009495760000000001</v>
      </c>
      <c r="HD377">
        <v>0</v>
      </c>
      <c r="HE377">
        <v>35.7756</v>
      </c>
      <c r="HF377">
        <v>999.9</v>
      </c>
      <c r="HG377">
        <v>34.5</v>
      </c>
      <c r="HH377">
        <v>48.7</v>
      </c>
      <c r="HI377">
        <v>39.536</v>
      </c>
      <c r="HJ377">
        <v>62.9074</v>
      </c>
      <c r="HK377">
        <v>21.3942</v>
      </c>
      <c r="HL377">
        <v>1</v>
      </c>
      <c r="HM377">
        <v>2.33982</v>
      </c>
      <c r="HN377">
        <v>9.28105</v>
      </c>
      <c r="HO377">
        <v>20.0423</v>
      </c>
      <c r="HP377">
        <v>5.20142</v>
      </c>
      <c r="HQ377">
        <v>11.998</v>
      </c>
      <c r="HR377">
        <v>4.9576</v>
      </c>
      <c r="HS377">
        <v>3.27435</v>
      </c>
      <c r="HT377">
        <v>9999</v>
      </c>
      <c r="HU377">
        <v>9999</v>
      </c>
      <c r="HV377">
        <v>9999</v>
      </c>
      <c r="HW377">
        <v>114.6</v>
      </c>
      <c r="HX377">
        <v>1.86386</v>
      </c>
      <c r="HY377">
        <v>1.86028</v>
      </c>
      <c r="HZ377">
        <v>1.85867</v>
      </c>
      <c r="IA377">
        <v>1.85989</v>
      </c>
      <c r="IB377">
        <v>1.85985</v>
      </c>
      <c r="IC377">
        <v>1.85853</v>
      </c>
      <c r="ID377">
        <v>1.85773</v>
      </c>
      <c r="IE377">
        <v>1.85242</v>
      </c>
      <c r="IF377">
        <v>0</v>
      </c>
      <c r="IG377">
        <v>0</v>
      </c>
      <c r="IH377">
        <v>0</v>
      </c>
      <c r="II377">
        <v>0</v>
      </c>
      <c r="IJ377" t="s">
        <v>433</v>
      </c>
      <c r="IK377" t="s">
        <v>434</v>
      </c>
      <c r="IL377" t="s">
        <v>435</v>
      </c>
      <c r="IM377" t="s">
        <v>435</v>
      </c>
      <c r="IN377" t="s">
        <v>435</v>
      </c>
      <c r="IO377" t="s">
        <v>435</v>
      </c>
      <c r="IP377">
        <v>0</v>
      </c>
      <c r="IQ377">
        <v>100</v>
      </c>
      <c r="IR377">
        <v>100</v>
      </c>
      <c r="IS377">
        <v>-31.37</v>
      </c>
      <c r="IT377">
        <v>-4.0872</v>
      </c>
      <c r="IU377">
        <v>-14.33519908643434</v>
      </c>
      <c r="IV377">
        <v>-0.02083019699242301</v>
      </c>
      <c r="IW377">
        <v>6.53372239223948E-06</v>
      </c>
      <c r="IX377">
        <v>-1.0545266758139E-09</v>
      </c>
      <c r="IY377">
        <v>-1.743726263577337</v>
      </c>
      <c r="IZ377">
        <v>-0.1107929009182527</v>
      </c>
      <c r="JA377">
        <v>0.00147621998962423</v>
      </c>
      <c r="JB377">
        <v>-1.085810860981848E-05</v>
      </c>
      <c r="JC377">
        <v>3</v>
      </c>
      <c r="JD377">
        <v>1949</v>
      </c>
      <c r="JE377">
        <v>2</v>
      </c>
      <c r="JF377">
        <v>64</v>
      </c>
      <c r="JG377">
        <v>64.7</v>
      </c>
      <c r="JH377">
        <v>64.8</v>
      </c>
      <c r="JI377">
        <v>2.72583</v>
      </c>
      <c r="JJ377">
        <v>2.70264</v>
      </c>
      <c r="JK377">
        <v>1.49658</v>
      </c>
      <c r="JL377">
        <v>2.32178</v>
      </c>
      <c r="JM377">
        <v>1.54785</v>
      </c>
      <c r="JN377">
        <v>2.45605</v>
      </c>
      <c r="JO377">
        <v>52.1719</v>
      </c>
      <c r="JP377">
        <v>12.591</v>
      </c>
      <c r="JQ377">
        <v>18</v>
      </c>
      <c r="JR377">
        <v>502.496</v>
      </c>
      <c r="JS377">
        <v>446.047</v>
      </c>
      <c r="JT377">
        <v>28.8006</v>
      </c>
      <c r="JU377">
        <v>52.2934</v>
      </c>
      <c r="JV377">
        <v>30.0001</v>
      </c>
      <c r="JW377">
        <v>51.9066</v>
      </c>
      <c r="JX377">
        <v>51.6608</v>
      </c>
      <c r="JY377">
        <v>54.6994</v>
      </c>
      <c r="JZ377">
        <v>23.7716</v>
      </c>
      <c r="KA377">
        <v>0</v>
      </c>
      <c r="KB377">
        <v>23.0884</v>
      </c>
      <c r="KC377">
        <v>1189.02</v>
      </c>
      <c r="KD377">
        <v>25.9978</v>
      </c>
      <c r="KE377">
        <v>96.47799999999999</v>
      </c>
      <c r="KF377">
        <v>90.9696</v>
      </c>
    </row>
    <row r="378" spans="1:292">
      <c r="A378">
        <v>360</v>
      </c>
      <c r="B378">
        <v>1688150337.6</v>
      </c>
      <c r="C378">
        <v>15921.59999990463</v>
      </c>
      <c r="D378" t="s">
        <v>1160</v>
      </c>
      <c r="E378" t="s">
        <v>1161</v>
      </c>
      <c r="F378">
        <v>5</v>
      </c>
      <c r="G378" t="s">
        <v>1018</v>
      </c>
      <c r="H378">
        <v>1688150329.814285</v>
      </c>
      <c r="I378">
        <f>(J378)/1000</f>
        <v>0</v>
      </c>
      <c r="J378">
        <f>IF(DO378, AM378, AG378)</f>
        <v>0</v>
      </c>
      <c r="K378">
        <f>IF(DO378, AH378, AF378)</f>
        <v>0</v>
      </c>
      <c r="L378">
        <f>DQ378 - IF(AT378&gt;1, K378*DK378*100.0/(AV378*EE378), 0)</f>
        <v>0</v>
      </c>
      <c r="M378">
        <f>((S378-I378/2)*L378-K378)/(S378+I378/2)</f>
        <v>0</v>
      </c>
      <c r="N378">
        <f>M378*(DX378+DY378)/1000.0</f>
        <v>0</v>
      </c>
      <c r="O378">
        <f>(DQ378 - IF(AT378&gt;1, K378*DK378*100.0/(AV378*EE378), 0))*(DX378+DY378)/1000.0</f>
        <v>0</v>
      </c>
      <c r="P378">
        <f>2.0/((1/R378-1/Q378)+SIGN(R378)*SQRT((1/R378-1/Q378)*(1/R378-1/Q378) + 4*DL378/((DL378+1)*(DL378+1))*(2*1/R378*1/Q378-1/Q378*1/Q378)))</f>
        <v>0</v>
      </c>
      <c r="Q378">
        <f>IF(LEFT(DM378,1)&lt;&gt;"0",IF(LEFT(DM378,1)="1",3.0,DN378),$D$5+$E$5*(EE378*DX378/($K$5*1000))+$F$5*(EE378*DX378/($K$5*1000))*MAX(MIN(DK378,$J$5),$I$5)*MAX(MIN(DK378,$J$5),$I$5)+$G$5*MAX(MIN(DK378,$J$5),$I$5)*(EE378*DX378/($K$5*1000))+$H$5*(EE378*DX378/($K$5*1000))*(EE378*DX378/($K$5*1000)))</f>
        <v>0</v>
      </c>
      <c r="R378">
        <f>I378*(1000-(1000*0.61365*exp(17.502*V378/(240.97+V378))/(DX378+DY378)+DS378)/2)/(1000*0.61365*exp(17.502*V378/(240.97+V378))/(DX378+DY378)-DS378)</f>
        <v>0</v>
      </c>
      <c r="S378">
        <f>1/((DL378+1)/(P378/1.6)+1/(Q378/1.37)) + DL378/((DL378+1)/(P378/1.6) + DL378/(Q378/1.37))</f>
        <v>0</v>
      </c>
      <c r="T378">
        <f>(DG378*DJ378)</f>
        <v>0</v>
      </c>
      <c r="U378">
        <f>(DZ378+(T378+2*0.95*5.67E-8*(((DZ378+$B$9)+273)^4-(DZ378+273)^4)-44100*I378)/(1.84*29.3*Q378+8*0.95*5.67E-8*(DZ378+273)^3))</f>
        <v>0</v>
      </c>
      <c r="V378">
        <f>($C$9*EA378+$D$9*EB378+$E$9*U378)</f>
        <v>0</v>
      </c>
      <c r="W378">
        <f>0.61365*exp(17.502*V378/(240.97+V378))</f>
        <v>0</v>
      </c>
      <c r="X378">
        <f>(Y378/Z378*100)</f>
        <v>0</v>
      </c>
      <c r="Y378">
        <f>DS378*(DX378+DY378)/1000</f>
        <v>0</v>
      </c>
      <c r="Z378">
        <f>0.61365*exp(17.502*DZ378/(240.97+DZ378))</f>
        <v>0</v>
      </c>
      <c r="AA378">
        <f>(W378-DS378*(DX378+DY378)/1000)</f>
        <v>0</v>
      </c>
      <c r="AB378">
        <f>(-I378*44100)</f>
        <v>0</v>
      </c>
      <c r="AC378">
        <f>2*29.3*Q378*0.92*(DZ378-V378)</f>
        <v>0</v>
      </c>
      <c r="AD378">
        <f>2*0.95*5.67E-8*(((DZ378+$B$9)+273)^4-(V378+273)^4)</f>
        <v>0</v>
      </c>
      <c r="AE378">
        <f>T378+AD378+AB378+AC378</f>
        <v>0</v>
      </c>
      <c r="AF378">
        <f>DW378*AT378*(DR378-DQ378*(1000-AT378*DT378)/(1000-AT378*DS378))/(100*DK378)</f>
        <v>0</v>
      </c>
      <c r="AG378">
        <f>1000*DW378*AT378*(DS378-DT378)/(100*DK378*(1000-AT378*DS378))</f>
        <v>0</v>
      </c>
      <c r="AH378">
        <f>(AI378 - AJ378 - DX378*1E3/(8.314*(DZ378+273.15)) * AL378/DW378 * AK378) * DW378/(100*DK378) * (1000 - DT378)/1000</f>
        <v>0</v>
      </c>
      <c r="AI378">
        <v>1205.554395723039</v>
      </c>
      <c r="AJ378">
        <v>1177.228121212121</v>
      </c>
      <c r="AK378">
        <v>3.422473070721022</v>
      </c>
      <c r="AL378">
        <v>66.52313839477526</v>
      </c>
      <c r="AM378">
        <f>(AO378 - AN378 + DX378*1E3/(8.314*(DZ378+273.15)) * AQ378/DW378 * AP378) * DW378/(100*DK378) * 1000/(1000 - AO378)</f>
        <v>0</v>
      </c>
      <c r="AN378">
        <v>26.10031261044306</v>
      </c>
      <c r="AO378">
        <v>26.96100666666667</v>
      </c>
      <c r="AP378">
        <v>-0.007650148648469694</v>
      </c>
      <c r="AQ378">
        <v>105.5360491091365</v>
      </c>
      <c r="AR378">
        <v>0</v>
      </c>
      <c r="AS378">
        <v>0</v>
      </c>
      <c r="AT378">
        <f>IF(AR378*$H$15&gt;=AV378,1.0,(AV378/(AV378-AR378*$H$15)))</f>
        <v>0</v>
      </c>
      <c r="AU378">
        <f>(AT378-1)*100</f>
        <v>0</v>
      </c>
      <c r="AV378">
        <f>MAX(0,($B$15+$C$15*EE378)/(1+$D$15*EE378)*DX378/(DZ378+273)*$E$15)</f>
        <v>0</v>
      </c>
      <c r="AW378" t="s">
        <v>429</v>
      </c>
      <c r="AX378" t="s">
        <v>429</v>
      </c>
      <c r="AY378">
        <v>0</v>
      </c>
      <c r="AZ378">
        <v>0</v>
      </c>
      <c r="BA378">
        <f>1-AY378/AZ378</f>
        <v>0</v>
      </c>
      <c r="BB378">
        <v>0</v>
      </c>
      <c r="BC378" t="s">
        <v>429</v>
      </c>
      <c r="BD378" t="s">
        <v>429</v>
      </c>
      <c r="BE378">
        <v>0</v>
      </c>
      <c r="BF378">
        <v>0</v>
      </c>
      <c r="BG378">
        <f>1-BE378/BF378</f>
        <v>0</v>
      </c>
      <c r="BH378">
        <v>0.5</v>
      </c>
      <c r="BI378">
        <f>DH378</f>
        <v>0</v>
      </c>
      <c r="BJ378">
        <f>K378</f>
        <v>0</v>
      </c>
      <c r="BK378">
        <f>BG378*BH378*BI378</f>
        <v>0</v>
      </c>
      <c r="BL378">
        <f>(BJ378-BB378)/BI378</f>
        <v>0</v>
      </c>
      <c r="BM378">
        <f>(AZ378-BF378)/BF378</f>
        <v>0</v>
      </c>
      <c r="BN378">
        <f>AY378/(BA378+AY378/BF378)</f>
        <v>0</v>
      </c>
      <c r="BO378" t="s">
        <v>429</v>
      </c>
      <c r="BP378">
        <v>0</v>
      </c>
      <c r="BQ378">
        <f>IF(BP378&lt;&gt;0, BP378, BN378)</f>
        <v>0</v>
      </c>
      <c r="BR378">
        <f>1-BQ378/BF378</f>
        <v>0</v>
      </c>
      <c r="BS378">
        <f>(BF378-BE378)/(BF378-BQ378)</f>
        <v>0</v>
      </c>
      <c r="BT378">
        <f>(AZ378-BF378)/(AZ378-BQ378)</f>
        <v>0</v>
      </c>
      <c r="BU378">
        <f>(BF378-BE378)/(BF378-AY378)</f>
        <v>0</v>
      </c>
      <c r="BV378">
        <f>(AZ378-BF378)/(AZ378-AY378)</f>
        <v>0</v>
      </c>
      <c r="BW378">
        <f>(BS378*BQ378/BE378)</f>
        <v>0</v>
      </c>
      <c r="BX378">
        <f>(1-BW378)</f>
        <v>0</v>
      </c>
      <c r="DG378">
        <f>$B$13*EF378+$C$13*EG378+$F$13*ER378*(1-EU378)</f>
        <v>0</v>
      </c>
      <c r="DH378">
        <f>DG378*DI378</f>
        <v>0</v>
      </c>
      <c r="DI378">
        <f>($B$13*$D$11+$C$13*$D$11+$F$13*((FE378+EW378)/MAX(FE378+EW378+FF378, 0.1)*$I$11+FF378/MAX(FE378+EW378+FF378, 0.1)*$J$11))/($B$13+$C$13+$F$13)</f>
        <v>0</v>
      </c>
      <c r="DJ378">
        <f>($B$13*$K$11+$C$13*$K$11+$F$13*((FE378+EW378)/MAX(FE378+EW378+FF378, 0.1)*$P$11+FF378/MAX(FE378+EW378+FF378, 0.1)*$Q$11))/($B$13+$C$13+$F$13)</f>
        <v>0</v>
      </c>
      <c r="DK378">
        <v>2.44</v>
      </c>
      <c r="DL378">
        <v>0.5</v>
      </c>
      <c r="DM378" t="s">
        <v>430</v>
      </c>
      <c r="DN378">
        <v>2</v>
      </c>
      <c r="DO378" t="b">
        <v>1</v>
      </c>
      <c r="DP378">
        <v>1688150329.814285</v>
      </c>
      <c r="DQ378">
        <v>1121.322857142857</v>
      </c>
      <c r="DR378">
        <v>1158.700714285714</v>
      </c>
      <c r="DS378">
        <v>27.00220357142857</v>
      </c>
      <c r="DT378">
        <v>26.14593928571428</v>
      </c>
      <c r="DU378">
        <v>1152.6</v>
      </c>
      <c r="DV378">
        <v>31.08988571428571</v>
      </c>
      <c r="DW378">
        <v>499.9827857142857</v>
      </c>
      <c r="DX378">
        <v>101.535</v>
      </c>
      <c r="DY378">
        <v>0.09993828571428573</v>
      </c>
      <c r="DZ378">
        <v>34.34392857142857</v>
      </c>
      <c r="EA378">
        <v>35.61896785714286</v>
      </c>
      <c r="EB378">
        <v>999.9000000000002</v>
      </c>
      <c r="EC378">
        <v>0</v>
      </c>
      <c r="ED378">
        <v>0</v>
      </c>
      <c r="EE378">
        <v>9998.011785714287</v>
      </c>
      <c r="EF378">
        <v>0</v>
      </c>
      <c r="EG378">
        <v>390.7685357142857</v>
      </c>
      <c r="EH378">
        <v>-37.37885</v>
      </c>
      <c r="EI378">
        <v>1152.440714285714</v>
      </c>
      <c r="EJ378">
        <v>1189.809642857143</v>
      </c>
      <c r="EK378">
        <v>0.8562745357142857</v>
      </c>
      <c r="EL378">
        <v>1158.700714285714</v>
      </c>
      <c r="EM378">
        <v>26.14593928571428</v>
      </c>
      <c r="EN378">
        <v>2.741669642857143</v>
      </c>
      <c r="EO378">
        <v>2.654726428571429</v>
      </c>
      <c r="EP378">
        <v>22.53701785714286</v>
      </c>
      <c r="EQ378">
        <v>22.00752857142857</v>
      </c>
      <c r="ER378">
        <v>2000.001428571429</v>
      </c>
      <c r="ES378">
        <v>0.9799929285714285</v>
      </c>
      <c r="ET378">
        <v>0.02000672857142858</v>
      </c>
      <c r="EU378">
        <v>0</v>
      </c>
      <c r="EV378">
        <v>257.2349642857142</v>
      </c>
      <c r="EW378">
        <v>5.00078</v>
      </c>
      <c r="EX378">
        <v>5979.040714285715</v>
      </c>
      <c r="EY378">
        <v>16379.62857142857</v>
      </c>
      <c r="EZ378">
        <v>52.12028571428571</v>
      </c>
      <c r="FA378">
        <v>53.83689285714286</v>
      </c>
      <c r="FB378">
        <v>52.52649999999999</v>
      </c>
      <c r="FC378">
        <v>53.31453571428573</v>
      </c>
      <c r="FD378">
        <v>52.50882142857143</v>
      </c>
      <c r="FE378">
        <v>1955.085714285714</v>
      </c>
      <c r="FF378">
        <v>39.91571428571429</v>
      </c>
      <c r="FG378">
        <v>0</v>
      </c>
      <c r="FH378">
        <v>1688150332.2</v>
      </c>
      <c r="FI378">
        <v>0</v>
      </c>
      <c r="FJ378">
        <v>257.28468</v>
      </c>
      <c r="FK378">
        <v>3.917000005733918</v>
      </c>
      <c r="FL378">
        <v>1271.42076926874</v>
      </c>
      <c r="FM378">
        <v>5995.0552</v>
      </c>
      <c r="FN378">
        <v>15</v>
      </c>
      <c r="FO378">
        <v>1688146449</v>
      </c>
      <c r="FP378" t="s">
        <v>1019</v>
      </c>
      <c r="FQ378">
        <v>1688146449</v>
      </c>
      <c r="FR378">
        <v>1688146442</v>
      </c>
      <c r="FS378">
        <v>9</v>
      </c>
      <c r="FT378">
        <v>-0.022</v>
      </c>
      <c r="FU378">
        <v>-0.07000000000000001</v>
      </c>
      <c r="FV378">
        <v>-22.36</v>
      </c>
      <c r="FW378">
        <v>-3.884</v>
      </c>
      <c r="FX378">
        <v>420</v>
      </c>
      <c r="FY378">
        <v>23</v>
      </c>
      <c r="FZ378">
        <v>0.42</v>
      </c>
      <c r="GA378">
        <v>0.11</v>
      </c>
      <c r="GB378">
        <v>-37.25658292682927</v>
      </c>
      <c r="GC378">
        <v>-2.721903135888545</v>
      </c>
      <c r="GD378">
        <v>0.293140484012433</v>
      </c>
      <c r="GE378">
        <v>0</v>
      </c>
      <c r="GF378">
        <v>0.8598559756097561</v>
      </c>
      <c r="GG378">
        <v>0.002742355400695741</v>
      </c>
      <c r="GH378">
        <v>0.01445486986466095</v>
      </c>
      <c r="GI378">
        <v>1</v>
      </c>
      <c r="GJ378">
        <v>1</v>
      </c>
      <c r="GK378">
        <v>2</v>
      </c>
      <c r="GL378" t="s">
        <v>432</v>
      </c>
      <c r="GM378">
        <v>3.10152</v>
      </c>
      <c r="GN378">
        <v>2.75793</v>
      </c>
      <c r="GO378">
        <v>0.190641</v>
      </c>
      <c r="GP378">
        <v>0.191324</v>
      </c>
      <c r="GQ378">
        <v>0.138264</v>
      </c>
      <c r="GR378">
        <v>0.123154</v>
      </c>
      <c r="GS378">
        <v>19939.8</v>
      </c>
      <c r="GT378">
        <v>18996</v>
      </c>
      <c r="GU378">
        <v>25244</v>
      </c>
      <c r="GV378">
        <v>23900.6</v>
      </c>
      <c r="GW378">
        <v>35036.5</v>
      </c>
      <c r="GX378">
        <v>30572.5</v>
      </c>
      <c r="GY378">
        <v>44151.7</v>
      </c>
      <c r="GZ378">
        <v>37663.3</v>
      </c>
      <c r="HA378">
        <v>1.66975</v>
      </c>
      <c r="HB378">
        <v>1.57335</v>
      </c>
      <c r="HC378">
        <v>-0.0103563</v>
      </c>
      <c r="HD378">
        <v>0</v>
      </c>
      <c r="HE378">
        <v>35.7491</v>
      </c>
      <c r="HF378">
        <v>999.9</v>
      </c>
      <c r="HG378">
        <v>34.5</v>
      </c>
      <c r="HH378">
        <v>48.7</v>
      </c>
      <c r="HI378">
        <v>39.5374</v>
      </c>
      <c r="HJ378">
        <v>62.8274</v>
      </c>
      <c r="HK378">
        <v>21.4623</v>
      </c>
      <c r="HL378">
        <v>1</v>
      </c>
      <c r="HM378">
        <v>2.33968</v>
      </c>
      <c r="HN378">
        <v>9.28105</v>
      </c>
      <c r="HO378">
        <v>20.0422</v>
      </c>
      <c r="HP378">
        <v>5.20082</v>
      </c>
      <c r="HQ378">
        <v>11.998</v>
      </c>
      <c r="HR378">
        <v>4.95695</v>
      </c>
      <c r="HS378">
        <v>3.27423</v>
      </c>
      <c r="HT378">
        <v>9999</v>
      </c>
      <c r="HU378">
        <v>9999</v>
      </c>
      <c r="HV378">
        <v>9999</v>
      </c>
      <c r="HW378">
        <v>114.6</v>
      </c>
      <c r="HX378">
        <v>1.86386</v>
      </c>
      <c r="HY378">
        <v>1.86029</v>
      </c>
      <c r="HZ378">
        <v>1.85867</v>
      </c>
      <c r="IA378">
        <v>1.85989</v>
      </c>
      <c r="IB378">
        <v>1.85987</v>
      </c>
      <c r="IC378">
        <v>1.85852</v>
      </c>
      <c r="ID378">
        <v>1.85774</v>
      </c>
      <c r="IE378">
        <v>1.85242</v>
      </c>
      <c r="IF378">
        <v>0</v>
      </c>
      <c r="IG378">
        <v>0</v>
      </c>
      <c r="IH378">
        <v>0</v>
      </c>
      <c r="II378">
        <v>0</v>
      </c>
      <c r="IJ378" t="s">
        <v>433</v>
      </c>
      <c r="IK378" t="s">
        <v>434</v>
      </c>
      <c r="IL378" t="s">
        <v>435</v>
      </c>
      <c r="IM378" t="s">
        <v>435</v>
      </c>
      <c r="IN378" t="s">
        <v>435</v>
      </c>
      <c r="IO378" t="s">
        <v>435</v>
      </c>
      <c r="IP378">
        <v>0</v>
      </c>
      <c r="IQ378">
        <v>100</v>
      </c>
      <c r="IR378">
        <v>100</v>
      </c>
      <c r="IS378">
        <v>-31.53</v>
      </c>
      <c r="IT378">
        <v>-4.0853</v>
      </c>
      <c r="IU378">
        <v>-14.33519908643434</v>
      </c>
      <c r="IV378">
        <v>-0.02083019699242301</v>
      </c>
      <c r="IW378">
        <v>6.53372239223948E-06</v>
      </c>
      <c r="IX378">
        <v>-1.0545266758139E-09</v>
      </c>
      <c r="IY378">
        <v>-1.743726263577337</v>
      </c>
      <c r="IZ378">
        <v>-0.1107929009182527</v>
      </c>
      <c r="JA378">
        <v>0.00147621998962423</v>
      </c>
      <c r="JB378">
        <v>-1.085810860981848E-05</v>
      </c>
      <c r="JC378">
        <v>3</v>
      </c>
      <c r="JD378">
        <v>1949</v>
      </c>
      <c r="JE378">
        <v>2</v>
      </c>
      <c r="JF378">
        <v>64</v>
      </c>
      <c r="JG378">
        <v>64.8</v>
      </c>
      <c r="JH378">
        <v>64.90000000000001</v>
      </c>
      <c r="JI378">
        <v>2.75391</v>
      </c>
      <c r="JJ378">
        <v>2.70508</v>
      </c>
      <c r="JK378">
        <v>1.49658</v>
      </c>
      <c r="JL378">
        <v>2.32056</v>
      </c>
      <c r="JM378">
        <v>1.54785</v>
      </c>
      <c r="JN378">
        <v>2.50244</v>
      </c>
      <c r="JO378">
        <v>52.1719</v>
      </c>
      <c r="JP378">
        <v>12.591</v>
      </c>
      <c r="JQ378">
        <v>18</v>
      </c>
      <c r="JR378">
        <v>502.855</v>
      </c>
      <c r="JS378">
        <v>445.916</v>
      </c>
      <c r="JT378">
        <v>28.765</v>
      </c>
      <c r="JU378">
        <v>52.2934</v>
      </c>
      <c r="JV378">
        <v>29.9999</v>
      </c>
      <c r="JW378">
        <v>51.9094</v>
      </c>
      <c r="JX378">
        <v>51.6654</v>
      </c>
      <c r="JY378">
        <v>55.248</v>
      </c>
      <c r="JZ378">
        <v>24.0568</v>
      </c>
      <c r="KA378">
        <v>0</v>
      </c>
      <c r="KB378">
        <v>23.0654</v>
      </c>
      <c r="KC378">
        <v>1202.38</v>
      </c>
      <c r="KD378">
        <v>25.9857</v>
      </c>
      <c r="KE378">
        <v>96.4783</v>
      </c>
      <c r="KF378">
        <v>90.9699</v>
      </c>
    </row>
    <row r="379" spans="1:292">
      <c r="A379">
        <v>361</v>
      </c>
      <c r="B379">
        <v>1688150342.6</v>
      </c>
      <c r="C379">
        <v>15926.59999990463</v>
      </c>
      <c r="D379" t="s">
        <v>1162</v>
      </c>
      <c r="E379" t="s">
        <v>1163</v>
      </c>
      <c r="F379">
        <v>5</v>
      </c>
      <c r="G379" t="s">
        <v>1018</v>
      </c>
      <c r="H379">
        <v>1688150335.1</v>
      </c>
      <c r="I379">
        <f>(J379)/1000</f>
        <v>0</v>
      </c>
      <c r="J379">
        <f>IF(DO379, AM379, AG379)</f>
        <v>0</v>
      </c>
      <c r="K379">
        <f>IF(DO379, AH379, AF379)</f>
        <v>0</v>
      </c>
      <c r="L379">
        <f>DQ379 - IF(AT379&gt;1, K379*DK379*100.0/(AV379*EE379), 0)</f>
        <v>0</v>
      </c>
      <c r="M379">
        <f>((S379-I379/2)*L379-K379)/(S379+I379/2)</f>
        <v>0</v>
      </c>
      <c r="N379">
        <f>M379*(DX379+DY379)/1000.0</f>
        <v>0</v>
      </c>
      <c r="O379">
        <f>(DQ379 - IF(AT379&gt;1, K379*DK379*100.0/(AV379*EE379), 0))*(DX379+DY379)/1000.0</f>
        <v>0</v>
      </c>
      <c r="P379">
        <f>2.0/((1/R379-1/Q379)+SIGN(R379)*SQRT((1/R379-1/Q379)*(1/R379-1/Q379) + 4*DL379/((DL379+1)*(DL379+1))*(2*1/R379*1/Q379-1/Q379*1/Q379)))</f>
        <v>0</v>
      </c>
      <c r="Q379">
        <f>IF(LEFT(DM379,1)&lt;&gt;"0",IF(LEFT(DM379,1)="1",3.0,DN379),$D$5+$E$5*(EE379*DX379/($K$5*1000))+$F$5*(EE379*DX379/($K$5*1000))*MAX(MIN(DK379,$J$5),$I$5)*MAX(MIN(DK379,$J$5),$I$5)+$G$5*MAX(MIN(DK379,$J$5),$I$5)*(EE379*DX379/($K$5*1000))+$H$5*(EE379*DX379/($K$5*1000))*(EE379*DX379/($K$5*1000)))</f>
        <v>0</v>
      </c>
      <c r="R379">
        <f>I379*(1000-(1000*0.61365*exp(17.502*V379/(240.97+V379))/(DX379+DY379)+DS379)/2)/(1000*0.61365*exp(17.502*V379/(240.97+V379))/(DX379+DY379)-DS379)</f>
        <v>0</v>
      </c>
      <c r="S379">
        <f>1/((DL379+1)/(P379/1.6)+1/(Q379/1.37)) + DL379/((DL379+1)/(P379/1.6) + DL379/(Q379/1.37))</f>
        <v>0</v>
      </c>
      <c r="T379">
        <f>(DG379*DJ379)</f>
        <v>0</v>
      </c>
      <c r="U379">
        <f>(DZ379+(T379+2*0.95*5.67E-8*(((DZ379+$B$9)+273)^4-(DZ379+273)^4)-44100*I379)/(1.84*29.3*Q379+8*0.95*5.67E-8*(DZ379+273)^3))</f>
        <v>0</v>
      </c>
      <c r="V379">
        <f>($C$9*EA379+$D$9*EB379+$E$9*U379)</f>
        <v>0</v>
      </c>
      <c r="W379">
        <f>0.61365*exp(17.502*V379/(240.97+V379))</f>
        <v>0</v>
      </c>
      <c r="X379">
        <f>(Y379/Z379*100)</f>
        <v>0</v>
      </c>
      <c r="Y379">
        <f>DS379*(DX379+DY379)/1000</f>
        <v>0</v>
      </c>
      <c r="Z379">
        <f>0.61365*exp(17.502*DZ379/(240.97+DZ379))</f>
        <v>0</v>
      </c>
      <c r="AA379">
        <f>(W379-DS379*(DX379+DY379)/1000)</f>
        <v>0</v>
      </c>
      <c r="AB379">
        <f>(-I379*44100)</f>
        <v>0</v>
      </c>
      <c r="AC379">
        <f>2*29.3*Q379*0.92*(DZ379-V379)</f>
        <v>0</v>
      </c>
      <c r="AD379">
        <f>2*0.95*5.67E-8*(((DZ379+$B$9)+273)^4-(V379+273)^4)</f>
        <v>0</v>
      </c>
      <c r="AE379">
        <f>T379+AD379+AB379+AC379</f>
        <v>0</v>
      </c>
      <c r="AF379">
        <f>DW379*AT379*(DR379-DQ379*(1000-AT379*DT379)/(1000-AT379*DS379))/(100*DK379)</f>
        <v>0</v>
      </c>
      <c r="AG379">
        <f>1000*DW379*AT379*(DS379-DT379)/(100*DK379*(1000-AT379*DS379))</f>
        <v>0</v>
      </c>
      <c r="AH379">
        <f>(AI379 - AJ379 - DX379*1E3/(8.314*(DZ379+273.15)) * AL379/DW379 * AK379) * DW379/(100*DK379) * (1000 - DT379)/1000</f>
        <v>0</v>
      </c>
      <c r="AI379">
        <v>1222.433939479293</v>
      </c>
      <c r="AJ379">
        <v>1194.279393939393</v>
      </c>
      <c r="AK379">
        <v>3.423612095919469</v>
      </c>
      <c r="AL379">
        <v>66.52313839477526</v>
      </c>
      <c r="AM379">
        <f>(AO379 - AN379 + DX379*1E3/(8.314*(DZ379+273.15)) * AQ379/DW379 * AP379) * DW379/(100*DK379) * 1000/(1000 - AO379)</f>
        <v>0</v>
      </c>
      <c r="AN379">
        <v>26.06448878564473</v>
      </c>
      <c r="AO379">
        <v>26.93546606060606</v>
      </c>
      <c r="AP379">
        <v>-0.005039660865893604</v>
      </c>
      <c r="AQ379">
        <v>105.5360491091365</v>
      </c>
      <c r="AR379">
        <v>0</v>
      </c>
      <c r="AS379">
        <v>0</v>
      </c>
      <c r="AT379">
        <f>IF(AR379*$H$15&gt;=AV379,1.0,(AV379/(AV379-AR379*$H$15)))</f>
        <v>0</v>
      </c>
      <c r="AU379">
        <f>(AT379-1)*100</f>
        <v>0</v>
      </c>
      <c r="AV379">
        <f>MAX(0,($B$15+$C$15*EE379)/(1+$D$15*EE379)*DX379/(DZ379+273)*$E$15)</f>
        <v>0</v>
      </c>
      <c r="AW379" t="s">
        <v>429</v>
      </c>
      <c r="AX379" t="s">
        <v>429</v>
      </c>
      <c r="AY379">
        <v>0</v>
      </c>
      <c r="AZ379">
        <v>0</v>
      </c>
      <c r="BA379">
        <f>1-AY379/AZ379</f>
        <v>0</v>
      </c>
      <c r="BB379">
        <v>0</v>
      </c>
      <c r="BC379" t="s">
        <v>429</v>
      </c>
      <c r="BD379" t="s">
        <v>429</v>
      </c>
      <c r="BE379">
        <v>0</v>
      </c>
      <c r="BF379">
        <v>0</v>
      </c>
      <c r="BG379">
        <f>1-BE379/BF379</f>
        <v>0</v>
      </c>
      <c r="BH379">
        <v>0.5</v>
      </c>
      <c r="BI379">
        <f>DH379</f>
        <v>0</v>
      </c>
      <c r="BJ379">
        <f>K379</f>
        <v>0</v>
      </c>
      <c r="BK379">
        <f>BG379*BH379*BI379</f>
        <v>0</v>
      </c>
      <c r="BL379">
        <f>(BJ379-BB379)/BI379</f>
        <v>0</v>
      </c>
      <c r="BM379">
        <f>(AZ379-BF379)/BF379</f>
        <v>0</v>
      </c>
      <c r="BN379">
        <f>AY379/(BA379+AY379/BF379)</f>
        <v>0</v>
      </c>
      <c r="BO379" t="s">
        <v>429</v>
      </c>
      <c r="BP379">
        <v>0</v>
      </c>
      <c r="BQ379">
        <f>IF(BP379&lt;&gt;0, BP379, BN379)</f>
        <v>0</v>
      </c>
      <c r="BR379">
        <f>1-BQ379/BF379</f>
        <v>0</v>
      </c>
      <c r="BS379">
        <f>(BF379-BE379)/(BF379-BQ379)</f>
        <v>0</v>
      </c>
      <c r="BT379">
        <f>(AZ379-BF379)/(AZ379-BQ379)</f>
        <v>0</v>
      </c>
      <c r="BU379">
        <f>(BF379-BE379)/(BF379-AY379)</f>
        <v>0</v>
      </c>
      <c r="BV379">
        <f>(AZ379-BF379)/(AZ379-AY379)</f>
        <v>0</v>
      </c>
      <c r="BW379">
        <f>(BS379*BQ379/BE379)</f>
        <v>0</v>
      </c>
      <c r="BX379">
        <f>(1-BW379)</f>
        <v>0</v>
      </c>
      <c r="DG379">
        <f>$B$13*EF379+$C$13*EG379+$F$13*ER379*(1-EU379)</f>
        <v>0</v>
      </c>
      <c r="DH379">
        <f>DG379*DI379</f>
        <v>0</v>
      </c>
      <c r="DI379">
        <f>($B$13*$D$11+$C$13*$D$11+$F$13*((FE379+EW379)/MAX(FE379+EW379+FF379, 0.1)*$I$11+FF379/MAX(FE379+EW379+FF379, 0.1)*$J$11))/($B$13+$C$13+$F$13)</f>
        <v>0</v>
      </c>
      <c r="DJ379">
        <f>($B$13*$K$11+$C$13*$K$11+$F$13*((FE379+EW379)/MAX(FE379+EW379+FF379, 0.1)*$P$11+FF379/MAX(FE379+EW379+FF379, 0.1)*$Q$11))/($B$13+$C$13+$F$13)</f>
        <v>0</v>
      </c>
      <c r="DK379">
        <v>2.44</v>
      </c>
      <c r="DL379">
        <v>0.5</v>
      </c>
      <c r="DM379" t="s">
        <v>430</v>
      </c>
      <c r="DN379">
        <v>2</v>
      </c>
      <c r="DO379" t="b">
        <v>1</v>
      </c>
      <c r="DP379">
        <v>1688150335.1</v>
      </c>
      <c r="DQ379">
        <v>1138.818148148148</v>
      </c>
      <c r="DR379">
        <v>1176.321851851852</v>
      </c>
      <c r="DS379">
        <v>26.97554814814815</v>
      </c>
      <c r="DT379">
        <v>26.11036666666667</v>
      </c>
      <c r="DU379">
        <v>1170.271481481481</v>
      </c>
      <c r="DV379">
        <v>31.06182222222222</v>
      </c>
      <c r="DW379">
        <v>499.9954074074074</v>
      </c>
      <c r="DX379">
        <v>101.5350740740741</v>
      </c>
      <c r="DY379">
        <v>0.09989289259259258</v>
      </c>
      <c r="DZ379">
        <v>34.32012592592592</v>
      </c>
      <c r="EA379">
        <v>35.60158888888889</v>
      </c>
      <c r="EB379">
        <v>999.9000000000001</v>
      </c>
      <c r="EC379">
        <v>0</v>
      </c>
      <c r="ED379">
        <v>0</v>
      </c>
      <c r="EE379">
        <v>10000.87851851852</v>
      </c>
      <c r="EF379">
        <v>0</v>
      </c>
      <c r="EG379">
        <v>509.664037037037</v>
      </c>
      <c r="EH379">
        <v>-37.5037074074074</v>
      </c>
      <c r="EI379">
        <v>1170.39037037037</v>
      </c>
      <c r="EJ379">
        <v>1207.859629629629</v>
      </c>
      <c r="EK379">
        <v>0.8651935925925925</v>
      </c>
      <c r="EL379">
        <v>1176.321851851852</v>
      </c>
      <c r="EM379">
        <v>26.11036666666667</v>
      </c>
      <c r="EN379">
        <v>2.738965185185185</v>
      </c>
      <c r="EO379">
        <v>2.651116666666667</v>
      </c>
      <c r="EP379">
        <v>22.52076296296296</v>
      </c>
      <c r="EQ379">
        <v>21.98521481481481</v>
      </c>
      <c r="ER379">
        <v>2000.017777777778</v>
      </c>
      <c r="ES379">
        <v>0.9799985555555556</v>
      </c>
      <c r="ET379">
        <v>0.02000127037037037</v>
      </c>
      <c r="EU379">
        <v>0</v>
      </c>
      <c r="EV379">
        <v>257.4888148148148</v>
      </c>
      <c r="EW379">
        <v>5.00078</v>
      </c>
      <c r="EX379">
        <v>6204.336296296296</v>
      </c>
      <c r="EY379">
        <v>16379.78518518518</v>
      </c>
      <c r="EZ379">
        <v>52.10155555555554</v>
      </c>
      <c r="FA379">
        <v>53.7984074074074</v>
      </c>
      <c r="FB379">
        <v>52.49744444444444</v>
      </c>
      <c r="FC379">
        <v>53.28459259259259</v>
      </c>
      <c r="FD379">
        <v>52.47903703703705</v>
      </c>
      <c r="FE379">
        <v>1955.112222222222</v>
      </c>
      <c r="FF379">
        <v>39.90555555555556</v>
      </c>
      <c r="FG379">
        <v>0</v>
      </c>
      <c r="FH379">
        <v>1688150337</v>
      </c>
      <c r="FI379">
        <v>0</v>
      </c>
      <c r="FJ379">
        <v>257.49388</v>
      </c>
      <c r="FK379">
        <v>1.985692297831348</v>
      </c>
      <c r="FL379">
        <v>3972.472301393643</v>
      </c>
      <c r="FM379">
        <v>6222.099999999999</v>
      </c>
      <c r="FN379">
        <v>15</v>
      </c>
      <c r="FO379">
        <v>1688146449</v>
      </c>
      <c r="FP379" t="s">
        <v>1019</v>
      </c>
      <c r="FQ379">
        <v>1688146449</v>
      </c>
      <c r="FR379">
        <v>1688146442</v>
      </c>
      <c r="FS379">
        <v>9</v>
      </c>
      <c r="FT379">
        <v>-0.022</v>
      </c>
      <c r="FU379">
        <v>-0.07000000000000001</v>
      </c>
      <c r="FV379">
        <v>-22.36</v>
      </c>
      <c r="FW379">
        <v>-3.884</v>
      </c>
      <c r="FX379">
        <v>420</v>
      </c>
      <c r="FY379">
        <v>23</v>
      </c>
      <c r="FZ379">
        <v>0.42</v>
      </c>
      <c r="GA379">
        <v>0.11</v>
      </c>
      <c r="GB379">
        <v>-37.3832756097561</v>
      </c>
      <c r="GC379">
        <v>-1.779271777003427</v>
      </c>
      <c r="GD379">
        <v>0.2694691074927162</v>
      </c>
      <c r="GE379">
        <v>0</v>
      </c>
      <c r="GF379">
        <v>0.8591795365853659</v>
      </c>
      <c r="GG379">
        <v>0.09960229965156847</v>
      </c>
      <c r="GH379">
        <v>0.01422553439366153</v>
      </c>
      <c r="GI379">
        <v>1</v>
      </c>
      <c r="GJ379">
        <v>1</v>
      </c>
      <c r="GK379">
        <v>2</v>
      </c>
      <c r="GL379" t="s">
        <v>432</v>
      </c>
      <c r="GM379">
        <v>3.1015</v>
      </c>
      <c r="GN379">
        <v>2.7582</v>
      </c>
      <c r="GO379">
        <v>0.192334</v>
      </c>
      <c r="GP379">
        <v>0.192945</v>
      </c>
      <c r="GQ379">
        <v>0.138177</v>
      </c>
      <c r="GR379">
        <v>0.122982</v>
      </c>
      <c r="GS379">
        <v>19898</v>
      </c>
      <c r="GT379">
        <v>18957.8</v>
      </c>
      <c r="GU379">
        <v>25244.3</v>
      </c>
      <c r="GV379">
        <v>23900.8</v>
      </c>
      <c r="GW379">
        <v>35040.3</v>
      </c>
      <c r="GX379">
        <v>30578.8</v>
      </c>
      <c r="GY379">
        <v>44152</v>
      </c>
      <c r="GZ379">
        <v>37663.7</v>
      </c>
      <c r="HA379">
        <v>1.66947</v>
      </c>
      <c r="HB379">
        <v>1.57337</v>
      </c>
      <c r="HC379">
        <v>-0.009182839999999999</v>
      </c>
      <c r="HD379">
        <v>0</v>
      </c>
      <c r="HE379">
        <v>35.7218</v>
      </c>
      <c r="HF379">
        <v>999.9</v>
      </c>
      <c r="HG379">
        <v>34.4</v>
      </c>
      <c r="HH379">
        <v>48.7</v>
      </c>
      <c r="HI379">
        <v>39.4265</v>
      </c>
      <c r="HJ379">
        <v>62.7475</v>
      </c>
      <c r="HK379">
        <v>21.6587</v>
      </c>
      <c r="HL379">
        <v>1</v>
      </c>
      <c r="HM379">
        <v>2.33962</v>
      </c>
      <c r="HN379">
        <v>9.28105</v>
      </c>
      <c r="HO379">
        <v>20.0423</v>
      </c>
      <c r="HP379">
        <v>5.20202</v>
      </c>
      <c r="HQ379">
        <v>11.998</v>
      </c>
      <c r="HR379">
        <v>4.95735</v>
      </c>
      <c r="HS379">
        <v>3.2745</v>
      </c>
      <c r="HT379">
        <v>9999</v>
      </c>
      <c r="HU379">
        <v>9999</v>
      </c>
      <c r="HV379">
        <v>9999</v>
      </c>
      <c r="HW379">
        <v>114.6</v>
      </c>
      <c r="HX379">
        <v>1.86386</v>
      </c>
      <c r="HY379">
        <v>1.86026</v>
      </c>
      <c r="HZ379">
        <v>1.85867</v>
      </c>
      <c r="IA379">
        <v>1.8599</v>
      </c>
      <c r="IB379">
        <v>1.85987</v>
      </c>
      <c r="IC379">
        <v>1.85852</v>
      </c>
      <c r="ID379">
        <v>1.85772</v>
      </c>
      <c r="IE379">
        <v>1.85242</v>
      </c>
      <c r="IF379">
        <v>0</v>
      </c>
      <c r="IG379">
        <v>0</v>
      </c>
      <c r="IH379">
        <v>0</v>
      </c>
      <c r="II379">
        <v>0</v>
      </c>
      <c r="IJ379" t="s">
        <v>433</v>
      </c>
      <c r="IK379" t="s">
        <v>434</v>
      </c>
      <c r="IL379" t="s">
        <v>435</v>
      </c>
      <c r="IM379" t="s">
        <v>435</v>
      </c>
      <c r="IN379" t="s">
        <v>435</v>
      </c>
      <c r="IO379" t="s">
        <v>435</v>
      </c>
      <c r="IP379">
        <v>0</v>
      </c>
      <c r="IQ379">
        <v>100</v>
      </c>
      <c r="IR379">
        <v>100</v>
      </c>
      <c r="IS379">
        <v>-31.7</v>
      </c>
      <c r="IT379">
        <v>-4.0839</v>
      </c>
      <c r="IU379">
        <v>-14.33519908643434</v>
      </c>
      <c r="IV379">
        <v>-0.02083019699242301</v>
      </c>
      <c r="IW379">
        <v>6.53372239223948E-06</v>
      </c>
      <c r="IX379">
        <v>-1.0545266758139E-09</v>
      </c>
      <c r="IY379">
        <v>-1.743726263577337</v>
      </c>
      <c r="IZ379">
        <v>-0.1107929009182527</v>
      </c>
      <c r="JA379">
        <v>0.00147621998962423</v>
      </c>
      <c r="JB379">
        <v>-1.085810860981848E-05</v>
      </c>
      <c r="JC379">
        <v>3</v>
      </c>
      <c r="JD379">
        <v>1949</v>
      </c>
      <c r="JE379">
        <v>2</v>
      </c>
      <c r="JF379">
        <v>64</v>
      </c>
      <c r="JG379">
        <v>64.90000000000001</v>
      </c>
      <c r="JH379">
        <v>65</v>
      </c>
      <c r="JI379">
        <v>2.78687</v>
      </c>
      <c r="JJ379">
        <v>2.7063</v>
      </c>
      <c r="JK379">
        <v>1.49658</v>
      </c>
      <c r="JL379">
        <v>2.32056</v>
      </c>
      <c r="JM379">
        <v>1.54785</v>
      </c>
      <c r="JN379">
        <v>2.51221</v>
      </c>
      <c r="JO379">
        <v>52.1719</v>
      </c>
      <c r="JP379">
        <v>12.5822</v>
      </c>
      <c r="JQ379">
        <v>18</v>
      </c>
      <c r="JR379">
        <v>502.695</v>
      </c>
      <c r="JS379">
        <v>445.933</v>
      </c>
      <c r="JT379">
        <v>28.7288</v>
      </c>
      <c r="JU379">
        <v>52.288</v>
      </c>
      <c r="JV379">
        <v>29.9999</v>
      </c>
      <c r="JW379">
        <v>51.9146</v>
      </c>
      <c r="JX379">
        <v>51.6654</v>
      </c>
      <c r="JY379">
        <v>55.9111</v>
      </c>
      <c r="JZ379">
        <v>24.0568</v>
      </c>
      <c r="KA379">
        <v>0</v>
      </c>
      <c r="KB379">
        <v>23.0498</v>
      </c>
      <c r="KC379">
        <v>1222.42</v>
      </c>
      <c r="KD379">
        <v>25.9816</v>
      </c>
      <c r="KE379">
        <v>96.4791</v>
      </c>
      <c r="KF379">
        <v>90.9708</v>
      </c>
    </row>
    <row r="380" spans="1:292">
      <c r="A380">
        <v>362</v>
      </c>
      <c r="B380">
        <v>1688150347.6</v>
      </c>
      <c r="C380">
        <v>15931.59999990463</v>
      </c>
      <c r="D380" t="s">
        <v>1164</v>
      </c>
      <c r="E380" t="s">
        <v>1165</v>
      </c>
      <c r="F380">
        <v>5</v>
      </c>
      <c r="G380" t="s">
        <v>1018</v>
      </c>
      <c r="H380">
        <v>1688150339.814285</v>
      </c>
      <c r="I380">
        <f>(J380)/1000</f>
        <v>0</v>
      </c>
      <c r="J380">
        <f>IF(DO380, AM380, AG380)</f>
        <v>0</v>
      </c>
      <c r="K380">
        <f>IF(DO380, AH380, AF380)</f>
        <v>0</v>
      </c>
      <c r="L380">
        <f>DQ380 - IF(AT380&gt;1, K380*DK380*100.0/(AV380*EE380), 0)</f>
        <v>0</v>
      </c>
      <c r="M380">
        <f>((S380-I380/2)*L380-K380)/(S380+I380/2)</f>
        <v>0</v>
      </c>
      <c r="N380">
        <f>M380*(DX380+DY380)/1000.0</f>
        <v>0</v>
      </c>
      <c r="O380">
        <f>(DQ380 - IF(AT380&gt;1, K380*DK380*100.0/(AV380*EE380), 0))*(DX380+DY380)/1000.0</f>
        <v>0</v>
      </c>
      <c r="P380">
        <f>2.0/((1/R380-1/Q380)+SIGN(R380)*SQRT((1/R380-1/Q380)*(1/R380-1/Q380) + 4*DL380/((DL380+1)*(DL380+1))*(2*1/R380*1/Q380-1/Q380*1/Q380)))</f>
        <v>0</v>
      </c>
      <c r="Q380">
        <f>IF(LEFT(DM380,1)&lt;&gt;"0",IF(LEFT(DM380,1)="1",3.0,DN380),$D$5+$E$5*(EE380*DX380/($K$5*1000))+$F$5*(EE380*DX380/($K$5*1000))*MAX(MIN(DK380,$J$5),$I$5)*MAX(MIN(DK380,$J$5),$I$5)+$G$5*MAX(MIN(DK380,$J$5),$I$5)*(EE380*DX380/($K$5*1000))+$H$5*(EE380*DX380/($K$5*1000))*(EE380*DX380/($K$5*1000)))</f>
        <v>0</v>
      </c>
      <c r="R380">
        <f>I380*(1000-(1000*0.61365*exp(17.502*V380/(240.97+V380))/(DX380+DY380)+DS380)/2)/(1000*0.61365*exp(17.502*V380/(240.97+V380))/(DX380+DY380)-DS380)</f>
        <v>0</v>
      </c>
      <c r="S380">
        <f>1/((DL380+1)/(P380/1.6)+1/(Q380/1.37)) + DL380/((DL380+1)/(P380/1.6) + DL380/(Q380/1.37))</f>
        <v>0</v>
      </c>
      <c r="T380">
        <f>(DG380*DJ380)</f>
        <v>0</v>
      </c>
      <c r="U380">
        <f>(DZ380+(T380+2*0.95*5.67E-8*(((DZ380+$B$9)+273)^4-(DZ380+273)^4)-44100*I380)/(1.84*29.3*Q380+8*0.95*5.67E-8*(DZ380+273)^3))</f>
        <v>0</v>
      </c>
      <c r="V380">
        <f>($C$9*EA380+$D$9*EB380+$E$9*U380)</f>
        <v>0</v>
      </c>
      <c r="W380">
        <f>0.61365*exp(17.502*V380/(240.97+V380))</f>
        <v>0</v>
      </c>
      <c r="X380">
        <f>(Y380/Z380*100)</f>
        <v>0</v>
      </c>
      <c r="Y380">
        <f>DS380*(DX380+DY380)/1000</f>
        <v>0</v>
      </c>
      <c r="Z380">
        <f>0.61365*exp(17.502*DZ380/(240.97+DZ380))</f>
        <v>0</v>
      </c>
      <c r="AA380">
        <f>(W380-DS380*(DX380+DY380)/1000)</f>
        <v>0</v>
      </c>
      <c r="AB380">
        <f>(-I380*44100)</f>
        <v>0</v>
      </c>
      <c r="AC380">
        <f>2*29.3*Q380*0.92*(DZ380-V380)</f>
        <v>0</v>
      </c>
      <c r="AD380">
        <f>2*0.95*5.67E-8*(((DZ380+$B$9)+273)^4-(V380+273)^4)</f>
        <v>0</v>
      </c>
      <c r="AE380">
        <f>T380+AD380+AB380+AC380</f>
        <v>0</v>
      </c>
      <c r="AF380">
        <f>DW380*AT380*(DR380-DQ380*(1000-AT380*DT380)/(1000-AT380*DS380))/(100*DK380)</f>
        <v>0</v>
      </c>
      <c r="AG380">
        <f>1000*DW380*AT380*(DS380-DT380)/(100*DK380*(1000-AT380*DS380))</f>
        <v>0</v>
      </c>
      <c r="AH380">
        <f>(AI380 - AJ380 - DX380*1E3/(8.314*(DZ380+273.15)) * AL380/DW380 * AK380) * DW380/(100*DK380) * (1000 - DT380)/1000</f>
        <v>0</v>
      </c>
      <c r="AI380">
        <v>1239.302030997117</v>
      </c>
      <c r="AJ380">
        <v>1210.980242424243</v>
      </c>
      <c r="AK380">
        <v>3.342149223829868</v>
      </c>
      <c r="AL380">
        <v>66.52313839477526</v>
      </c>
      <c r="AM380">
        <f>(AO380 - AN380 + DX380*1E3/(8.314*(DZ380+273.15)) * AQ380/DW380 * AP380) * DW380/(100*DK380) * 1000/(1000 - AO380)</f>
        <v>0</v>
      </c>
      <c r="AN380">
        <v>26.03859260104762</v>
      </c>
      <c r="AO380">
        <v>26.90261575757576</v>
      </c>
      <c r="AP380">
        <v>-0.006370018700260327</v>
      </c>
      <c r="AQ380">
        <v>105.5360491091365</v>
      </c>
      <c r="AR380">
        <v>0</v>
      </c>
      <c r="AS380">
        <v>0</v>
      </c>
      <c r="AT380">
        <f>IF(AR380*$H$15&gt;=AV380,1.0,(AV380/(AV380-AR380*$H$15)))</f>
        <v>0</v>
      </c>
      <c r="AU380">
        <f>(AT380-1)*100</f>
        <v>0</v>
      </c>
      <c r="AV380">
        <f>MAX(0,($B$15+$C$15*EE380)/(1+$D$15*EE380)*DX380/(DZ380+273)*$E$15)</f>
        <v>0</v>
      </c>
      <c r="AW380" t="s">
        <v>429</v>
      </c>
      <c r="AX380" t="s">
        <v>429</v>
      </c>
      <c r="AY380">
        <v>0</v>
      </c>
      <c r="AZ380">
        <v>0</v>
      </c>
      <c r="BA380">
        <f>1-AY380/AZ380</f>
        <v>0</v>
      </c>
      <c r="BB380">
        <v>0</v>
      </c>
      <c r="BC380" t="s">
        <v>429</v>
      </c>
      <c r="BD380" t="s">
        <v>429</v>
      </c>
      <c r="BE380">
        <v>0</v>
      </c>
      <c r="BF380">
        <v>0</v>
      </c>
      <c r="BG380">
        <f>1-BE380/BF380</f>
        <v>0</v>
      </c>
      <c r="BH380">
        <v>0.5</v>
      </c>
      <c r="BI380">
        <f>DH380</f>
        <v>0</v>
      </c>
      <c r="BJ380">
        <f>K380</f>
        <v>0</v>
      </c>
      <c r="BK380">
        <f>BG380*BH380*BI380</f>
        <v>0</v>
      </c>
      <c r="BL380">
        <f>(BJ380-BB380)/BI380</f>
        <v>0</v>
      </c>
      <c r="BM380">
        <f>(AZ380-BF380)/BF380</f>
        <v>0</v>
      </c>
      <c r="BN380">
        <f>AY380/(BA380+AY380/BF380)</f>
        <v>0</v>
      </c>
      <c r="BO380" t="s">
        <v>429</v>
      </c>
      <c r="BP380">
        <v>0</v>
      </c>
      <c r="BQ380">
        <f>IF(BP380&lt;&gt;0, BP380, BN380)</f>
        <v>0</v>
      </c>
      <c r="BR380">
        <f>1-BQ380/BF380</f>
        <v>0</v>
      </c>
      <c r="BS380">
        <f>(BF380-BE380)/(BF380-BQ380)</f>
        <v>0</v>
      </c>
      <c r="BT380">
        <f>(AZ380-BF380)/(AZ380-BQ380)</f>
        <v>0</v>
      </c>
      <c r="BU380">
        <f>(BF380-BE380)/(BF380-AY380)</f>
        <v>0</v>
      </c>
      <c r="BV380">
        <f>(AZ380-BF380)/(AZ380-AY380)</f>
        <v>0</v>
      </c>
      <c r="BW380">
        <f>(BS380*BQ380/BE380)</f>
        <v>0</v>
      </c>
      <c r="BX380">
        <f>(1-BW380)</f>
        <v>0</v>
      </c>
      <c r="DG380">
        <f>$B$13*EF380+$C$13*EG380+$F$13*ER380*(1-EU380)</f>
        <v>0</v>
      </c>
      <c r="DH380">
        <f>DG380*DI380</f>
        <v>0</v>
      </c>
      <c r="DI380">
        <f>($B$13*$D$11+$C$13*$D$11+$F$13*((FE380+EW380)/MAX(FE380+EW380+FF380, 0.1)*$I$11+FF380/MAX(FE380+EW380+FF380, 0.1)*$J$11))/($B$13+$C$13+$F$13)</f>
        <v>0</v>
      </c>
      <c r="DJ380">
        <f>($B$13*$K$11+$C$13*$K$11+$F$13*((FE380+EW380)/MAX(FE380+EW380+FF380, 0.1)*$P$11+FF380/MAX(FE380+EW380+FF380, 0.1)*$Q$11))/($B$13+$C$13+$F$13)</f>
        <v>0</v>
      </c>
      <c r="DK380">
        <v>2.44</v>
      </c>
      <c r="DL380">
        <v>0.5</v>
      </c>
      <c r="DM380" t="s">
        <v>430</v>
      </c>
      <c r="DN380">
        <v>2</v>
      </c>
      <c r="DO380" t="b">
        <v>1</v>
      </c>
      <c r="DP380">
        <v>1688150339.814285</v>
      </c>
      <c r="DQ380">
        <v>1154.421785714286</v>
      </c>
      <c r="DR380">
        <v>1191.937857142857</v>
      </c>
      <c r="DS380">
        <v>26.94755357142858</v>
      </c>
      <c r="DT380">
        <v>26.07402857142857</v>
      </c>
      <c r="DU380">
        <v>1186.03</v>
      </c>
      <c r="DV380">
        <v>31.03233571428571</v>
      </c>
      <c r="DW380">
        <v>500.0085714285714</v>
      </c>
      <c r="DX380">
        <v>101.5342857142857</v>
      </c>
      <c r="DY380">
        <v>0.09993802857142857</v>
      </c>
      <c r="DZ380">
        <v>34.29928571428572</v>
      </c>
      <c r="EA380">
        <v>35.58278928571428</v>
      </c>
      <c r="EB380">
        <v>999.9000000000002</v>
      </c>
      <c r="EC380">
        <v>0</v>
      </c>
      <c r="ED380">
        <v>0</v>
      </c>
      <c r="EE380">
        <v>9998.929642857143</v>
      </c>
      <c r="EF380">
        <v>0</v>
      </c>
      <c r="EG380">
        <v>742.8977499999999</v>
      </c>
      <c r="EH380">
        <v>-37.51601071428571</v>
      </c>
      <c r="EI380">
        <v>1186.3925</v>
      </c>
      <c r="EJ380">
        <v>1223.848571428571</v>
      </c>
      <c r="EK380">
        <v>0.8735346428571429</v>
      </c>
      <c r="EL380">
        <v>1191.937857142857</v>
      </c>
      <c r="EM380">
        <v>26.07402857142857</v>
      </c>
      <c r="EN380">
        <v>2.736101428571429</v>
      </c>
      <c r="EO380">
        <v>2.647407857142857</v>
      </c>
      <c r="EP380">
        <v>22.50354285714286</v>
      </c>
      <c r="EQ380">
        <v>21.96226071428572</v>
      </c>
      <c r="ER380">
        <v>2000.029642857143</v>
      </c>
      <c r="ES380">
        <v>0.9800034285714286</v>
      </c>
      <c r="ET380">
        <v>0.01999655</v>
      </c>
      <c r="EU380">
        <v>0</v>
      </c>
      <c r="EV380">
        <v>257.7396071428572</v>
      </c>
      <c r="EW380">
        <v>5.00078</v>
      </c>
      <c r="EX380">
        <v>6505.896428571429</v>
      </c>
      <c r="EY380">
        <v>16379.9</v>
      </c>
      <c r="EZ380">
        <v>52.09121428571427</v>
      </c>
      <c r="FA380">
        <v>53.76321428571428</v>
      </c>
      <c r="FB380">
        <v>52.47525</v>
      </c>
      <c r="FC380">
        <v>53.25642857142856</v>
      </c>
      <c r="FD380">
        <v>52.44628571428571</v>
      </c>
      <c r="FE380">
        <v>1955.133214285715</v>
      </c>
      <c r="FF380">
        <v>39.89642857142858</v>
      </c>
      <c r="FG380">
        <v>0</v>
      </c>
      <c r="FH380">
        <v>1688150341.8</v>
      </c>
      <c r="FI380">
        <v>0</v>
      </c>
      <c r="FJ380">
        <v>257.7332</v>
      </c>
      <c r="FK380">
        <v>2.68315384804618</v>
      </c>
      <c r="FL380">
        <v>4657.360778428414</v>
      </c>
      <c r="FM380">
        <v>6528.2864</v>
      </c>
      <c r="FN380">
        <v>15</v>
      </c>
      <c r="FO380">
        <v>1688146449</v>
      </c>
      <c r="FP380" t="s">
        <v>1019</v>
      </c>
      <c r="FQ380">
        <v>1688146449</v>
      </c>
      <c r="FR380">
        <v>1688146442</v>
      </c>
      <c r="FS380">
        <v>9</v>
      </c>
      <c r="FT380">
        <v>-0.022</v>
      </c>
      <c r="FU380">
        <v>-0.07000000000000001</v>
      </c>
      <c r="FV380">
        <v>-22.36</v>
      </c>
      <c r="FW380">
        <v>-3.884</v>
      </c>
      <c r="FX380">
        <v>420</v>
      </c>
      <c r="FY380">
        <v>23</v>
      </c>
      <c r="FZ380">
        <v>0.42</v>
      </c>
      <c r="GA380">
        <v>0.11</v>
      </c>
      <c r="GB380">
        <v>-37.4878025</v>
      </c>
      <c r="GC380">
        <v>0.1001257035648727</v>
      </c>
      <c r="GD380">
        <v>0.2007160724599557</v>
      </c>
      <c r="GE380">
        <v>0</v>
      </c>
      <c r="GF380">
        <v>0.8676649749999999</v>
      </c>
      <c r="GG380">
        <v>0.0944573470919296</v>
      </c>
      <c r="GH380">
        <v>0.01405688084798242</v>
      </c>
      <c r="GI380">
        <v>1</v>
      </c>
      <c r="GJ380">
        <v>1</v>
      </c>
      <c r="GK380">
        <v>2</v>
      </c>
      <c r="GL380" t="s">
        <v>432</v>
      </c>
      <c r="GM380">
        <v>3.10141</v>
      </c>
      <c r="GN380">
        <v>2.75792</v>
      </c>
      <c r="GO380">
        <v>0.193986</v>
      </c>
      <c r="GP380">
        <v>0.19459</v>
      </c>
      <c r="GQ380">
        <v>0.138073</v>
      </c>
      <c r="GR380">
        <v>0.122955</v>
      </c>
      <c r="GS380">
        <v>19857.1</v>
      </c>
      <c r="GT380">
        <v>18919.3</v>
      </c>
      <c r="GU380">
        <v>25244.3</v>
      </c>
      <c r="GV380">
        <v>23901.3</v>
      </c>
      <c r="GW380">
        <v>35044.9</v>
      </c>
      <c r="GX380">
        <v>30580.5</v>
      </c>
      <c r="GY380">
        <v>44152.4</v>
      </c>
      <c r="GZ380">
        <v>37664.4</v>
      </c>
      <c r="HA380">
        <v>1.6692</v>
      </c>
      <c r="HB380">
        <v>1.57372</v>
      </c>
      <c r="HC380">
        <v>-0.008966770000000001</v>
      </c>
      <c r="HD380">
        <v>0</v>
      </c>
      <c r="HE380">
        <v>35.693</v>
      </c>
      <c r="HF380">
        <v>999.9</v>
      </c>
      <c r="HG380">
        <v>34.4</v>
      </c>
      <c r="HH380">
        <v>48.7</v>
      </c>
      <c r="HI380">
        <v>39.4285</v>
      </c>
      <c r="HJ380">
        <v>62.8475</v>
      </c>
      <c r="HK380">
        <v>21.7348</v>
      </c>
      <c r="HL380">
        <v>1</v>
      </c>
      <c r="HM380">
        <v>2.33924</v>
      </c>
      <c r="HN380">
        <v>9.28105</v>
      </c>
      <c r="HO380">
        <v>20.042</v>
      </c>
      <c r="HP380">
        <v>5.19812</v>
      </c>
      <c r="HQ380">
        <v>11.998</v>
      </c>
      <c r="HR380">
        <v>4.95635</v>
      </c>
      <c r="HS380">
        <v>3.27385</v>
      </c>
      <c r="HT380">
        <v>9999</v>
      </c>
      <c r="HU380">
        <v>9999</v>
      </c>
      <c r="HV380">
        <v>9999</v>
      </c>
      <c r="HW380">
        <v>114.6</v>
      </c>
      <c r="HX380">
        <v>1.86386</v>
      </c>
      <c r="HY380">
        <v>1.86027</v>
      </c>
      <c r="HZ380">
        <v>1.85868</v>
      </c>
      <c r="IA380">
        <v>1.8599</v>
      </c>
      <c r="IB380">
        <v>1.85987</v>
      </c>
      <c r="IC380">
        <v>1.85852</v>
      </c>
      <c r="ID380">
        <v>1.85773</v>
      </c>
      <c r="IE380">
        <v>1.85242</v>
      </c>
      <c r="IF380">
        <v>0</v>
      </c>
      <c r="IG380">
        <v>0</v>
      </c>
      <c r="IH380">
        <v>0</v>
      </c>
      <c r="II380">
        <v>0</v>
      </c>
      <c r="IJ380" t="s">
        <v>433</v>
      </c>
      <c r="IK380" t="s">
        <v>434</v>
      </c>
      <c r="IL380" t="s">
        <v>435</v>
      </c>
      <c r="IM380" t="s">
        <v>435</v>
      </c>
      <c r="IN380" t="s">
        <v>435</v>
      </c>
      <c r="IO380" t="s">
        <v>435</v>
      </c>
      <c r="IP380">
        <v>0</v>
      </c>
      <c r="IQ380">
        <v>100</v>
      </c>
      <c r="IR380">
        <v>100</v>
      </c>
      <c r="IS380">
        <v>-31.86</v>
      </c>
      <c r="IT380">
        <v>-4.0823</v>
      </c>
      <c r="IU380">
        <v>-14.33519908643434</v>
      </c>
      <c r="IV380">
        <v>-0.02083019699242301</v>
      </c>
      <c r="IW380">
        <v>6.53372239223948E-06</v>
      </c>
      <c r="IX380">
        <v>-1.0545266758139E-09</v>
      </c>
      <c r="IY380">
        <v>-1.743726263577337</v>
      </c>
      <c r="IZ380">
        <v>-0.1107929009182527</v>
      </c>
      <c r="JA380">
        <v>0.00147621998962423</v>
      </c>
      <c r="JB380">
        <v>-1.085810860981848E-05</v>
      </c>
      <c r="JC380">
        <v>3</v>
      </c>
      <c r="JD380">
        <v>1949</v>
      </c>
      <c r="JE380">
        <v>2</v>
      </c>
      <c r="JF380">
        <v>64</v>
      </c>
      <c r="JG380">
        <v>65</v>
      </c>
      <c r="JH380">
        <v>65.09999999999999</v>
      </c>
      <c r="JI380">
        <v>2.81494</v>
      </c>
      <c r="JJ380">
        <v>2.70874</v>
      </c>
      <c r="JK380">
        <v>1.49658</v>
      </c>
      <c r="JL380">
        <v>2.32056</v>
      </c>
      <c r="JM380">
        <v>1.54785</v>
      </c>
      <c r="JN380">
        <v>2.49268</v>
      </c>
      <c r="JO380">
        <v>52.1719</v>
      </c>
      <c r="JP380">
        <v>12.5735</v>
      </c>
      <c r="JQ380">
        <v>18</v>
      </c>
      <c r="JR380">
        <v>502.513</v>
      </c>
      <c r="JS380">
        <v>446.209</v>
      </c>
      <c r="JT380">
        <v>28.6934</v>
      </c>
      <c r="JU380">
        <v>52.2868</v>
      </c>
      <c r="JV380">
        <v>29.9997</v>
      </c>
      <c r="JW380">
        <v>51.9158</v>
      </c>
      <c r="JX380">
        <v>51.6718</v>
      </c>
      <c r="JY380">
        <v>56.4729</v>
      </c>
      <c r="JZ380">
        <v>24.0568</v>
      </c>
      <c r="KA380">
        <v>0</v>
      </c>
      <c r="KB380">
        <v>23.0398</v>
      </c>
      <c r="KC380">
        <v>1235.89</v>
      </c>
      <c r="KD380">
        <v>25.8821</v>
      </c>
      <c r="KE380">
        <v>96.4798</v>
      </c>
      <c r="KF380">
        <v>90.9726</v>
      </c>
    </row>
    <row r="381" spans="1:292">
      <c r="A381">
        <v>363</v>
      </c>
      <c r="B381">
        <v>1688150352.6</v>
      </c>
      <c r="C381">
        <v>15936.59999990463</v>
      </c>
      <c r="D381" t="s">
        <v>1166</v>
      </c>
      <c r="E381" t="s">
        <v>1167</v>
      </c>
      <c r="F381">
        <v>5</v>
      </c>
      <c r="G381" t="s">
        <v>1018</v>
      </c>
      <c r="H381">
        <v>1688150345.1</v>
      </c>
      <c r="I381">
        <f>(J381)/1000</f>
        <v>0</v>
      </c>
      <c r="J381">
        <f>IF(DO381, AM381, AG381)</f>
        <v>0</v>
      </c>
      <c r="K381">
        <f>IF(DO381, AH381, AF381)</f>
        <v>0</v>
      </c>
      <c r="L381">
        <f>DQ381 - IF(AT381&gt;1, K381*DK381*100.0/(AV381*EE381), 0)</f>
        <v>0</v>
      </c>
      <c r="M381">
        <f>((S381-I381/2)*L381-K381)/(S381+I381/2)</f>
        <v>0</v>
      </c>
      <c r="N381">
        <f>M381*(DX381+DY381)/1000.0</f>
        <v>0</v>
      </c>
      <c r="O381">
        <f>(DQ381 - IF(AT381&gt;1, K381*DK381*100.0/(AV381*EE381), 0))*(DX381+DY381)/1000.0</f>
        <v>0</v>
      </c>
      <c r="P381">
        <f>2.0/((1/R381-1/Q381)+SIGN(R381)*SQRT((1/R381-1/Q381)*(1/R381-1/Q381) + 4*DL381/((DL381+1)*(DL381+1))*(2*1/R381*1/Q381-1/Q381*1/Q381)))</f>
        <v>0</v>
      </c>
      <c r="Q381">
        <f>IF(LEFT(DM381,1)&lt;&gt;"0",IF(LEFT(DM381,1)="1",3.0,DN381),$D$5+$E$5*(EE381*DX381/($K$5*1000))+$F$5*(EE381*DX381/($K$5*1000))*MAX(MIN(DK381,$J$5),$I$5)*MAX(MIN(DK381,$J$5),$I$5)+$G$5*MAX(MIN(DK381,$J$5),$I$5)*(EE381*DX381/($K$5*1000))+$H$5*(EE381*DX381/($K$5*1000))*(EE381*DX381/($K$5*1000)))</f>
        <v>0</v>
      </c>
      <c r="R381">
        <f>I381*(1000-(1000*0.61365*exp(17.502*V381/(240.97+V381))/(DX381+DY381)+DS381)/2)/(1000*0.61365*exp(17.502*V381/(240.97+V381))/(DX381+DY381)-DS381)</f>
        <v>0</v>
      </c>
      <c r="S381">
        <f>1/((DL381+1)/(P381/1.6)+1/(Q381/1.37)) + DL381/((DL381+1)/(P381/1.6) + DL381/(Q381/1.37))</f>
        <v>0</v>
      </c>
      <c r="T381">
        <f>(DG381*DJ381)</f>
        <v>0</v>
      </c>
      <c r="U381">
        <f>(DZ381+(T381+2*0.95*5.67E-8*(((DZ381+$B$9)+273)^4-(DZ381+273)^4)-44100*I381)/(1.84*29.3*Q381+8*0.95*5.67E-8*(DZ381+273)^3))</f>
        <v>0</v>
      </c>
      <c r="V381">
        <f>($C$9*EA381+$D$9*EB381+$E$9*U381)</f>
        <v>0</v>
      </c>
      <c r="W381">
        <f>0.61365*exp(17.502*V381/(240.97+V381))</f>
        <v>0</v>
      </c>
      <c r="X381">
        <f>(Y381/Z381*100)</f>
        <v>0</v>
      </c>
      <c r="Y381">
        <f>DS381*(DX381+DY381)/1000</f>
        <v>0</v>
      </c>
      <c r="Z381">
        <f>0.61365*exp(17.502*DZ381/(240.97+DZ381))</f>
        <v>0</v>
      </c>
      <c r="AA381">
        <f>(W381-DS381*(DX381+DY381)/1000)</f>
        <v>0</v>
      </c>
      <c r="AB381">
        <f>(-I381*44100)</f>
        <v>0</v>
      </c>
      <c r="AC381">
        <f>2*29.3*Q381*0.92*(DZ381-V381)</f>
        <v>0</v>
      </c>
      <c r="AD381">
        <f>2*0.95*5.67E-8*(((DZ381+$B$9)+273)^4-(V381+273)^4)</f>
        <v>0</v>
      </c>
      <c r="AE381">
        <f>T381+AD381+AB381+AC381</f>
        <v>0</v>
      </c>
      <c r="AF381">
        <f>DW381*AT381*(DR381-DQ381*(1000-AT381*DT381)/(1000-AT381*DS381))/(100*DK381)</f>
        <v>0</v>
      </c>
      <c r="AG381">
        <f>1000*DW381*AT381*(DS381-DT381)/(100*DK381*(1000-AT381*DS381))</f>
        <v>0</v>
      </c>
      <c r="AH381">
        <f>(AI381 - AJ381 - DX381*1E3/(8.314*(DZ381+273.15)) * AL381/DW381 * AK381) * DW381/(100*DK381) * (1000 - DT381)/1000</f>
        <v>0</v>
      </c>
      <c r="AI381">
        <v>1255.546307015868</v>
      </c>
      <c r="AJ381">
        <v>1227.443454545454</v>
      </c>
      <c r="AK381">
        <v>3.276694219110969</v>
      </c>
      <c r="AL381">
        <v>66.52313839477526</v>
      </c>
      <c r="AM381">
        <f>(AO381 - AN381 + DX381*1E3/(8.314*(DZ381+273.15)) * AQ381/DW381 * AP381) * DW381/(100*DK381) * 1000/(1000 - AO381)</f>
        <v>0</v>
      </c>
      <c r="AN381">
        <v>26.02273269053596</v>
      </c>
      <c r="AO381">
        <v>26.88089272727272</v>
      </c>
      <c r="AP381">
        <v>-0.001571971728886563</v>
      </c>
      <c r="AQ381">
        <v>105.5360491091365</v>
      </c>
      <c r="AR381">
        <v>0</v>
      </c>
      <c r="AS381">
        <v>0</v>
      </c>
      <c r="AT381">
        <f>IF(AR381*$H$15&gt;=AV381,1.0,(AV381/(AV381-AR381*$H$15)))</f>
        <v>0</v>
      </c>
      <c r="AU381">
        <f>(AT381-1)*100</f>
        <v>0</v>
      </c>
      <c r="AV381">
        <f>MAX(0,($B$15+$C$15*EE381)/(1+$D$15*EE381)*DX381/(DZ381+273)*$E$15)</f>
        <v>0</v>
      </c>
      <c r="AW381" t="s">
        <v>429</v>
      </c>
      <c r="AX381" t="s">
        <v>429</v>
      </c>
      <c r="AY381">
        <v>0</v>
      </c>
      <c r="AZ381">
        <v>0</v>
      </c>
      <c r="BA381">
        <f>1-AY381/AZ381</f>
        <v>0</v>
      </c>
      <c r="BB381">
        <v>0</v>
      </c>
      <c r="BC381" t="s">
        <v>429</v>
      </c>
      <c r="BD381" t="s">
        <v>429</v>
      </c>
      <c r="BE381">
        <v>0</v>
      </c>
      <c r="BF381">
        <v>0</v>
      </c>
      <c r="BG381">
        <f>1-BE381/BF381</f>
        <v>0</v>
      </c>
      <c r="BH381">
        <v>0.5</v>
      </c>
      <c r="BI381">
        <f>DH381</f>
        <v>0</v>
      </c>
      <c r="BJ381">
        <f>K381</f>
        <v>0</v>
      </c>
      <c r="BK381">
        <f>BG381*BH381*BI381</f>
        <v>0</v>
      </c>
      <c r="BL381">
        <f>(BJ381-BB381)/BI381</f>
        <v>0</v>
      </c>
      <c r="BM381">
        <f>(AZ381-BF381)/BF381</f>
        <v>0</v>
      </c>
      <c r="BN381">
        <f>AY381/(BA381+AY381/BF381)</f>
        <v>0</v>
      </c>
      <c r="BO381" t="s">
        <v>429</v>
      </c>
      <c r="BP381">
        <v>0</v>
      </c>
      <c r="BQ381">
        <f>IF(BP381&lt;&gt;0, BP381, BN381)</f>
        <v>0</v>
      </c>
      <c r="BR381">
        <f>1-BQ381/BF381</f>
        <v>0</v>
      </c>
      <c r="BS381">
        <f>(BF381-BE381)/(BF381-BQ381)</f>
        <v>0</v>
      </c>
      <c r="BT381">
        <f>(AZ381-BF381)/(AZ381-BQ381)</f>
        <v>0</v>
      </c>
      <c r="BU381">
        <f>(BF381-BE381)/(BF381-AY381)</f>
        <v>0</v>
      </c>
      <c r="BV381">
        <f>(AZ381-BF381)/(AZ381-AY381)</f>
        <v>0</v>
      </c>
      <c r="BW381">
        <f>(BS381*BQ381/BE381)</f>
        <v>0</v>
      </c>
      <c r="BX381">
        <f>(1-BW381)</f>
        <v>0</v>
      </c>
      <c r="DG381">
        <f>$B$13*EF381+$C$13*EG381+$F$13*ER381*(1-EU381)</f>
        <v>0</v>
      </c>
      <c r="DH381">
        <f>DG381*DI381</f>
        <v>0</v>
      </c>
      <c r="DI381">
        <f>($B$13*$D$11+$C$13*$D$11+$F$13*((FE381+EW381)/MAX(FE381+EW381+FF381, 0.1)*$I$11+FF381/MAX(FE381+EW381+FF381, 0.1)*$J$11))/($B$13+$C$13+$F$13)</f>
        <v>0</v>
      </c>
      <c r="DJ381">
        <f>($B$13*$K$11+$C$13*$K$11+$F$13*((FE381+EW381)/MAX(FE381+EW381+FF381, 0.1)*$P$11+FF381/MAX(FE381+EW381+FF381, 0.1)*$Q$11))/($B$13+$C$13+$F$13)</f>
        <v>0</v>
      </c>
      <c r="DK381">
        <v>2.44</v>
      </c>
      <c r="DL381">
        <v>0.5</v>
      </c>
      <c r="DM381" t="s">
        <v>430</v>
      </c>
      <c r="DN381">
        <v>2</v>
      </c>
      <c r="DO381" t="b">
        <v>1</v>
      </c>
      <c r="DP381">
        <v>1688150345.1</v>
      </c>
      <c r="DQ381">
        <v>1171.788518518518</v>
      </c>
      <c r="DR381">
        <v>1209.128518518518</v>
      </c>
      <c r="DS381">
        <v>26.91637037037037</v>
      </c>
      <c r="DT381">
        <v>26.04636666666667</v>
      </c>
      <c r="DU381">
        <v>1203.568518518518</v>
      </c>
      <c r="DV381">
        <v>30.99949259259259</v>
      </c>
      <c r="DW381">
        <v>500.0030370370371</v>
      </c>
      <c r="DX381">
        <v>101.534037037037</v>
      </c>
      <c r="DY381">
        <v>0.09995604074074074</v>
      </c>
      <c r="DZ381">
        <v>34.27841111111111</v>
      </c>
      <c r="EA381">
        <v>35.56175925925925</v>
      </c>
      <c r="EB381">
        <v>999.9000000000001</v>
      </c>
      <c r="EC381">
        <v>0</v>
      </c>
      <c r="ED381">
        <v>0</v>
      </c>
      <c r="EE381">
        <v>10001.76148148148</v>
      </c>
      <c r="EF381">
        <v>0</v>
      </c>
      <c r="EG381">
        <v>950.4394444444445</v>
      </c>
      <c r="EH381">
        <v>-37.33914814814815</v>
      </c>
      <c r="EI381">
        <v>1204.201851851852</v>
      </c>
      <c r="EJ381">
        <v>1241.464444444445</v>
      </c>
      <c r="EK381">
        <v>0.8700134444444444</v>
      </c>
      <c r="EL381">
        <v>1209.128518518518</v>
      </c>
      <c r="EM381">
        <v>26.04636666666667</v>
      </c>
      <c r="EN381">
        <v>2.73292925925926</v>
      </c>
      <c r="EO381">
        <v>2.644593703703703</v>
      </c>
      <c r="EP381">
        <v>22.48444814814815</v>
      </c>
      <c r="EQ381">
        <v>21.94482962962963</v>
      </c>
      <c r="ER381">
        <v>2000.01962962963</v>
      </c>
      <c r="ES381">
        <v>0.9800072222222221</v>
      </c>
      <c r="ET381">
        <v>0.01999287777777778</v>
      </c>
      <c r="EU381">
        <v>0</v>
      </c>
      <c r="EV381">
        <v>257.9718148148148</v>
      </c>
      <c r="EW381">
        <v>5.00078</v>
      </c>
      <c r="EX381">
        <v>6680.199629629629</v>
      </c>
      <c r="EY381">
        <v>16379.82962962963</v>
      </c>
      <c r="EZ381">
        <v>52.07848148148147</v>
      </c>
      <c r="FA381">
        <v>53.73351851851852</v>
      </c>
      <c r="FB381">
        <v>52.44192592592591</v>
      </c>
      <c r="FC381">
        <v>53.20337037037036</v>
      </c>
      <c r="FD381">
        <v>52.41422222222223</v>
      </c>
      <c r="FE381">
        <v>1955.12962962963</v>
      </c>
      <c r="FF381">
        <v>39.89000000000001</v>
      </c>
      <c r="FG381">
        <v>0</v>
      </c>
      <c r="FH381">
        <v>1688150347.2</v>
      </c>
      <c r="FI381">
        <v>0</v>
      </c>
      <c r="FJ381">
        <v>257.968423076923</v>
      </c>
      <c r="FK381">
        <v>3.693504269993987</v>
      </c>
      <c r="FL381">
        <v>-2.922053399132512</v>
      </c>
      <c r="FM381">
        <v>6675.156538461539</v>
      </c>
      <c r="FN381">
        <v>15</v>
      </c>
      <c r="FO381">
        <v>1688146449</v>
      </c>
      <c r="FP381" t="s">
        <v>1019</v>
      </c>
      <c r="FQ381">
        <v>1688146449</v>
      </c>
      <c r="FR381">
        <v>1688146442</v>
      </c>
      <c r="FS381">
        <v>9</v>
      </c>
      <c r="FT381">
        <v>-0.022</v>
      </c>
      <c r="FU381">
        <v>-0.07000000000000001</v>
      </c>
      <c r="FV381">
        <v>-22.36</v>
      </c>
      <c r="FW381">
        <v>-3.884</v>
      </c>
      <c r="FX381">
        <v>420</v>
      </c>
      <c r="FY381">
        <v>23</v>
      </c>
      <c r="FZ381">
        <v>0.42</v>
      </c>
      <c r="GA381">
        <v>0.11</v>
      </c>
      <c r="GB381">
        <v>-37.425715</v>
      </c>
      <c r="GC381">
        <v>1.745007129455952</v>
      </c>
      <c r="GD381">
        <v>0.2288861054651421</v>
      </c>
      <c r="GE381">
        <v>0</v>
      </c>
      <c r="GF381">
        <v>0.8708952</v>
      </c>
      <c r="GG381">
        <v>-0.02932806754221511</v>
      </c>
      <c r="GH381">
        <v>0.009965389393295176</v>
      </c>
      <c r="GI381">
        <v>1</v>
      </c>
      <c r="GJ381">
        <v>1</v>
      </c>
      <c r="GK381">
        <v>2</v>
      </c>
      <c r="GL381" t="s">
        <v>432</v>
      </c>
      <c r="GM381">
        <v>3.10149</v>
      </c>
      <c r="GN381">
        <v>2.75822</v>
      </c>
      <c r="GO381">
        <v>0.195603</v>
      </c>
      <c r="GP381">
        <v>0.196197</v>
      </c>
      <c r="GQ381">
        <v>0.138005</v>
      </c>
      <c r="GR381">
        <v>0.122769</v>
      </c>
      <c r="GS381">
        <v>19817.3</v>
      </c>
      <c r="GT381">
        <v>18881.6</v>
      </c>
      <c r="GU381">
        <v>25244.7</v>
      </c>
      <c r="GV381">
        <v>23901.7</v>
      </c>
      <c r="GW381">
        <v>35048.2</v>
      </c>
      <c r="GX381">
        <v>30587.9</v>
      </c>
      <c r="GY381">
        <v>44153</v>
      </c>
      <c r="GZ381">
        <v>37665.6</v>
      </c>
      <c r="HA381">
        <v>1.66985</v>
      </c>
      <c r="HB381">
        <v>1.57348</v>
      </c>
      <c r="HC381">
        <v>-0.00794977</v>
      </c>
      <c r="HD381">
        <v>0</v>
      </c>
      <c r="HE381">
        <v>35.6666</v>
      </c>
      <c r="HF381">
        <v>999.9</v>
      </c>
      <c r="HG381">
        <v>34.4</v>
      </c>
      <c r="HH381">
        <v>48.7</v>
      </c>
      <c r="HI381">
        <v>39.4238</v>
      </c>
      <c r="HJ381">
        <v>62.8875</v>
      </c>
      <c r="HK381">
        <v>21.7748</v>
      </c>
      <c r="HL381">
        <v>1</v>
      </c>
      <c r="HM381">
        <v>2.33859</v>
      </c>
      <c r="HN381">
        <v>9.28105</v>
      </c>
      <c r="HO381">
        <v>20.0423</v>
      </c>
      <c r="HP381">
        <v>5.19977</v>
      </c>
      <c r="HQ381">
        <v>11.998</v>
      </c>
      <c r="HR381">
        <v>4.95655</v>
      </c>
      <c r="HS381">
        <v>3.27405</v>
      </c>
      <c r="HT381">
        <v>9999</v>
      </c>
      <c r="HU381">
        <v>9999</v>
      </c>
      <c r="HV381">
        <v>9999</v>
      </c>
      <c r="HW381">
        <v>114.6</v>
      </c>
      <c r="HX381">
        <v>1.86386</v>
      </c>
      <c r="HY381">
        <v>1.86031</v>
      </c>
      <c r="HZ381">
        <v>1.85867</v>
      </c>
      <c r="IA381">
        <v>1.85989</v>
      </c>
      <c r="IB381">
        <v>1.85987</v>
      </c>
      <c r="IC381">
        <v>1.85853</v>
      </c>
      <c r="ID381">
        <v>1.85769</v>
      </c>
      <c r="IE381">
        <v>1.85242</v>
      </c>
      <c r="IF381">
        <v>0</v>
      </c>
      <c r="IG381">
        <v>0</v>
      </c>
      <c r="IH381">
        <v>0</v>
      </c>
      <c r="II381">
        <v>0</v>
      </c>
      <c r="IJ381" t="s">
        <v>433</v>
      </c>
      <c r="IK381" t="s">
        <v>434</v>
      </c>
      <c r="IL381" t="s">
        <v>435</v>
      </c>
      <c r="IM381" t="s">
        <v>435</v>
      </c>
      <c r="IN381" t="s">
        <v>435</v>
      </c>
      <c r="IO381" t="s">
        <v>435</v>
      </c>
      <c r="IP381">
        <v>0</v>
      </c>
      <c r="IQ381">
        <v>100</v>
      </c>
      <c r="IR381">
        <v>100</v>
      </c>
      <c r="IS381">
        <v>-32.02</v>
      </c>
      <c r="IT381">
        <v>-4.0811</v>
      </c>
      <c r="IU381">
        <v>-14.33519908643434</v>
      </c>
      <c r="IV381">
        <v>-0.02083019699242301</v>
      </c>
      <c r="IW381">
        <v>6.53372239223948E-06</v>
      </c>
      <c r="IX381">
        <v>-1.0545266758139E-09</v>
      </c>
      <c r="IY381">
        <v>-1.743726263577337</v>
      </c>
      <c r="IZ381">
        <v>-0.1107929009182527</v>
      </c>
      <c r="JA381">
        <v>0.00147621998962423</v>
      </c>
      <c r="JB381">
        <v>-1.085810860981848E-05</v>
      </c>
      <c r="JC381">
        <v>3</v>
      </c>
      <c r="JD381">
        <v>1949</v>
      </c>
      <c r="JE381">
        <v>2</v>
      </c>
      <c r="JF381">
        <v>64</v>
      </c>
      <c r="JG381">
        <v>65.09999999999999</v>
      </c>
      <c r="JH381">
        <v>65.2</v>
      </c>
      <c r="JI381">
        <v>2.84668</v>
      </c>
      <c r="JJ381">
        <v>2.7124</v>
      </c>
      <c r="JK381">
        <v>1.49658</v>
      </c>
      <c r="JL381">
        <v>2.32056</v>
      </c>
      <c r="JM381">
        <v>1.54785</v>
      </c>
      <c r="JN381">
        <v>2.44995</v>
      </c>
      <c r="JO381">
        <v>52.1719</v>
      </c>
      <c r="JP381">
        <v>12.5647</v>
      </c>
      <c r="JQ381">
        <v>18</v>
      </c>
      <c r="JR381">
        <v>502.959</v>
      </c>
      <c r="JS381">
        <v>446.036</v>
      </c>
      <c r="JT381">
        <v>28.6603</v>
      </c>
      <c r="JU381">
        <v>52.2847</v>
      </c>
      <c r="JV381">
        <v>29.9996</v>
      </c>
      <c r="JW381">
        <v>51.9158</v>
      </c>
      <c r="JX381">
        <v>51.6718</v>
      </c>
      <c r="JY381">
        <v>57.1228</v>
      </c>
      <c r="JZ381">
        <v>24.332</v>
      </c>
      <c r="KA381">
        <v>0</v>
      </c>
      <c r="KB381">
        <v>23.0235</v>
      </c>
      <c r="KC381">
        <v>1255.96</v>
      </c>
      <c r="KD381">
        <v>25.8427</v>
      </c>
      <c r="KE381">
        <v>96.4812</v>
      </c>
      <c r="KF381">
        <v>90.97490000000001</v>
      </c>
    </row>
    <row r="382" spans="1:292">
      <c r="A382">
        <v>364</v>
      </c>
      <c r="B382">
        <v>1688150357.6</v>
      </c>
      <c r="C382">
        <v>15941.59999990463</v>
      </c>
      <c r="D382" t="s">
        <v>1168</v>
      </c>
      <c r="E382" t="s">
        <v>1169</v>
      </c>
      <c r="F382">
        <v>5</v>
      </c>
      <c r="G382" t="s">
        <v>1018</v>
      </c>
      <c r="H382">
        <v>1688150349.814285</v>
      </c>
      <c r="I382">
        <f>(J382)/1000</f>
        <v>0</v>
      </c>
      <c r="J382">
        <f>IF(DO382, AM382, AG382)</f>
        <v>0</v>
      </c>
      <c r="K382">
        <f>IF(DO382, AH382, AF382)</f>
        <v>0</v>
      </c>
      <c r="L382">
        <f>DQ382 - IF(AT382&gt;1, K382*DK382*100.0/(AV382*EE382), 0)</f>
        <v>0</v>
      </c>
      <c r="M382">
        <f>((S382-I382/2)*L382-K382)/(S382+I382/2)</f>
        <v>0</v>
      </c>
      <c r="N382">
        <f>M382*(DX382+DY382)/1000.0</f>
        <v>0</v>
      </c>
      <c r="O382">
        <f>(DQ382 - IF(AT382&gt;1, K382*DK382*100.0/(AV382*EE382), 0))*(DX382+DY382)/1000.0</f>
        <v>0</v>
      </c>
      <c r="P382">
        <f>2.0/((1/R382-1/Q382)+SIGN(R382)*SQRT((1/R382-1/Q382)*(1/R382-1/Q382) + 4*DL382/((DL382+1)*(DL382+1))*(2*1/R382*1/Q382-1/Q382*1/Q382)))</f>
        <v>0</v>
      </c>
      <c r="Q382">
        <f>IF(LEFT(DM382,1)&lt;&gt;"0",IF(LEFT(DM382,1)="1",3.0,DN382),$D$5+$E$5*(EE382*DX382/($K$5*1000))+$F$5*(EE382*DX382/($K$5*1000))*MAX(MIN(DK382,$J$5),$I$5)*MAX(MIN(DK382,$J$5),$I$5)+$G$5*MAX(MIN(DK382,$J$5),$I$5)*(EE382*DX382/($K$5*1000))+$H$5*(EE382*DX382/($K$5*1000))*(EE382*DX382/($K$5*1000)))</f>
        <v>0</v>
      </c>
      <c r="R382">
        <f>I382*(1000-(1000*0.61365*exp(17.502*V382/(240.97+V382))/(DX382+DY382)+DS382)/2)/(1000*0.61365*exp(17.502*V382/(240.97+V382))/(DX382+DY382)-DS382)</f>
        <v>0</v>
      </c>
      <c r="S382">
        <f>1/((DL382+1)/(P382/1.6)+1/(Q382/1.37)) + DL382/((DL382+1)/(P382/1.6) + DL382/(Q382/1.37))</f>
        <v>0</v>
      </c>
      <c r="T382">
        <f>(DG382*DJ382)</f>
        <v>0</v>
      </c>
      <c r="U382">
        <f>(DZ382+(T382+2*0.95*5.67E-8*(((DZ382+$B$9)+273)^4-(DZ382+273)^4)-44100*I382)/(1.84*29.3*Q382+8*0.95*5.67E-8*(DZ382+273)^3))</f>
        <v>0</v>
      </c>
      <c r="V382">
        <f>($C$9*EA382+$D$9*EB382+$E$9*U382)</f>
        <v>0</v>
      </c>
      <c r="W382">
        <f>0.61365*exp(17.502*V382/(240.97+V382))</f>
        <v>0</v>
      </c>
      <c r="X382">
        <f>(Y382/Z382*100)</f>
        <v>0</v>
      </c>
      <c r="Y382">
        <f>DS382*(DX382+DY382)/1000</f>
        <v>0</v>
      </c>
      <c r="Z382">
        <f>0.61365*exp(17.502*DZ382/(240.97+DZ382))</f>
        <v>0</v>
      </c>
      <c r="AA382">
        <f>(W382-DS382*(DX382+DY382)/1000)</f>
        <v>0</v>
      </c>
      <c r="AB382">
        <f>(-I382*44100)</f>
        <v>0</v>
      </c>
      <c r="AC382">
        <f>2*29.3*Q382*0.92*(DZ382-V382)</f>
        <v>0</v>
      </c>
      <c r="AD382">
        <f>2*0.95*5.67E-8*(((DZ382+$B$9)+273)^4-(V382+273)^4)</f>
        <v>0</v>
      </c>
      <c r="AE382">
        <f>T382+AD382+AB382+AC382</f>
        <v>0</v>
      </c>
      <c r="AF382">
        <f>DW382*AT382*(DR382-DQ382*(1000-AT382*DT382)/(1000-AT382*DS382))/(100*DK382)</f>
        <v>0</v>
      </c>
      <c r="AG382">
        <f>1000*DW382*AT382*(DS382-DT382)/(100*DK382*(1000-AT382*DS382))</f>
        <v>0</v>
      </c>
      <c r="AH382">
        <f>(AI382 - AJ382 - DX382*1E3/(8.314*(DZ382+273.15)) * AL382/DW382 * AK382) * DW382/(100*DK382) * (1000 - DT382)/1000</f>
        <v>0</v>
      </c>
      <c r="AI382">
        <v>1272.61690098261</v>
      </c>
      <c r="AJ382">
        <v>1244.098606060605</v>
      </c>
      <c r="AK382">
        <v>3.344394347072909</v>
      </c>
      <c r="AL382">
        <v>66.52313839477526</v>
      </c>
      <c r="AM382">
        <f>(AO382 - AN382 + DX382*1E3/(8.314*(DZ382+273.15)) * AQ382/DW382 * AP382) * DW382/(100*DK382) * 1000/(1000 - AO382)</f>
        <v>0</v>
      </c>
      <c r="AN382">
        <v>25.90420352423628</v>
      </c>
      <c r="AO382">
        <v>26.83514606060605</v>
      </c>
      <c r="AP382">
        <v>-0.01148955088273269</v>
      </c>
      <c r="AQ382">
        <v>105.5360491091365</v>
      </c>
      <c r="AR382">
        <v>0</v>
      </c>
      <c r="AS382">
        <v>0</v>
      </c>
      <c r="AT382">
        <f>IF(AR382*$H$15&gt;=AV382,1.0,(AV382/(AV382-AR382*$H$15)))</f>
        <v>0</v>
      </c>
      <c r="AU382">
        <f>(AT382-1)*100</f>
        <v>0</v>
      </c>
      <c r="AV382">
        <f>MAX(0,($B$15+$C$15*EE382)/(1+$D$15*EE382)*DX382/(DZ382+273)*$E$15)</f>
        <v>0</v>
      </c>
      <c r="AW382" t="s">
        <v>429</v>
      </c>
      <c r="AX382" t="s">
        <v>429</v>
      </c>
      <c r="AY382">
        <v>0</v>
      </c>
      <c r="AZ382">
        <v>0</v>
      </c>
      <c r="BA382">
        <f>1-AY382/AZ382</f>
        <v>0</v>
      </c>
      <c r="BB382">
        <v>0</v>
      </c>
      <c r="BC382" t="s">
        <v>429</v>
      </c>
      <c r="BD382" t="s">
        <v>429</v>
      </c>
      <c r="BE382">
        <v>0</v>
      </c>
      <c r="BF382">
        <v>0</v>
      </c>
      <c r="BG382">
        <f>1-BE382/BF382</f>
        <v>0</v>
      </c>
      <c r="BH382">
        <v>0.5</v>
      </c>
      <c r="BI382">
        <f>DH382</f>
        <v>0</v>
      </c>
      <c r="BJ382">
        <f>K382</f>
        <v>0</v>
      </c>
      <c r="BK382">
        <f>BG382*BH382*BI382</f>
        <v>0</v>
      </c>
      <c r="BL382">
        <f>(BJ382-BB382)/BI382</f>
        <v>0</v>
      </c>
      <c r="BM382">
        <f>(AZ382-BF382)/BF382</f>
        <v>0</v>
      </c>
      <c r="BN382">
        <f>AY382/(BA382+AY382/BF382)</f>
        <v>0</v>
      </c>
      <c r="BO382" t="s">
        <v>429</v>
      </c>
      <c r="BP382">
        <v>0</v>
      </c>
      <c r="BQ382">
        <f>IF(BP382&lt;&gt;0, BP382, BN382)</f>
        <v>0</v>
      </c>
      <c r="BR382">
        <f>1-BQ382/BF382</f>
        <v>0</v>
      </c>
      <c r="BS382">
        <f>(BF382-BE382)/(BF382-BQ382)</f>
        <v>0</v>
      </c>
      <c r="BT382">
        <f>(AZ382-BF382)/(AZ382-BQ382)</f>
        <v>0</v>
      </c>
      <c r="BU382">
        <f>(BF382-BE382)/(BF382-AY382)</f>
        <v>0</v>
      </c>
      <c r="BV382">
        <f>(AZ382-BF382)/(AZ382-AY382)</f>
        <v>0</v>
      </c>
      <c r="BW382">
        <f>(BS382*BQ382/BE382)</f>
        <v>0</v>
      </c>
      <c r="BX382">
        <f>(1-BW382)</f>
        <v>0</v>
      </c>
      <c r="DG382">
        <f>$B$13*EF382+$C$13*EG382+$F$13*ER382*(1-EU382)</f>
        <v>0</v>
      </c>
      <c r="DH382">
        <f>DG382*DI382</f>
        <v>0</v>
      </c>
      <c r="DI382">
        <f>($B$13*$D$11+$C$13*$D$11+$F$13*((FE382+EW382)/MAX(FE382+EW382+FF382, 0.1)*$I$11+FF382/MAX(FE382+EW382+FF382, 0.1)*$J$11))/($B$13+$C$13+$F$13)</f>
        <v>0</v>
      </c>
      <c r="DJ382">
        <f>($B$13*$K$11+$C$13*$K$11+$F$13*((FE382+EW382)/MAX(FE382+EW382+FF382, 0.1)*$P$11+FF382/MAX(FE382+EW382+FF382, 0.1)*$Q$11))/($B$13+$C$13+$F$13)</f>
        <v>0</v>
      </c>
      <c r="DK382">
        <v>2.44</v>
      </c>
      <c r="DL382">
        <v>0.5</v>
      </c>
      <c r="DM382" t="s">
        <v>430</v>
      </c>
      <c r="DN382">
        <v>2</v>
      </c>
      <c r="DO382" t="b">
        <v>1</v>
      </c>
      <c r="DP382">
        <v>1688150349.814285</v>
      </c>
      <c r="DQ382">
        <v>1187.108571428571</v>
      </c>
      <c r="DR382">
        <v>1224.5825</v>
      </c>
      <c r="DS382">
        <v>26.88876071428572</v>
      </c>
      <c r="DT382">
        <v>25.99766785714286</v>
      </c>
      <c r="DU382">
        <v>1219.036428571428</v>
      </c>
      <c r="DV382">
        <v>30.97041071428572</v>
      </c>
      <c r="DW382">
        <v>500.0230714285714</v>
      </c>
      <c r="DX382">
        <v>101.5336785714286</v>
      </c>
      <c r="DY382">
        <v>0.100055175</v>
      </c>
      <c r="DZ382">
        <v>34.26168214285715</v>
      </c>
      <c r="EA382">
        <v>35.5435</v>
      </c>
      <c r="EB382">
        <v>999.9000000000002</v>
      </c>
      <c r="EC382">
        <v>0</v>
      </c>
      <c r="ED382">
        <v>0</v>
      </c>
      <c r="EE382">
        <v>10004.37714285714</v>
      </c>
      <c r="EF382">
        <v>0</v>
      </c>
      <c r="EG382">
        <v>1018.206035714286</v>
      </c>
      <c r="EH382">
        <v>-37.47351071428572</v>
      </c>
      <c r="EI382">
        <v>1219.910357142857</v>
      </c>
      <c r="EJ382">
        <v>1257.2675</v>
      </c>
      <c r="EK382">
        <v>0.8911009285714285</v>
      </c>
      <c r="EL382">
        <v>1224.5825</v>
      </c>
      <c r="EM382">
        <v>25.99766785714286</v>
      </c>
      <c r="EN382">
        <v>2.730115357142857</v>
      </c>
      <c r="EO382">
        <v>2.639639285714285</v>
      </c>
      <c r="EP382">
        <v>22.4675</v>
      </c>
      <c r="EQ382">
        <v>21.91407857142857</v>
      </c>
      <c r="ER382">
        <v>1999.988928571429</v>
      </c>
      <c r="ES382">
        <v>0.9800066071428571</v>
      </c>
      <c r="ET382">
        <v>0.01999349285714286</v>
      </c>
      <c r="EU382">
        <v>0</v>
      </c>
      <c r="EV382">
        <v>258.2114999999999</v>
      </c>
      <c r="EW382">
        <v>5.00078</v>
      </c>
      <c r="EX382">
        <v>6752.845357142856</v>
      </c>
      <c r="EY382">
        <v>16379.57142857143</v>
      </c>
      <c r="EZ382">
        <v>52.07560714285713</v>
      </c>
      <c r="FA382">
        <v>53.69835714285714</v>
      </c>
      <c r="FB382">
        <v>52.406</v>
      </c>
      <c r="FC382">
        <v>53.19607142857142</v>
      </c>
      <c r="FD382">
        <v>52.39939285714286</v>
      </c>
      <c r="FE382">
        <v>1955.098928571429</v>
      </c>
      <c r="FF382">
        <v>39.89000000000001</v>
      </c>
      <c r="FG382">
        <v>0</v>
      </c>
      <c r="FH382">
        <v>1688150352</v>
      </c>
      <c r="FI382">
        <v>0</v>
      </c>
      <c r="FJ382">
        <v>258.2360769230769</v>
      </c>
      <c r="FK382">
        <v>3.189470075163635</v>
      </c>
      <c r="FL382">
        <v>-398.5391430946074</v>
      </c>
      <c r="FM382">
        <v>6761.911923076923</v>
      </c>
      <c r="FN382">
        <v>15</v>
      </c>
      <c r="FO382">
        <v>1688146449</v>
      </c>
      <c r="FP382" t="s">
        <v>1019</v>
      </c>
      <c r="FQ382">
        <v>1688146449</v>
      </c>
      <c r="FR382">
        <v>1688146442</v>
      </c>
      <c r="FS382">
        <v>9</v>
      </c>
      <c r="FT382">
        <v>-0.022</v>
      </c>
      <c r="FU382">
        <v>-0.07000000000000001</v>
      </c>
      <c r="FV382">
        <v>-22.36</v>
      </c>
      <c r="FW382">
        <v>-3.884</v>
      </c>
      <c r="FX382">
        <v>420</v>
      </c>
      <c r="FY382">
        <v>23</v>
      </c>
      <c r="FZ382">
        <v>0.42</v>
      </c>
      <c r="GA382">
        <v>0.11</v>
      </c>
      <c r="GB382">
        <v>-37.45943658536586</v>
      </c>
      <c r="GC382">
        <v>-0.4710292682926356</v>
      </c>
      <c r="GD382">
        <v>0.271425320777322</v>
      </c>
      <c r="GE382">
        <v>0</v>
      </c>
      <c r="GF382">
        <v>0.8832526097560974</v>
      </c>
      <c r="GG382">
        <v>0.183805756097562</v>
      </c>
      <c r="GH382">
        <v>0.02830166454113485</v>
      </c>
      <c r="GI382">
        <v>1</v>
      </c>
      <c r="GJ382">
        <v>1</v>
      </c>
      <c r="GK382">
        <v>2</v>
      </c>
      <c r="GL382" t="s">
        <v>432</v>
      </c>
      <c r="GM382">
        <v>3.10158</v>
      </c>
      <c r="GN382">
        <v>2.75812</v>
      </c>
      <c r="GO382">
        <v>0.197231</v>
      </c>
      <c r="GP382">
        <v>0.197862</v>
      </c>
      <c r="GQ382">
        <v>0.13785</v>
      </c>
      <c r="GR382">
        <v>0.122506</v>
      </c>
      <c r="GS382">
        <v>19777.1</v>
      </c>
      <c r="GT382">
        <v>18842.6</v>
      </c>
      <c r="GU382">
        <v>25245</v>
      </c>
      <c r="GV382">
        <v>23902.3</v>
      </c>
      <c r="GW382">
        <v>35054.9</v>
      </c>
      <c r="GX382">
        <v>30597.5</v>
      </c>
      <c r="GY382">
        <v>44153.7</v>
      </c>
      <c r="GZ382">
        <v>37666.3</v>
      </c>
      <c r="HA382">
        <v>1.66982</v>
      </c>
      <c r="HB382">
        <v>1.57353</v>
      </c>
      <c r="HC382">
        <v>-0.008486209999999999</v>
      </c>
      <c r="HD382">
        <v>0</v>
      </c>
      <c r="HE382">
        <v>35.6394</v>
      </c>
      <c r="HF382">
        <v>999.9</v>
      </c>
      <c r="HG382">
        <v>34.4</v>
      </c>
      <c r="HH382">
        <v>48.7</v>
      </c>
      <c r="HI382">
        <v>39.4241</v>
      </c>
      <c r="HJ382">
        <v>62.8075</v>
      </c>
      <c r="HK382">
        <v>21.6987</v>
      </c>
      <c r="HL382">
        <v>1</v>
      </c>
      <c r="HM382">
        <v>2.33775</v>
      </c>
      <c r="HN382">
        <v>9.28105</v>
      </c>
      <c r="HO382">
        <v>20.0424</v>
      </c>
      <c r="HP382">
        <v>5.20082</v>
      </c>
      <c r="HQ382">
        <v>11.998</v>
      </c>
      <c r="HR382">
        <v>4.9571</v>
      </c>
      <c r="HS382">
        <v>3.27438</v>
      </c>
      <c r="HT382">
        <v>9999</v>
      </c>
      <c r="HU382">
        <v>9999</v>
      </c>
      <c r="HV382">
        <v>9999</v>
      </c>
      <c r="HW382">
        <v>114.6</v>
      </c>
      <c r="HX382">
        <v>1.86386</v>
      </c>
      <c r="HY382">
        <v>1.86031</v>
      </c>
      <c r="HZ382">
        <v>1.85869</v>
      </c>
      <c r="IA382">
        <v>1.85989</v>
      </c>
      <c r="IB382">
        <v>1.85988</v>
      </c>
      <c r="IC382">
        <v>1.85852</v>
      </c>
      <c r="ID382">
        <v>1.85773</v>
      </c>
      <c r="IE382">
        <v>1.85242</v>
      </c>
      <c r="IF382">
        <v>0</v>
      </c>
      <c r="IG382">
        <v>0</v>
      </c>
      <c r="IH382">
        <v>0</v>
      </c>
      <c r="II382">
        <v>0</v>
      </c>
      <c r="IJ382" t="s">
        <v>433</v>
      </c>
      <c r="IK382" t="s">
        <v>434</v>
      </c>
      <c r="IL382" t="s">
        <v>435</v>
      </c>
      <c r="IM382" t="s">
        <v>435</v>
      </c>
      <c r="IN382" t="s">
        <v>435</v>
      </c>
      <c r="IO382" t="s">
        <v>435</v>
      </c>
      <c r="IP382">
        <v>0</v>
      </c>
      <c r="IQ382">
        <v>100</v>
      </c>
      <c r="IR382">
        <v>100</v>
      </c>
      <c r="IS382">
        <v>-32.17</v>
      </c>
      <c r="IT382">
        <v>-4.0785</v>
      </c>
      <c r="IU382">
        <v>-14.33519908643434</v>
      </c>
      <c r="IV382">
        <v>-0.02083019699242301</v>
      </c>
      <c r="IW382">
        <v>6.53372239223948E-06</v>
      </c>
      <c r="IX382">
        <v>-1.0545266758139E-09</v>
      </c>
      <c r="IY382">
        <v>-1.743726263577337</v>
      </c>
      <c r="IZ382">
        <v>-0.1107929009182527</v>
      </c>
      <c r="JA382">
        <v>0.00147621998962423</v>
      </c>
      <c r="JB382">
        <v>-1.085810860981848E-05</v>
      </c>
      <c r="JC382">
        <v>3</v>
      </c>
      <c r="JD382">
        <v>1949</v>
      </c>
      <c r="JE382">
        <v>2</v>
      </c>
      <c r="JF382">
        <v>64</v>
      </c>
      <c r="JG382">
        <v>65.09999999999999</v>
      </c>
      <c r="JH382">
        <v>65.3</v>
      </c>
      <c r="JI382">
        <v>2.8772</v>
      </c>
      <c r="JJ382">
        <v>2.71118</v>
      </c>
      <c r="JK382">
        <v>1.49658</v>
      </c>
      <c r="JL382">
        <v>2.32056</v>
      </c>
      <c r="JM382">
        <v>1.54785</v>
      </c>
      <c r="JN382">
        <v>2.44995</v>
      </c>
      <c r="JO382">
        <v>52.1719</v>
      </c>
      <c r="JP382">
        <v>12.556</v>
      </c>
      <c r="JQ382">
        <v>18</v>
      </c>
      <c r="JR382">
        <v>502.943</v>
      </c>
      <c r="JS382">
        <v>446.07</v>
      </c>
      <c r="JT382">
        <v>28.6302</v>
      </c>
      <c r="JU382">
        <v>52.2803</v>
      </c>
      <c r="JV382">
        <v>29.9994</v>
      </c>
      <c r="JW382">
        <v>51.9158</v>
      </c>
      <c r="JX382">
        <v>51.6718</v>
      </c>
      <c r="JY382">
        <v>57.7118</v>
      </c>
      <c r="JZ382">
        <v>24.332</v>
      </c>
      <c r="KA382">
        <v>0</v>
      </c>
      <c r="KB382">
        <v>23.0039</v>
      </c>
      <c r="KC382">
        <v>1269.59</v>
      </c>
      <c r="KD382">
        <v>25.845</v>
      </c>
      <c r="KE382">
        <v>96.48260000000001</v>
      </c>
      <c r="KF382">
        <v>90.9768</v>
      </c>
    </row>
    <row r="383" spans="1:292">
      <c r="A383">
        <v>365</v>
      </c>
      <c r="B383">
        <v>1688150362.6</v>
      </c>
      <c r="C383">
        <v>15946.59999990463</v>
      </c>
      <c r="D383" t="s">
        <v>1170</v>
      </c>
      <c r="E383" t="s">
        <v>1171</v>
      </c>
      <c r="F383">
        <v>5</v>
      </c>
      <c r="G383" t="s">
        <v>1018</v>
      </c>
      <c r="H383">
        <v>1688150355.1</v>
      </c>
      <c r="I383">
        <f>(J383)/1000</f>
        <v>0</v>
      </c>
      <c r="J383">
        <f>IF(DO383, AM383, AG383)</f>
        <v>0</v>
      </c>
      <c r="K383">
        <f>IF(DO383, AH383, AF383)</f>
        <v>0</v>
      </c>
      <c r="L383">
        <f>DQ383 - IF(AT383&gt;1, K383*DK383*100.0/(AV383*EE383), 0)</f>
        <v>0</v>
      </c>
      <c r="M383">
        <f>((S383-I383/2)*L383-K383)/(S383+I383/2)</f>
        <v>0</v>
      </c>
      <c r="N383">
        <f>M383*(DX383+DY383)/1000.0</f>
        <v>0</v>
      </c>
      <c r="O383">
        <f>(DQ383 - IF(AT383&gt;1, K383*DK383*100.0/(AV383*EE383), 0))*(DX383+DY383)/1000.0</f>
        <v>0</v>
      </c>
      <c r="P383">
        <f>2.0/((1/R383-1/Q383)+SIGN(R383)*SQRT((1/R383-1/Q383)*(1/R383-1/Q383) + 4*DL383/((DL383+1)*(DL383+1))*(2*1/R383*1/Q383-1/Q383*1/Q383)))</f>
        <v>0</v>
      </c>
      <c r="Q383">
        <f>IF(LEFT(DM383,1)&lt;&gt;"0",IF(LEFT(DM383,1)="1",3.0,DN383),$D$5+$E$5*(EE383*DX383/($K$5*1000))+$F$5*(EE383*DX383/($K$5*1000))*MAX(MIN(DK383,$J$5),$I$5)*MAX(MIN(DK383,$J$5),$I$5)+$G$5*MAX(MIN(DK383,$J$5),$I$5)*(EE383*DX383/($K$5*1000))+$H$5*(EE383*DX383/($K$5*1000))*(EE383*DX383/($K$5*1000)))</f>
        <v>0</v>
      </c>
      <c r="R383">
        <f>I383*(1000-(1000*0.61365*exp(17.502*V383/(240.97+V383))/(DX383+DY383)+DS383)/2)/(1000*0.61365*exp(17.502*V383/(240.97+V383))/(DX383+DY383)-DS383)</f>
        <v>0</v>
      </c>
      <c r="S383">
        <f>1/((DL383+1)/(P383/1.6)+1/(Q383/1.37)) + DL383/((DL383+1)/(P383/1.6) + DL383/(Q383/1.37))</f>
        <v>0</v>
      </c>
      <c r="T383">
        <f>(DG383*DJ383)</f>
        <v>0</v>
      </c>
      <c r="U383">
        <f>(DZ383+(T383+2*0.95*5.67E-8*(((DZ383+$B$9)+273)^4-(DZ383+273)^4)-44100*I383)/(1.84*29.3*Q383+8*0.95*5.67E-8*(DZ383+273)^3))</f>
        <v>0</v>
      </c>
      <c r="V383">
        <f>($C$9*EA383+$D$9*EB383+$E$9*U383)</f>
        <v>0</v>
      </c>
      <c r="W383">
        <f>0.61365*exp(17.502*V383/(240.97+V383))</f>
        <v>0</v>
      </c>
      <c r="X383">
        <f>(Y383/Z383*100)</f>
        <v>0</v>
      </c>
      <c r="Y383">
        <f>DS383*(DX383+DY383)/1000</f>
        <v>0</v>
      </c>
      <c r="Z383">
        <f>0.61365*exp(17.502*DZ383/(240.97+DZ383))</f>
        <v>0</v>
      </c>
      <c r="AA383">
        <f>(W383-DS383*(DX383+DY383)/1000)</f>
        <v>0</v>
      </c>
      <c r="AB383">
        <f>(-I383*44100)</f>
        <v>0</v>
      </c>
      <c r="AC383">
        <f>2*29.3*Q383*0.92*(DZ383-V383)</f>
        <v>0</v>
      </c>
      <c r="AD383">
        <f>2*0.95*5.67E-8*(((DZ383+$B$9)+273)^4-(V383+273)^4)</f>
        <v>0</v>
      </c>
      <c r="AE383">
        <f>T383+AD383+AB383+AC383</f>
        <v>0</v>
      </c>
      <c r="AF383">
        <f>DW383*AT383*(DR383-DQ383*(1000-AT383*DT383)/(1000-AT383*DS383))/(100*DK383)</f>
        <v>0</v>
      </c>
      <c r="AG383">
        <f>1000*DW383*AT383*(DS383-DT383)/(100*DK383*(1000-AT383*DS383))</f>
        <v>0</v>
      </c>
      <c r="AH383">
        <f>(AI383 - AJ383 - DX383*1E3/(8.314*(DZ383+273.15)) * AL383/DW383 * AK383) * DW383/(100*DK383) * (1000 - DT383)/1000</f>
        <v>0</v>
      </c>
      <c r="AI383">
        <v>1289.713072498206</v>
      </c>
      <c r="AJ383">
        <v>1260.937333333333</v>
      </c>
      <c r="AK383">
        <v>3.376380392803725</v>
      </c>
      <c r="AL383">
        <v>66.52313839477526</v>
      </c>
      <c r="AM383">
        <f>(AO383 - AN383 + DX383*1E3/(8.314*(DZ383+273.15)) * AQ383/DW383 * AP383) * DW383/(100*DK383) * 1000/(1000 - AO383)</f>
        <v>0</v>
      </c>
      <c r="AN383">
        <v>25.89455972710227</v>
      </c>
      <c r="AO383">
        <v>26.79045757575757</v>
      </c>
      <c r="AP383">
        <v>-0.007733357423797178</v>
      </c>
      <c r="AQ383">
        <v>105.5360491091365</v>
      </c>
      <c r="AR383">
        <v>0</v>
      </c>
      <c r="AS383">
        <v>0</v>
      </c>
      <c r="AT383">
        <f>IF(AR383*$H$15&gt;=AV383,1.0,(AV383/(AV383-AR383*$H$15)))</f>
        <v>0</v>
      </c>
      <c r="AU383">
        <f>(AT383-1)*100</f>
        <v>0</v>
      </c>
      <c r="AV383">
        <f>MAX(0,($B$15+$C$15*EE383)/(1+$D$15*EE383)*DX383/(DZ383+273)*$E$15)</f>
        <v>0</v>
      </c>
      <c r="AW383" t="s">
        <v>429</v>
      </c>
      <c r="AX383" t="s">
        <v>429</v>
      </c>
      <c r="AY383">
        <v>0</v>
      </c>
      <c r="AZ383">
        <v>0</v>
      </c>
      <c r="BA383">
        <f>1-AY383/AZ383</f>
        <v>0</v>
      </c>
      <c r="BB383">
        <v>0</v>
      </c>
      <c r="BC383" t="s">
        <v>429</v>
      </c>
      <c r="BD383" t="s">
        <v>429</v>
      </c>
      <c r="BE383">
        <v>0</v>
      </c>
      <c r="BF383">
        <v>0</v>
      </c>
      <c r="BG383">
        <f>1-BE383/BF383</f>
        <v>0</v>
      </c>
      <c r="BH383">
        <v>0.5</v>
      </c>
      <c r="BI383">
        <f>DH383</f>
        <v>0</v>
      </c>
      <c r="BJ383">
        <f>K383</f>
        <v>0</v>
      </c>
      <c r="BK383">
        <f>BG383*BH383*BI383</f>
        <v>0</v>
      </c>
      <c r="BL383">
        <f>(BJ383-BB383)/BI383</f>
        <v>0</v>
      </c>
      <c r="BM383">
        <f>(AZ383-BF383)/BF383</f>
        <v>0</v>
      </c>
      <c r="BN383">
        <f>AY383/(BA383+AY383/BF383)</f>
        <v>0</v>
      </c>
      <c r="BO383" t="s">
        <v>429</v>
      </c>
      <c r="BP383">
        <v>0</v>
      </c>
      <c r="BQ383">
        <f>IF(BP383&lt;&gt;0, BP383, BN383)</f>
        <v>0</v>
      </c>
      <c r="BR383">
        <f>1-BQ383/BF383</f>
        <v>0</v>
      </c>
      <c r="BS383">
        <f>(BF383-BE383)/(BF383-BQ383)</f>
        <v>0</v>
      </c>
      <c r="BT383">
        <f>(AZ383-BF383)/(AZ383-BQ383)</f>
        <v>0</v>
      </c>
      <c r="BU383">
        <f>(BF383-BE383)/(BF383-AY383)</f>
        <v>0</v>
      </c>
      <c r="BV383">
        <f>(AZ383-BF383)/(AZ383-AY383)</f>
        <v>0</v>
      </c>
      <c r="BW383">
        <f>(BS383*BQ383/BE383)</f>
        <v>0</v>
      </c>
      <c r="BX383">
        <f>(1-BW383)</f>
        <v>0</v>
      </c>
      <c r="DG383">
        <f>$B$13*EF383+$C$13*EG383+$F$13*ER383*(1-EU383)</f>
        <v>0</v>
      </c>
      <c r="DH383">
        <f>DG383*DI383</f>
        <v>0</v>
      </c>
      <c r="DI383">
        <f>($B$13*$D$11+$C$13*$D$11+$F$13*((FE383+EW383)/MAX(FE383+EW383+FF383, 0.1)*$I$11+FF383/MAX(FE383+EW383+FF383, 0.1)*$J$11))/($B$13+$C$13+$F$13)</f>
        <v>0</v>
      </c>
      <c r="DJ383">
        <f>($B$13*$K$11+$C$13*$K$11+$F$13*((FE383+EW383)/MAX(FE383+EW383+FF383, 0.1)*$P$11+FF383/MAX(FE383+EW383+FF383, 0.1)*$Q$11))/($B$13+$C$13+$F$13)</f>
        <v>0</v>
      </c>
      <c r="DK383">
        <v>2.44</v>
      </c>
      <c r="DL383">
        <v>0.5</v>
      </c>
      <c r="DM383" t="s">
        <v>430</v>
      </c>
      <c r="DN383">
        <v>2</v>
      </c>
      <c r="DO383" t="b">
        <v>1</v>
      </c>
      <c r="DP383">
        <v>1688150355.1</v>
      </c>
      <c r="DQ383">
        <v>1204.260740740741</v>
      </c>
      <c r="DR383">
        <v>1241.98925925926</v>
      </c>
      <c r="DS383">
        <v>26.85072222222222</v>
      </c>
      <c r="DT383">
        <v>25.94782592592592</v>
      </c>
      <c r="DU383">
        <v>1236.353703703704</v>
      </c>
      <c r="DV383">
        <v>30.93034074074074</v>
      </c>
      <c r="DW383">
        <v>500.0075555555556</v>
      </c>
      <c r="DX383">
        <v>101.5338518518519</v>
      </c>
      <c r="DY383">
        <v>0.1000009666666667</v>
      </c>
      <c r="DZ383">
        <v>34.2433962962963</v>
      </c>
      <c r="EA383">
        <v>35.52062222222222</v>
      </c>
      <c r="EB383">
        <v>999.9000000000001</v>
      </c>
      <c r="EC383">
        <v>0</v>
      </c>
      <c r="ED383">
        <v>0</v>
      </c>
      <c r="EE383">
        <v>10007.22333333333</v>
      </c>
      <c r="EF383">
        <v>0</v>
      </c>
      <c r="EG383">
        <v>1071.765222222222</v>
      </c>
      <c r="EH383">
        <v>-37.7285</v>
      </c>
      <c r="EI383">
        <v>1237.487407407408</v>
      </c>
      <c r="EJ383">
        <v>1275.073703703704</v>
      </c>
      <c r="EK383">
        <v>0.9029077407407406</v>
      </c>
      <c r="EL383">
        <v>1241.98925925926</v>
      </c>
      <c r="EM383">
        <v>25.94782592592592</v>
      </c>
      <c r="EN383">
        <v>2.726258888888889</v>
      </c>
      <c r="EO383">
        <v>2.634583703703704</v>
      </c>
      <c r="EP383">
        <v>22.44423703703703</v>
      </c>
      <c r="EQ383">
        <v>21.88265925925927</v>
      </c>
      <c r="ER383">
        <v>1999.992592592593</v>
      </c>
      <c r="ES383">
        <v>0.9800063333333332</v>
      </c>
      <c r="ET383">
        <v>0.01999376666666667</v>
      </c>
      <c r="EU383">
        <v>0</v>
      </c>
      <c r="EV383">
        <v>258.4929259259259</v>
      </c>
      <c r="EW383">
        <v>5.00078</v>
      </c>
      <c r="EX383">
        <v>6815.412592592592</v>
      </c>
      <c r="EY383">
        <v>16379.5962962963</v>
      </c>
      <c r="EZ383">
        <v>52.04140740740741</v>
      </c>
      <c r="FA383">
        <v>53.66174074074073</v>
      </c>
      <c r="FB383">
        <v>52.37711111111111</v>
      </c>
      <c r="FC383">
        <v>53.15711111111111</v>
      </c>
      <c r="FD383">
        <v>52.38177777777778</v>
      </c>
      <c r="FE383">
        <v>1955.102592592592</v>
      </c>
      <c r="FF383">
        <v>39.89000000000001</v>
      </c>
      <c r="FG383">
        <v>0</v>
      </c>
      <c r="FH383">
        <v>1688150356.8</v>
      </c>
      <c r="FI383">
        <v>0</v>
      </c>
      <c r="FJ383">
        <v>258.4846538461538</v>
      </c>
      <c r="FK383">
        <v>2.261299131039484</v>
      </c>
      <c r="FL383">
        <v>2675.30735287896</v>
      </c>
      <c r="FM383">
        <v>6818.923076923077</v>
      </c>
      <c r="FN383">
        <v>15</v>
      </c>
      <c r="FO383">
        <v>1688146449</v>
      </c>
      <c r="FP383" t="s">
        <v>1019</v>
      </c>
      <c r="FQ383">
        <v>1688146449</v>
      </c>
      <c r="FR383">
        <v>1688146442</v>
      </c>
      <c r="FS383">
        <v>9</v>
      </c>
      <c r="FT383">
        <v>-0.022</v>
      </c>
      <c r="FU383">
        <v>-0.07000000000000001</v>
      </c>
      <c r="FV383">
        <v>-22.36</v>
      </c>
      <c r="FW383">
        <v>-3.884</v>
      </c>
      <c r="FX383">
        <v>420</v>
      </c>
      <c r="FY383">
        <v>23</v>
      </c>
      <c r="FZ383">
        <v>0.42</v>
      </c>
      <c r="GA383">
        <v>0.11</v>
      </c>
      <c r="GB383">
        <v>-37.60466585365854</v>
      </c>
      <c r="GC383">
        <v>-3.297087804878073</v>
      </c>
      <c r="GD383">
        <v>0.3978009770860462</v>
      </c>
      <c r="GE383">
        <v>0</v>
      </c>
      <c r="GF383">
        <v>0.8954070487804879</v>
      </c>
      <c r="GG383">
        <v>0.192678188153311</v>
      </c>
      <c r="GH383">
        <v>0.02955969963043473</v>
      </c>
      <c r="GI383">
        <v>1</v>
      </c>
      <c r="GJ383">
        <v>1</v>
      </c>
      <c r="GK383">
        <v>2</v>
      </c>
      <c r="GL383" t="s">
        <v>432</v>
      </c>
      <c r="GM383">
        <v>3.1015</v>
      </c>
      <c r="GN383">
        <v>2.75802</v>
      </c>
      <c r="GO383">
        <v>0.198866</v>
      </c>
      <c r="GP383">
        <v>0.199512</v>
      </c>
      <c r="GQ383">
        <v>0.137714</v>
      </c>
      <c r="GR383">
        <v>0.122486</v>
      </c>
      <c r="GS383">
        <v>19736.9</v>
      </c>
      <c r="GT383">
        <v>18803.8</v>
      </c>
      <c r="GU383">
        <v>25245.6</v>
      </c>
      <c r="GV383">
        <v>23902.6</v>
      </c>
      <c r="GW383">
        <v>35060.9</v>
      </c>
      <c r="GX383">
        <v>30598.9</v>
      </c>
      <c r="GY383">
        <v>44154.5</v>
      </c>
      <c r="GZ383">
        <v>37667</v>
      </c>
      <c r="HA383">
        <v>1.66943</v>
      </c>
      <c r="HB383">
        <v>1.57362</v>
      </c>
      <c r="HC383">
        <v>-0.00727177</v>
      </c>
      <c r="HD383">
        <v>0</v>
      </c>
      <c r="HE383">
        <v>35.614</v>
      </c>
      <c r="HF383">
        <v>999.9</v>
      </c>
      <c r="HG383">
        <v>34.4</v>
      </c>
      <c r="HH383">
        <v>48.7</v>
      </c>
      <c r="HI383">
        <v>39.4255</v>
      </c>
      <c r="HJ383">
        <v>62.9075</v>
      </c>
      <c r="HK383">
        <v>21.7147</v>
      </c>
      <c r="HL383">
        <v>1</v>
      </c>
      <c r="HM383">
        <v>2.33697</v>
      </c>
      <c r="HN383">
        <v>9.28105</v>
      </c>
      <c r="HO383">
        <v>20.0425</v>
      </c>
      <c r="HP383">
        <v>5.20007</v>
      </c>
      <c r="HQ383">
        <v>11.998</v>
      </c>
      <c r="HR383">
        <v>4.95695</v>
      </c>
      <c r="HS383">
        <v>3.27418</v>
      </c>
      <c r="HT383">
        <v>9999</v>
      </c>
      <c r="HU383">
        <v>9999</v>
      </c>
      <c r="HV383">
        <v>9999</v>
      </c>
      <c r="HW383">
        <v>114.6</v>
      </c>
      <c r="HX383">
        <v>1.86386</v>
      </c>
      <c r="HY383">
        <v>1.86029</v>
      </c>
      <c r="HZ383">
        <v>1.85868</v>
      </c>
      <c r="IA383">
        <v>1.85989</v>
      </c>
      <c r="IB383">
        <v>1.85989</v>
      </c>
      <c r="IC383">
        <v>1.85852</v>
      </c>
      <c r="ID383">
        <v>1.85774</v>
      </c>
      <c r="IE383">
        <v>1.85242</v>
      </c>
      <c r="IF383">
        <v>0</v>
      </c>
      <c r="IG383">
        <v>0</v>
      </c>
      <c r="IH383">
        <v>0</v>
      </c>
      <c r="II383">
        <v>0</v>
      </c>
      <c r="IJ383" t="s">
        <v>433</v>
      </c>
      <c r="IK383" t="s">
        <v>434</v>
      </c>
      <c r="IL383" t="s">
        <v>435</v>
      </c>
      <c r="IM383" t="s">
        <v>435</v>
      </c>
      <c r="IN383" t="s">
        <v>435</v>
      </c>
      <c r="IO383" t="s">
        <v>435</v>
      </c>
      <c r="IP383">
        <v>0</v>
      </c>
      <c r="IQ383">
        <v>100</v>
      </c>
      <c r="IR383">
        <v>100</v>
      </c>
      <c r="IS383">
        <v>-32.33</v>
      </c>
      <c r="IT383">
        <v>-4.0763</v>
      </c>
      <c r="IU383">
        <v>-14.33519908643434</v>
      </c>
      <c r="IV383">
        <v>-0.02083019699242301</v>
      </c>
      <c r="IW383">
        <v>6.53372239223948E-06</v>
      </c>
      <c r="IX383">
        <v>-1.0545266758139E-09</v>
      </c>
      <c r="IY383">
        <v>-1.743726263577337</v>
      </c>
      <c r="IZ383">
        <v>-0.1107929009182527</v>
      </c>
      <c r="JA383">
        <v>0.00147621998962423</v>
      </c>
      <c r="JB383">
        <v>-1.085810860981848E-05</v>
      </c>
      <c r="JC383">
        <v>3</v>
      </c>
      <c r="JD383">
        <v>1949</v>
      </c>
      <c r="JE383">
        <v>2</v>
      </c>
      <c r="JF383">
        <v>64</v>
      </c>
      <c r="JG383">
        <v>65.2</v>
      </c>
      <c r="JH383">
        <v>65.3</v>
      </c>
      <c r="JI383">
        <v>2.90894</v>
      </c>
      <c r="JJ383">
        <v>2.71118</v>
      </c>
      <c r="JK383">
        <v>1.49658</v>
      </c>
      <c r="JL383">
        <v>2.32056</v>
      </c>
      <c r="JM383">
        <v>1.54785</v>
      </c>
      <c r="JN383">
        <v>2.43774</v>
      </c>
      <c r="JO383">
        <v>52.2059</v>
      </c>
      <c r="JP383">
        <v>12.556</v>
      </c>
      <c r="JQ383">
        <v>18</v>
      </c>
      <c r="JR383">
        <v>502.668</v>
      </c>
      <c r="JS383">
        <v>446.164</v>
      </c>
      <c r="JT383">
        <v>28.599</v>
      </c>
      <c r="JU383">
        <v>52.2765</v>
      </c>
      <c r="JV383">
        <v>29.9994</v>
      </c>
      <c r="JW383">
        <v>51.9158</v>
      </c>
      <c r="JX383">
        <v>51.6765</v>
      </c>
      <c r="JY383">
        <v>58.3582</v>
      </c>
      <c r="JZ383">
        <v>24.332</v>
      </c>
      <c r="KA383">
        <v>0</v>
      </c>
      <c r="KB383">
        <v>22.9859</v>
      </c>
      <c r="KC383">
        <v>1289.64</v>
      </c>
      <c r="KD383">
        <v>25.8443</v>
      </c>
      <c r="KE383">
        <v>96.48439999999999</v>
      </c>
      <c r="KF383">
        <v>90.9783</v>
      </c>
    </row>
    <row r="384" spans="1:292">
      <c r="A384">
        <v>366</v>
      </c>
      <c r="B384">
        <v>1688150367.6</v>
      </c>
      <c r="C384">
        <v>15951.59999990463</v>
      </c>
      <c r="D384" t="s">
        <v>1172</v>
      </c>
      <c r="E384" t="s">
        <v>1173</v>
      </c>
      <c r="F384">
        <v>5</v>
      </c>
      <c r="G384" t="s">
        <v>1018</v>
      </c>
      <c r="H384">
        <v>1688150359.814285</v>
      </c>
      <c r="I384">
        <f>(J384)/1000</f>
        <v>0</v>
      </c>
      <c r="J384">
        <f>IF(DO384, AM384, AG384)</f>
        <v>0</v>
      </c>
      <c r="K384">
        <f>IF(DO384, AH384, AF384)</f>
        <v>0</v>
      </c>
      <c r="L384">
        <f>DQ384 - IF(AT384&gt;1, K384*DK384*100.0/(AV384*EE384), 0)</f>
        <v>0</v>
      </c>
      <c r="M384">
        <f>((S384-I384/2)*L384-K384)/(S384+I384/2)</f>
        <v>0</v>
      </c>
      <c r="N384">
        <f>M384*(DX384+DY384)/1000.0</f>
        <v>0</v>
      </c>
      <c r="O384">
        <f>(DQ384 - IF(AT384&gt;1, K384*DK384*100.0/(AV384*EE384), 0))*(DX384+DY384)/1000.0</f>
        <v>0</v>
      </c>
      <c r="P384">
        <f>2.0/((1/R384-1/Q384)+SIGN(R384)*SQRT((1/R384-1/Q384)*(1/R384-1/Q384) + 4*DL384/((DL384+1)*(DL384+1))*(2*1/R384*1/Q384-1/Q384*1/Q384)))</f>
        <v>0</v>
      </c>
      <c r="Q384">
        <f>IF(LEFT(DM384,1)&lt;&gt;"0",IF(LEFT(DM384,1)="1",3.0,DN384),$D$5+$E$5*(EE384*DX384/($K$5*1000))+$F$5*(EE384*DX384/($K$5*1000))*MAX(MIN(DK384,$J$5),$I$5)*MAX(MIN(DK384,$J$5),$I$5)+$G$5*MAX(MIN(DK384,$J$5),$I$5)*(EE384*DX384/($K$5*1000))+$H$5*(EE384*DX384/($K$5*1000))*(EE384*DX384/($K$5*1000)))</f>
        <v>0</v>
      </c>
      <c r="R384">
        <f>I384*(1000-(1000*0.61365*exp(17.502*V384/(240.97+V384))/(DX384+DY384)+DS384)/2)/(1000*0.61365*exp(17.502*V384/(240.97+V384))/(DX384+DY384)-DS384)</f>
        <v>0</v>
      </c>
      <c r="S384">
        <f>1/((DL384+1)/(P384/1.6)+1/(Q384/1.37)) + DL384/((DL384+1)/(P384/1.6) + DL384/(Q384/1.37))</f>
        <v>0</v>
      </c>
      <c r="T384">
        <f>(DG384*DJ384)</f>
        <v>0</v>
      </c>
      <c r="U384">
        <f>(DZ384+(T384+2*0.95*5.67E-8*(((DZ384+$B$9)+273)^4-(DZ384+273)^4)-44100*I384)/(1.84*29.3*Q384+8*0.95*5.67E-8*(DZ384+273)^3))</f>
        <v>0</v>
      </c>
      <c r="V384">
        <f>($C$9*EA384+$D$9*EB384+$E$9*U384)</f>
        <v>0</v>
      </c>
      <c r="W384">
        <f>0.61365*exp(17.502*V384/(240.97+V384))</f>
        <v>0</v>
      </c>
      <c r="X384">
        <f>(Y384/Z384*100)</f>
        <v>0</v>
      </c>
      <c r="Y384">
        <f>DS384*(DX384+DY384)/1000</f>
        <v>0</v>
      </c>
      <c r="Z384">
        <f>0.61365*exp(17.502*DZ384/(240.97+DZ384))</f>
        <v>0</v>
      </c>
      <c r="AA384">
        <f>(W384-DS384*(DX384+DY384)/1000)</f>
        <v>0</v>
      </c>
      <c r="AB384">
        <f>(-I384*44100)</f>
        <v>0</v>
      </c>
      <c r="AC384">
        <f>2*29.3*Q384*0.92*(DZ384-V384)</f>
        <v>0</v>
      </c>
      <c r="AD384">
        <f>2*0.95*5.67E-8*(((DZ384+$B$9)+273)^4-(V384+273)^4)</f>
        <v>0</v>
      </c>
      <c r="AE384">
        <f>T384+AD384+AB384+AC384</f>
        <v>0</v>
      </c>
      <c r="AF384">
        <f>DW384*AT384*(DR384-DQ384*(1000-AT384*DT384)/(1000-AT384*DS384))/(100*DK384)</f>
        <v>0</v>
      </c>
      <c r="AG384">
        <f>1000*DW384*AT384*(DS384-DT384)/(100*DK384*(1000-AT384*DS384))</f>
        <v>0</v>
      </c>
      <c r="AH384">
        <f>(AI384 - AJ384 - DX384*1E3/(8.314*(DZ384+273.15)) * AL384/DW384 * AK384) * DW384/(100*DK384) * (1000 - DT384)/1000</f>
        <v>0</v>
      </c>
      <c r="AI384">
        <v>1306.996440978551</v>
      </c>
      <c r="AJ384">
        <v>1277.894666666666</v>
      </c>
      <c r="AK384">
        <v>3.392295938351977</v>
      </c>
      <c r="AL384">
        <v>66.52313839477526</v>
      </c>
      <c r="AM384">
        <f>(AO384 - AN384 + DX384*1E3/(8.314*(DZ384+273.15)) * AQ384/DW384 * AP384) * DW384/(100*DK384) * 1000/(1000 - AO384)</f>
        <v>0</v>
      </c>
      <c r="AN384">
        <v>25.89212022962826</v>
      </c>
      <c r="AO384">
        <v>26.7654303030303</v>
      </c>
      <c r="AP384">
        <v>-0.002365482869139506</v>
      </c>
      <c r="AQ384">
        <v>105.5360491091365</v>
      </c>
      <c r="AR384">
        <v>0</v>
      </c>
      <c r="AS384">
        <v>0</v>
      </c>
      <c r="AT384">
        <f>IF(AR384*$H$15&gt;=AV384,1.0,(AV384/(AV384-AR384*$H$15)))</f>
        <v>0</v>
      </c>
      <c r="AU384">
        <f>(AT384-1)*100</f>
        <v>0</v>
      </c>
      <c r="AV384">
        <f>MAX(0,($B$15+$C$15*EE384)/(1+$D$15*EE384)*DX384/(DZ384+273)*$E$15)</f>
        <v>0</v>
      </c>
      <c r="AW384" t="s">
        <v>429</v>
      </c>
      <c r="AX384" t="s">
        <v>429</v>
      </c>
      <c r="AY384">
        <v>0</v>
      </c>
      <c r="AZ384">
        <v>0</v>
      </c>
      <c r="BA384">
        <f>1-AY384/AZ384</f>
        <v>0</v>
      </c>
      <c r="BB384">
        <v>0</v>
      </c>
      <c r="BC384" t="s">
        <v>429</v>
      </c>
      <c r="BD384" t="s">
        <v>429</v>
      </c>
      <c r="BE384">
        <v>0</v>
      </c>
      <c r="BF384">
        <v>0</v>
      </c>
      <c r="BG384">
        <f>1-BE384/BF384</f>
        <v>0</v>
      </c>
      <c r="BH384">
        <v>0.5</v>
      </c>
      <c r="BI384">
        <f>DH384</f>
        <v>0</v>
      </c>
      <c r="BJ384">
        <f>K384</f>
        <v>0</v>
      </c>
      <c r="BK384">
        <f>BG384*BH384*BI384</f>
        <v>0</v>
      </c>
      <c r="BL384">
        <f>(BJ384-BB384)/BI384</f>
        <v>0</v>
      </c>
      <c r="BM384">
        <f>(AZ384-BF384)/BF384</f>
        <v>0</v>
      </c>
      <c r="BN384">
        <f>AY384/(BA384+AY384/BF384)</f>
        <v>0</v>
      </c>
      <c r="BO384" t="s">
        <v>429</v>
      </c>
      <c r="BP384">
        <v>0</v>
      </c>
      <c r="BQ384">
        <f>IF(BP384&lt;&gt;0, BP384, BN384)</f>
        <v>0</v>
      </c>
      <c r="BR384">
        <f>1-BQ384/BF384</f>
        <v>0</v>
      </c>
      <c r="BS384">
        <f>(BF384-BE384)/(BF384-BQ384)</f>
        <v>0</v>
      </c>
      <c r="BT384">
        <f>(AZ384-BF384)/(AZ384-BQ384)</f>
        <v>0</v>
      </c>
      <c r="BU384">
        <f>(BF384-BE384)/(BF384-AY384)</f>
        <v>0</v>
      </c>
      <c r="BV384">
        <f>(AZ384-BF384)/(AZ384-AY384)</f>
        <v>0</v>
      </c>
      <c r="BW384">
        <f>(BS384*BQ384/BE384)</f>
        <v>0</v>
      </c>
      <c r="BX384">
        <f>(1-BW384)</f>
        <v>0</v>
      </c>
      <c r="DG384">
        <f>$B$13*EF384+$C$13*EG384+$F$13*ER384*(1-EU384)</f>
        <v>0</v>
      </c>
      <c r="DH384">
        <f>DG384*DI384</f>
        <v>0</v>
      </c>
      <c r="DI384">
        <f>($B$13*$D$11+$C$13*$D$11+$F$13*((FE384+EW384)/MAX(FE384+EW384+FF384, 0.1)*$I$11+FF384/MAX(FE384+EW384+FF384, 0.1)*$J$11))/($B$13+$C$13+$F$13)</f>
        <v>0</v>
      </c>
      <c r="DJ384">
        <f>($B$13*$K$11+$C$13*$K$11+$F$13*((FE384+EW384)/MAX(FE384+EW384+FF384, 0.1)*$P$11+FF384/MAX(FE384+EW384+FF384, 0.1)*$Q$11))/($B$13+$C$13+$F$13)</f>
        <v>0</v>
      </c>
      <c r="DK384">
        <v>2.44</v>
      </c>
      <c r="DL384">
        <v>0.5</v>
      </c>
      <c r="DM384" t="s">
        <v>430</v>
      </c>
      <c r="DN384">
        <v>2</v>
      </c>
      <c r="DO384" t="b">
        <v>1</v>
      </c>
      <c r="DP384">
        <v>1688150359.814285</v>
      </c>
      <c r="DQ384">
        <v>1219.660357142857</v>
      </c>
      <c r="DR384">
        <v>1257.816428571429</v>
      </c>
      <c r="DS384">
        <v>26.81537142857143</v>
      </c>
      <c r="DT384">
        <v>25.90660714285714</v>
      </c>
      <c r="DU384">
        <v>1251.899642857143</v>
      </c>
      <c r="DV384">
        <v>30.8931</v>
      </c>
      <c r="DW384">
        <v>500.0180714285714</v>
      </c>
      <c r="DX384">
        <v>101.5339642857143</v>
      </c>
      <c r="DY384">
        <v>0.1000131071428571</v>
      </c>
      <c r="DZ384">
        <v>34.22814999999999</v>
      </c>
      <c r="EA384">
        <v>35.50447857142857</v>
      </c>
      <c r="EB384">
        <v>999.9000000000002</v>
      </c>
      <c r="EC384">
        <v>0</v>
      </c>
      <c r="ED384">
        <v>0</v>
      </c>
      <c r="EE384">
        <v>10005.37607142857</v>
      </c>
      <c r="EF384">
        <v>0</v>
      </c>
      <c r="EG384">
        <v>1149.655464285714</v>
      </c>
      <c r="EH384">
        <v>-38.15613214285715</v>
      </c>
      <c r="EI384">
        <v>1253.265714285714</v>
      </c>
      <c r="EJ384">
        <v>1291.267857142857</v>
      </c>
      <c r="EK384">
        <v>0.9087725000000002</v>
      </c>
      <c r="EL384">
        <v>1257.816428571429</v>
      </c>
      <c r="EM384">
        <v>25.90660714285714</v>
      </c>
      <c r="EN384">
        <v>2.7226725</v>
      </c>
      <c r="EO384">
        <v>2.630401428571429</v>
      </c>
      <c r="EP384">
        <v>22.42258571428571</v>
      </c>
      <c r="EQ384">
        <v>21.85666071428571</v>
      </c>
      <c r="ER384">
        <v>2000.001428571429</v>
      </c>
      <c r="ES384">
        <v>0.9800060714285713</v>
      </c>
      <c r="ET384">
        <v>0.01999402857142858</v>
      </c>
      <c r="EU384">
        <v>0</v>
      </c>
      <c r="EV384">
        <v>258.6580357142857</v>
      </c>
      <c r="EW384">
        <v>5.00078</v>
      </c>
      <c r="EX384">
        <v>6982.728928571428</v>
      </c>
      <c r="EY384">
        <v>16379.675</v>
      </c>
      <c r="EZ384">
        <v>52.01524999999999</v>
      </c>
      <c r="FA384">
        <v>53.63821428571429</v>
      </c>
      <c r="FB384">
        <v>52.35032142857143</v>
      </c>
      <c r="FC384">
        <v>53.13814285714285</v>
      </c>
      <c r="FD384">
        <v>52.37921428571428</v>
      </c>
      <c r="FE384">
        <v>1955.111428571428</v>
      </c>
      <c r="FF384">
        <v>39.89000000000001</v>
      </c>
      <c r="FG384">
        <v>0</v>
      </c>
      <c r="FH384">
        <v>1688150362.2</v>
      </c>
      <c r="FI384">
        <v>0</v>
      </c>
      <c r="FJ384">
        <v>258.67096</v>
      </c>
      <c r="FK384">
        <v>1.784769215950314</v>
      </c>
      <c r="FL384">
        <v>1843.024615447647</v>
      </c>
      <c r="FM384">
        <v>7023.2548</v>
      </c>
      <c r="FN384">
        <v>15</v>
      </c>
      <c r="FO384">
        <v>1688146449</v>
      </c>
      <c r="FP384" t="s">
        <v>1019</v>
      </c>
      <c r="FQ384">
        <v>1688146449</v>
      </c>
      <c r="FR384">
        <v>1688146442</v>
      </c>
      <c r="FS384">
        <v>9</v>
      </c>
      <c r="FT384">
        <v>-0.022</v>
      </c>
      <c r="FU384">
        <v>-0.07000000000000001</v>
      </c>
      <c r="FV384">
        <v>-22.36</v>
      </c>
      <c r="FW384">
        <v>-3.884</v>
      </c>
      <c r="FX384">
        <v>420</v>
      </c>
      <c r="FY384">
        <v>23</v>
      </c>
      <c r="FZ384">
        <v>0.42</v>
      </c>
      <c r="GA384">
        <v>0.11</v>
      </c>
      <c r="GB384">
        <v>-37.912515</v>
      </c>
      <c r="GC384">
        <v>-5.182734709193237</v>
      </c>
      <c r="GD384">
        <v>0.5135852989280357</v>
      </c>
      <c r="GE384">
        <v>0</v>
      </c>
      <c r="GF384">
        <v>0.897628275</v>
      </c>
      <c r="GG384">
        <v>0.05048031894934191</v>
      </c>
      <c r="GH384">
        <v>0.02879625365910252</v>
      </c>
      <c r="GI384">
        <v>1</v>
      </c>
      <c r="GJ384">
        <v>1</v>
      </c>
      <c r="GK384">
        <v>2</v>
      </c>
      <c r="GL384" t="s">
        <v>432</v>
      </c>
      <c r="GM384">
        <v>3.10158</v>
      </c>
      <c r="GN384">
        <v>2.75797</v>
      </c>
      <c r="GO384">
        <v>0.200494</v>
      </c>
      <c r="GP384">
        <v>0.201157</v>
      </c>
      <c r="GQ384">
        <v>0.137632</v>
      </c>
      <c r="GR384">
        <v>0.122472</v>
      </c>
      <c r="GS384">
        <v>19696.8</v>
      </c>
      <c r="GT384">
        <v>18765.3</v>
      </c>
      <c r="GU384">
        <v>25246.1</v>
      </c>
      <c r="GV384">
        <v>23903.1</v>
      </c>
      <c r="GW384">
        <v>35065</v>
      </c>
      <c r="GX384">
        <v>30600.5</v>
      </c>
      <c r="GY384">
        <v>44155.4</v>
      </c>
      <c r="GZ384">
        <v>37668.1</v>
      </c>
      <c r="HA384">
        <v>1.66968</v>
      </c>
      <c r="HB384">
        <v>1.57355</v>
      </c>
      <c r="HC384">
        <v>-0.006143</v>
      </c>
      <c r="HD384">
        <v>0</v>
      </c>
      <c r="HE384">
        <v>35.5893</v>
      </c>
      <c r="HF384">
        <v>999.9</v>
      </c>
      <c r="HG384">
        <v>34.4</v>
      </c>
      <c r="HH384">
        <v>48.7</v>
      </c>
      <c r="HI384">
        <v>39.424</v>
      </c>
      <c r="HJ384">
        <v>62.8575</v>
      </c>
      <c r="HK384">
        <v>21.6426</v>
      </c>
      <c r="HL384">
        <v>1</v>
      </c>
      <c r="HM384">
        <v>2.33622</v>
      </c>
      <c r="HN384">
        <v>9.28105</v>
      </c>
      <c r="HO384">
        <v>20.0431</v>
      </c>
      <c r="HP384">
        <v>5.20037</v>
      </c>
      <c r="HQ384">
        <v>11.998</v>
      </c>
      <c r="HR384">
        <v>4.9567</v>
      </c>
      <c r="HS384">
        <v>3.2743</v>
      </c>
      <c r="HT384">
        <v>9999</v>
      </c>
      <c r="HU384">
        <v>9999</v>
      </c>
      <c r="HV384">
        <v>9999</v>
      </c>
      <c r="HW384">
        <v>114.6</v>
      </c>
      <c r="HX384">
        <v>1.86386</v>
      </c>
      <c r="HY384">
        <v>1.86027</v>
      </c>
      <c r="HZ384">
        <v>1.85867</v>
      </c>
      <c r="IA384">
        <v>1.85989</v>
      </c>
      <c r="IB384">
        <v>1.85983</v>
      </c>
      <c r="IC384">
        <v>1.85852</v>
      </c>
      <c r="ID384">
        <v>1.85772</v>
      </c>
      <c r="IE384">
        <v>1.85241</v>
      </c>
      <c r="IF384">
        <v>0</v>
      </c>
      <c r="IG384">
        <v>0</v>
      </c>
      <c r="IH384">
        <v>0</v>
      </c>
      <c r="II384">
        <v>0</v>
      </c>
      <c r="IJ384" t="s">
        <v>433</v>
      </c>
      <c r="IK384" t="s">
        <v>434</v>
      </c>
      <c r="IL384" t="s">
        <v>435</v>
      </c>
      <c r="IM384" t="s">
        <v>435</v>
      </c>
      <c r="IN384" t="s">
        <v>435</v>
      </c>
      <c r="IO384" t="s">
        <v>435</v>
      </c>
      <c r="IP384">
        <v>0</v>
      </c>
      <c r="IQ384">
        <v>100</v>
      </c>
      <c r="IR384">
        <v>100</v>
      </c>
      <c r="IS384">
        <v>-32.48</v>
      </c>
      <c r="IT384">
        <v>-4.0749</v>
      </c>
      <c r="IU384">
        <v>-14.33519908643434</v>
      </c>
      <c r="IV384">
        <v>-0.02083019699242301</v>
      </c>
      <c r="IW384">
        <v>6.53372239223948E-06</v>
      </c>
      <c r="IX384">
        <v>-1.0545266758139E-09</v>
      </c>
      <c r="IY384">
        <v>-1.743726263577337</v>
      </c>
      <c r="IZ384">
        <v>-0.1107929009182527</v>
      </c>
      <c r="JA384">
        <v>0.00147621998962423</v>
      </c>
      <c r="JB384">
        <v>-1.085810860981848E-05</v>
      </c>
      <c r="JC384">
        <v>3</v>
      </c>
      <c r="JD384">
        <v>1949</v>
      </c>
      <c r="JE384">
        <v>2</v>
      </c>
      <c r="JF384">
        <v>64</v>
      </c>
      <c r="JG384">
        <v>65.3</v>
      </c>
      <c r="JH384">
        <v>65.40000000000001</v>
      </c>
      <c r="JI384">
        <v>2.93823</v>
      </c>
      <c r="JJ384">
        <v>2.70752</v>
      </c>
      <c r="JK384">
        <v>1.49658</v>
      </c>
      <c r="JL384">
        <v>2.32056</v>
      </c>
      <c r="JM384">
        <v>1.54785</v>
      </c>
      <c r="JN384">
        <v>2.40845</v>
      </c>
      <c r="JO384">
        <v>52.1719</v>
      </c>
      <c r="JP384">
        <v>12.5472</v>
      </c>
      <c r="JQ384">
        <v>18</v>
      </c>
      <c r="JR384">
        <v>502.859</v>
      </c>
      <c r="JS384">
        <v>446.121</v>
      </c>
      <c r="JT384">
        <v>28.5702</v>
      </c>
      <c r="JU384">
        <v>52.2732</v>
      </c>
      <c r="JV384">
        <v>29.9994</v>
      </c>
      <c r="JW384">
        <v>51.9195</v>
      </c>
      <c r="JX384">
        <v>51.6781</v>
      </c>
      <c r="JY384">
        <v>58.9439</v>
      </c>
      <c r="JZ384">
        <v>24.332</v>
      </c>
      <c r="KA384">
        <v>0</v>
      </c>
      <c r="KB384">
        <v>22.9684</v>
      </c>
      <c r="KC384">
        <v>1303.01</v>
      </c>
      <c r="KD384">
        <v>25.8462</v>
      </c>
      <c r="KE384">
        <v>96.4864</v>
      </c>
      <c r="KF384">
        <v>90.9807</v>
      </c>
    </row>
    <row r="385" spans="1:292">
      <c r="A385">
        <v>367</v>
      </c>
      <c r="B385">
        <v>1688150372.6</v>
      </c>
      <c r="C385">
        <v>15956.59999990463</v>
      </c>
      <c r="D385" t="s">
        <v>1174</v>
      </c>
      <c r="E385" t="s">
        <v>1175</v>
      </c>
      <c r="F385">
        <v>5</v>
      </c>
      <c r="G385" t="s">
        <v>1018</v>
      </c>
      <c r="H385">
        <v>1688150365.1</v>
      </c>
      <c r="I385">
        <f>(J385)/1000</f>
        <v>0</v>
      </c>
      <c r="J385">
        <f>IF(DO385, AM385, AG385)</f>
        <v>0</v>
      </c>
      <c r="K385">
        <f>IF(DO385, AH385, AF385)</f>
        <v>0</v>
      </c>
      <c r="L385">
        <f>DQ385 - IF(AT385&gt;1, K385*DK385*100.0/(AV385*EE385), 0)</f>
        <v>0</v>
      </c>
      <c r="M385">
        <f>((S385-I385/2)*L385-K385)/(S385+I385/2)</f>
        <v>0</v>
      </c>
      <c r="N385">
        <f>M385*(DX385+DY385)/1000.0</f>
        <v>0</v>
      </c>
      <c r="O385">
        <f>(DQ385 - IF(AT385&gt;1, K385*DK385*100.0/(AV385*EE385), 0))*(DX385+DY385)/1000.0</f>
        <v>0</v>
      </c>
      <c r="P385">
        <f>2.0/((1/R385-1/Q385)+SIGN(R385)*SQRT((1/R385-1/Q385)*(1/R385-1/Q385) + 4*DL385/((DL385+1)*(DL385+1))*(2*1/R385*1/Q385-1/Q385*1/Q385)))</f>
        <v>0</v>
      </c>
      <c r="Q385">
        <f>IF(LEFT(DM385,1)&lt;&gt;"0",IF(LEFT(DM385,1)="1",3.0,DN385),$D$5+$E$5*(EE385*DX385/($K$5*1000))+$F$5*(EE385*DX385/($K$5*1000))*MAX(MIN(DK385,$J$5),$I$5)*MAX(MIN(DK385,$J$5),$I$5)+$G$5*MAX(MIN(DK385,$J$5),$I$5)*(EE385*DX385/($K$5*1000))+$H$5*(EE385*DX385/($K$5*1000))*(EE385*DX385/($K$5*1000)))</f>
        <v>0</v>
      </c>
      <c r="R385">
        <f>I385*(1000-(1000*0.61365*exp(17.502*V385/(240.97+V385))/(DX385+DY385)+DS385)/2)/(1000*0.61365*exp(17.502*V385/(240.97+V385))/(DX385+DY385)-DS385)</f>
        <v>0</v>
      </c>
      <c r="S385">
        <f>1/((DL385+1)/(P385/1.6)+1/(Q385/1.37)) + DL385/((DL385+1)/(P385/1.6) + DL385/(Q385/1.37))</f>
        <v>0</v>
      </c>
      <c r="T385">
        <f>(DG385*DJ385)</f>
        <v>0</v>
      </c>
      <c r="U385">
        <f>(DZ385+(T385+2*0.95*5.67E-8*(((DZ385+$B$9)+273)^4-(DZ385+273)^4)-44100*I385)/(1.84*29.3*Q385+8*0.95*5.67E-8*(DZ385+273)^3))</f>
        <v>0</v>
      </c>
      <c r="V385">
        <f>($C$9*EA385+$D$9*EB385+$E$9*U385)</f>
        <v>0</v>
      </c>
      <c r="W385">
        <f>0.61365*exp(17.502*V385/(240.97+V385))</f>
        <v>0</v>
      </c>
      <c r="X385">
        <f>(Y385/Z385*100)</f>
        <v>0</v>
      </c>
      <c r="Y385">
        <f>DS385*(DX385+DY385)/1000</f>
        <v>0</v>
      </c>
      <c r="Z385">
        <f>0.61365*exp(17.502*DZ385/(240.97+DZ385))</f>
        <v>0</v>
      </c>
      <c r="AA385">
        <f>(W385-DS385*(DX385+DY385)/1000)</f>
        <v>0</v>
      </c>
      <c r="AB385">
        <f>(-I385*44100)</f>
        <v>0</v>
      </c>
      <c r="AC385">
        <f>2*29.3*Q385*0.92*(DZ385-V385)</f>
        <v>0</v>
      </c>
      <c r="AD385">
        <f>2*0.95*5.67E-8*(((DZ385+$B$9)+273)^4-(V385+273)^4)</f>
        <v>0</v>
      </c>
      <c r="AE385">
        <f>T385+AD385+AB385+AC385</f>
        <v>0</v>
      </c>
      <c r="AF385">
        <f>DW385*AT385*(DR385-DQ385*(1000-AT385*DT385)/(1000-AT385*DS385))/(100*DK385)</f>
        <v>0</v>
      </c>
      <c r="AG385">
        <f>1000*DW385*AT385*(DS385-DT385)/(100*DK385*(1000-AT385*DS385))</f>
        <v>0</v>
      </c>
      <c r="AH385">
        <f>(AI385 - AJ385 - DX385*1E3/(8.314*(DZ385+273.15)) * AL385/DW385 * AK385) * DW385/(100*DK385) * (1000 - DT385)/1000</f>
        <v>0</v>
      </c>
      <c r="AI385">
        <v>1324.288246039329</v>
      </c>
      <c r="AJ385">
        <v>1295.043757575758</v>
      </c>
      <c r="AK385">
        <v>3.431629627780152</v>
      </c>
      <c r="AL385">
        <v>66.52313839477526</v>
      </c>
      <c r="AM385">
        <f>(AO385 - AN385 + DX385*1E3/(8.314*(DZ385+273.15)) * AQ385/DW385 * AP385) * DW385/(100*DK385) * 1000/(1000 - AO385)</f>
        <v>0</v>
      </c>
      <c r="AN385">
        <v>25.88980652208341</v>
      </c>
      <c r="AO385">
        <v>26.74411333333332</v>
      </c>
      <c r="AP385">
        <v>-0.001224255755537246</v>
      </c>
      <c r="AQ385">
        <v>105.5360491091365</v>
      </c>
      <c r="AR385">
        <v>0</v>
      </c>
      <c r="AS385">
        <v>0</v>
      </c>
      <c r="AT385">
        <f>IF(AR385*$H$15&gt;=AV385,1.0,(AV385/(AV385-AR385*$H$15)))</f>
        <v>0</v>
      </c>
      <c r="AU385">
        <f>(AT385-1)*100</f>
        <v>0</v>
      </c>
      <c r="AV385">
        <f>MAX(0,($B$15+$C$15*EE385)/(1+$D$15*EE385)*DX385/(DZ385+273)*$E$15)</f>
        <v>0</v>
      </c>
      <c r="AW385" t="s">
        <v>429</v>
      </c>
      <c r="AX385" t="s">
        <v>429</v>
      </c>
      <c r="AY385">
        <v>0</v>
      </c>
      <c r="AZ385">
        <v>0</v>
      </c>
      <c r="BA385">
        <f>1-AY385/AZ385</f>
        <v>0</v>
      </c>
      <c r="BB385">
        <v>0</v>
      </c>
      <c r="BC385" t="s">
        <v>429</v>
      </c>
      <c r="BD385" t="s">
        <v>429</v>
      </c>
      <c r="BE385">
        <v>0</v>
      </c>
      <c r="BF385">
        <v>0</v>
      </c>
      <c r="BG385">
        <f>1-BE385/BF385</f>
        <v>0</v>
      </c>
      <c r="BH385">
        <v>0.5</v>
      </c>
      <c r="BI385">
        <f>DH385</f>
        <v>0</v>
      </c>
      <c r="BJ385">
        <f>K385</f>
        <v>0</v>
      </c>
      <c r="BK385">
        <f>BG385*BH385*BI385</f>
        <v>0</v>
      </c>
      <c r="BL385">
        <f>(BJ385-BB385)/BI385</f>
        <v>0</v>
      </c>
      <c r="BM385">
        <f>(AZ385-BF385)/BF385</f>
        <v>0</v>
      </c>
      <c r="BN385">
        <f>AY385/(BA385+AY385/BF385)</f>
        <v>0</v>
      </c>
      <c r="BO385" t="s">
        <v>429</v>
      </c>
      <c r="BP385">
        <v>0</v>
      </c>
      <c r="BQ385">
        <f>IF(BP385&lt;&gt;0, BP385, BN385)</f>
        <v>0</v>
      </c>
      <c r="BR385">
        <f>1-BQ385/BF385</f>
        <v>0</v>
      </c>
      <c r="BS385">
        <f>(BF385-BE385)/(BF385-BQ385)</f>
        <v>0</v>
      </c>
      <c r="BT385">
        <f>(AZ385-BF385)/(AZ385-BQ385)</f>
        <v>0</v>
      </c>
      <c r="BU385">
        <f>(BF385-BE385)/(BF385-AY385)</f>
        <v>0</v>
      </c>
      <c r="BV385">
        <f>(AZ385-BF385)/(AZ385-AY385)</f>
        <v>0</v>
      </c>
      <c r="BW385">
        <f>(BS385*BQ385/BE385)</f>
        <v>0</v>
      </c>
      <c r="BX385">
        <f>(1-BW385)</f>
        <v>0</v>
      </c>
      <c r="DG385">
        <f>$B$13*EF385+$C$13*EG385+$F$13*ER385*(1-EU385)</f>
        <v>0</v>
      </c>
      <c r="DH385">
        <f>DG385*DI385</f>
        <v>0</v>
      </c>
      <c r="DI385">
        <f>($B$13*$D$11+$C$13*$D$11+$F$13*((FE385+EW385)/MAX(FE385+EW385+FF385, 0.1)*$I$11+FF385/MAX(FE385+EW385+FF385, 0.1)*$J$11))/($B$13+$C$13+$F$13)</f>
        <v>0</v>
      </c>
      <c r="DJ385">
        <f>($B$13*$K$11+$C$13*$K$11+$F$13*((FE385+EW385)/MAX(FE385+EW385+FF385, 0.1)*$P$11+FF385/MAX(FE385+EW385+FF385, 0.1)*$Q$11))/($B$13+$C$13+$F$13)</f>
        <v>0</v>
      </c>
      <c r="DK385">
        <v>2.44</v>
      </c>
      <c r="DL385">
        <v>0.5</v>
      </c>
      <c r="DM385" t="s">
        <v>430</v>
      </c>
      <c r="DN385">
        <v>2</v>
      </c>
      <c r="DO385" t="b">
        <v>1</v>
      </c>
      <c r="DP385">
        <v>1688150365.1</v>
      </c>
      <c r="DQ385">
        <v>1237.117407407407</v>
      </c>
      <c r="DR385">
        <v>1275.56962962963</v>
      </c>
      <c r="DS385">
        <v>26.77771851851852</v>
      </c>
      <c r="DT385">
        <v>25.89273333333334</v>
      </c>
      <c r="DU385">
        <v>1269.524074074074</v>
      </c>
      <c r="DV385">
        <v>30.85342962962963</v>
      </c>
      <c r="DW385">
        <v>500.0002592592593</v>
      </c>
      <c r="DX385">
        <v>101.5341481481481</v>
      </c>
      <c r="DY385">
        <v>0.1000239111111111</v>
      </c>
      <c r="DZ385">
        <v>34.2126074074074</v>
      </c>
      <c r="EA385">
        <v>35.49072592592592</v>
      </c>
      <c r="EB385">
        <v>999.9000000000001</v>
      </c>
      <c r="EC385">
        <v>0</v>
      </c>
      <c r="ED385">
        <v>0</v>
      </c>
      <c r="EE385">
        <v>9998.558888888891</v>
      </c>
      <c r="EF385">
        <v>0</v>
      </c>
      <c r="EG385">
        <v>1327.495925925926</v>
      </c>
      <c r="EH385">
        <v>-38.45191111111112</v>
      </c>
      <c r="EI385">
        <v>1271.155555555556</v>
      </c>
      <c r="EJ385">
        <v>1309.475555555556</v>
      </c>
      <c r="EK385">
        <v>0.8849867407407408</v>
      </c>
      <c r="EL385">
        <v>1275.56962962963</v>
      </c>
      <c r="EM385">
        <v>25.89273333333334</v>
      </c>
      <c r="EN385">
        <v>2.718854814814815</v>
      </c>
      <c r="EO385">
        <v>2.628998888888888</v>
      </c>
      <c r="EP385">
        <v>22.39951481481481</v>
      </c>
      <c r="EQ385">
        <v>21.84792962962963</v>
      </c>
      <c r="ER385">
        <v>2000.018148148148</v>
      </c>
      <c r="ES385">
        <v>0.9800059999999999</v>
      </c>
      <c r="ET385">
        <v>0.0199941</v>
      </c>
      <c r="EU385">
        <v>0</v>
      </c>
      <c r="EV385">
        <v>258.8713703703704</v>
      </c>
      <c r="EW385">
        <v>5.00078</v>
      </c>
      <c r="EX385">
        <v>7213.598518518519</v>
      </c>
      <c r="EY385">
        <v>16379.8</v>
      </c>
      <c r="EZ385">
        <v>52.00196296296296</v>
      </c>
      <c r="FA385">
        <v>53.61092592592592</v>
      </c>
      <c r="FB385">
        <v>52.33096296296297</v>
      </c>
      <c r="FC385">
        <v>53.11551851851852</v>
      </c>
      <c r="FD385">
        <v>52.34225925925924</v>
      </c>
      <c r="FE385">
        <v>1955.128148148148</v>
      </c>
      <c r="FF385">
        <v>39.89000000000001</v>
      </c>
      <c r="FG385">
        <v>0</v>
      </c>
      <c r="FH385">
        <v>1688150367</v>
      </c>
      <c r="FI385">
        <v>0</v>
      </c>
      <c r="FJ385">
        <v>258.8632</v>
      </c>
      <c r="FK385">
        <v>2.03438459825819</v>
      </c>
      <c r="FL385">
        <v>2032.706919849981</v>
      </c>
      <c r="FM385">
        <v>7221.1288</v>
      </c>
      <c r="FN385">
        <v>15</v>
      </c>
      <c r="FO385">
        <v>1688146449</v>
      </c>
      <c r="FP385" t="s">
        <v>1019</v>
      </c>
      <c r="FQ385">
        <v>1688146449</v>
      </c>
      <c r="FR385">
        <v>1688146442</v>
      </c>
      <c r="FS385">
        <v>9</v>
      </c>
      <c r="FT385">
        <v>-0.022</v>
      </c>
      <c r="FU385">
        <v>-0.07000000000000001</v>
      </c>
      <c r="FV385">
        <v>-22.36</v>
      </c>
      <c r="FW385">
        <v>-3.884</v>
      </c>
      <c r="FX385">
        <v>420</v>
      </c>
      <c r="FY385">
        <v>23</v>
      </c>
      <c r="FZ385">
        <v>0.42</v>
      </c>
      <c r="GA385">
        <v>0.11</v>
      </c>
      <c r="GB385">
        <v>-38.28294</v>
      </c>
      <c r="GC385">
        <v>-3.414477298311395</v>
      </c>
      <c r="GD385">
        <v>0.3470126336316878</v>
      </c>
      <c r="GE385">
        <v>0</v>
      </c>
      <c r="GF385">
        <v>0.8977609</v>
      </c>
      <c r="GG385">
        <v>-0.2729397298311472</v>
      </c>
      <c r="GH385">
        <v>0.02837688742339442</v>
      </c>
      <c r="GI385">
        <v>1</v>
      </c>
      <c r="GJ385">
        <v>1</v>
      </c>
      <c r="GK385">
        <v>2</v>
      </c>
      <c r="GL385" t="s">
        <v>432</v>
      </c>
      <c r="GM385">
        <v>3.10148</v>
      </c>
      <c r="GN385">
        <v>2.75828</v>
      </c>
      <c r="GO385">
        <v>0.202123</v>
      </c>
      <c r="GP385">
        <v>0.202761</v>
      </c>
      <c r="GQ385">
        <v>0.137565</v>
      </c>
      <c r="GR385">
        <v>0.122467</v>
      </c>
      <c r="GS385">
        <v>19656.6</v>
      </c>
      <c r="GT385">
        <v>18727.6</v>
      </c>
      <c r="GU385">
        <v>25246.3</v>
      </c>
      <c r="GV385">
        <v>23903.5</v>
      </c>
      <c r="GW385">
        <v>35068.1</v>
      </c>
      <c r="GX385">
        <v>30601.5</v>
      </c>
      <c r="GY385">
        <v>44155.9</v>
      </c>
      <c r="GZ385">
        <v>37668.9</v>
      </c>
      <c r="HA385">
        <v>1.66938</v>
      </c>
      <c r="HB385">
        <v>1.574</v>
      </c>
      <c r="HC385">
        <v>-0.0058338</v>
      </c>
      <c r="HD385">
        <v>0</v>
      </c>
      <c r="HE385">
        <v>35.5664</v>
      </c>
      <c r="HF385">
        <v>999.9</v>
      </c>
      <c r="HG385">
        <v>34.4</v>
      </c>
      <c r="HH385">
        <v>48.8</v>
      </c>
      <c r="HI385">
        <v>39.622</v>
      </c>
      <c r="HJ385">
        <v>62.8675</v>
      </c>
      <c r="HK385">
        <v>21.5425</v>
      </c>
      <c r="HL385">
        <v>1</v>
      </c>
      <c r="HM385">
        <v>2.3353</v>
      </c>
      <c r="HN385">
        <v>9.28105</v>
      </c>
      <c r="HO385">
        <v>20.043</v>
      </c>
      <c r="HP385">
        <v>5.20052</v>
      </c>
      <c r="HQ385">
        <v>11.998</v>
      </c>
      <c r="HR385">
        <v>4.9571</v>
      </c>
      <c r="HS385">
        <v>3.2743</v>
      </c>
      <c r="HT385">
        <v>9999</v>
      </c>
      <c r="HU385">
        <v>9999</v>
      </c>
      <c r="HV385">
        <v>9999</v>
      </c>
      <c r="HW385">
        <v>114.6</v>
      </c>
      <c r="HX385">
        <v>1.86386</v>
      </c>
      <c r="HY385">
        <v>1.86031</v>
      </c>
      <c r="HZ385">
        <v>1.85867</v>
      </c>
      <c r="IA385">
        <v>1.85989</v>
      </c>
      <c r="IB385">
        <v>1.85986</v>
      </c>
      <c r="IC385">
        <v>1.85852</v>
      </c>
      <c r="ID385">
        <v>1.85771</v>
      </c>
      <c r="IE385">
        <v>1.85242</v>
      </c>
      <c r="IF385">
        <v>0</v>
      </c>
      <c r="IG385">
        <v>0</v>
      </c>
      <c r="IH385">
        <v>0</v>
      </c>
      <c r="II385">
        <v>0</v>
      </c>
      <c r="IJ385" t="s">
        <v>433</v>
      </c>
      <c r="IK385" t="s">
        <v>434</v>
      </c>
      <c r="IL385" t="s">
        <v>435</v>
      </c>
      <c r="IM385" t="s">
        <v>435</v>
      </c>
      <c r="IN385" t="s">
        <v>435</v>
      </c>
      <c r="IO385" t="s">
        <v>435</v>
      </c>
      <c r="IP385">
        <v>0</v>
      </c>
      <c r="IQ385">
        <v>100</v>
      </c>
      <c r="IR385">
        <v>100</v>
      </c>
      <c r="IS385">
        <v>-32.64</v>
      </c>
      <c r="IT385">
        <v>-4.0738</v>
      </c>
      <c r="IU385">
        <v>-14.33519908643434</v>
      </c>
      <c r="IV385">
        <v>-0.02083019699242301</v>
      </c>
      <c r="IW385">
        <v>6.53372239223948E-06</v>
      </c>
      <c r="IX385">
        <v>-1.0545266758139E-09</v>
      </c>
      <c r="IY385">
        <v>-1.743726263577337</v>
      </c>
      <c r="IZ385">
        <v>-0.1107929009182527</v>
      </c>
      <c r="JA385">
        <v>0.00147621998962423</v>
      </c>
      <c r="JB385">
        <v>-1.085810860981848E-05</v>
      </c>
      <c r="JC385">
        <v>3</v>
      </c>
      <c r="JD385">
        <v>1949</v>
      </c>
      <c r="JE385">
        <v>2</v>
      </c>
      <c r="JF385">
        <v>64</v>
      </c>
      <c r="JG385">
        <v>65.40000000000001</v>
      </c>
      <c r="JH385">
        <v>65.5</v>
      </c>
      <c r="JI385">
        <v>2.96997</v>
      </c>
      <c r="JJ385">
        <v>2.70752</v>
      </c>
      <c r="JK385">
        <v>1.49658</v>
      </c>
      <c r="JL385">
        <v>2.32056</v>
      </c>
      <c r="JM385">
        <v>1.54785</v>
      </c>
      <c r="JN385">
        <v>2.37183</v>
      </c>
      <c r="JO385">
        <v>52.2059</v>
      </c>
      <c r="JP385">
        <v>12.5297</v>
      </c>
      <c r="JQ385">
        <v>18</v>
      </c>
      <c r="JR385">
        <v>502.669</v>
      </c>
      <c r="JS385">
        <v>446.433</v>
      </c>
      <c r="JT385">
        <v>28.5461</v>
      </c>
      <c r="JU385">
        <v>52.2672</v>
      </c>
      <c r="JV385">
        <v>29.9993</v>
      </c>
      <c r="JW385">
        <v>51.9222</v>
      </c>
      <c r="JX385">
        <v>51.6781</v>
      </c>
      <c r="JY385">
        <v>59.5891</v>
      </c>
      <c r="JZ385">
        <v>24.332</v>
      </c>
      <c r="KA385">
        <v>0</v>
      </c>
      <c r="KB385">
        <v>22.952</v>
      </c>
      <c r="KC385">
        <v>1323.07</v>
      </c>
      <c r="KD385">
        <v>25.8502</v>
      </c>
      <c r="KE385">
        <v>96.48739999999999</v>
      </c>
      <c r="KF385">
        <v>90.98260000000001</v>
      </c>
    </row>
    <row r="386" spans="1:292">
      <c r="A386">
        <v>368</v>
      </c>
      <c r="B386">
        <v>1688150377.6</v>
      </c>
      <c r="C386">
        <v>15961.59999990463</v>
      </c>
      <c r="D386" t="s">
        <v>1176</v>
      </c>
      <c r="E386" t="s">
        <v>1177</v>
      </c>
      <c r="F386">
        <v>5</v>
      </c>
      <c r="G386" t="s">
        <v>1018</v>
      </c>
      <c r="H386">
        <v>1688150369.814285</v>
      </c>
      <c r="I386">
        <f>(J386)/1000</f>
        <v>0</v>
      </c>
      <c r="J386">
        <f>IF(DO386, AM386, AG386)</f>
        <v>0</v>
      </c>
      <c r="K386">
        <f>IF(DO386, AH386, AF386)</f>
        <v>0</v>
      </c>
      <c r="L386">
        <f>DQ386 - IF(AT386&gt;1, K386*DK386*100.0/(AV386*EE386), 0)</f>
        <v>0</v>
      </c>
      <c r="M386">
        <f>((S386-I386/2)*L386-K386)/(S386+I386/2)</f>
        <v>0</v>
      </c>
      <c r="N386">
        <f>M386*(DX386+DY386)/1000.0</f>
        <v>0</v>
      </c>
      <c r="O386">
        <f>(DQ386 - IF(AT386&gt;1, K386*DK386*100.0/(AV386*EE386), 0))*(DX386+DY386)/1000.0</f>
        <v>0</v>
      </c>
      <c r="P386">
        <f>2.0/((1/R386-1/Q386)+SIGN(R386)*SQRT((1/R386-1/Q386)*(1/R386-1/Q386) + 4*DL386/((DL386+1)*(DL386+1))*(2*1/R386*1/Q386-1/Q386*1/Q386)))</f>
        <v>0</v>
      </c>
      <c r="Q386">
        <f>IF(LEFT(DM386,1)&lt;&gt;"0",IF(LEFT(DM386,1)="1",3.0,DN386),$D$5+$E$5*(EE386*DX386/($K$5*1000))+$F$5*(EE386*DX386/($K$5*1000))*MAX(MIN(DK386,$J$5),$I$5)*MAX(MIN(DK386,$J$5),$I$5)+$G$5*MAX(MIN(DK386,$J$5),$I$5)*(EE386*DX386/($K$5*1000))+$H$5*(EE386*DX386/($K$5*1000))*(EE386*DX386/($K$5*1000)))</f>
        <v>0</v>
      </c>
      <c r="R386">
        <f>I386*(1000-(1000*0.61365*exp(17.502*V386/(240.97+V386))/(DX386+DY386)+DS386)/2)/(1000*0.61365*exp(17.502*V386/(240.97+V386))/(DX386+DY386)-DS386)</f>
        <v>0</v>
      </c>
      <c r="S386">
        <f>1/((DL386+1)/(P386/1.6)+1/(Q386/1.37)) + DL386/((DL386+1)/(P386/1.6) + DL386/(Q386/1.37))</f>
        <v>0</v>
      </c>
      <c r="T386">
        <f>(DG386*DJ386)</f>
        <v>0</v>
      </c>
      <c r="U386">
        <f>(DZ386+(T386+2*0.95*5.67E-8*(((DZ386+$B$9)+273)^4-(DZ386+273)^4)-44100*I386)/(1.84*29.3*Q386+8*0.95*5.67E-8*(DZ386+273)^3))</f>
        <v>0</v>
      </c>
      <c r="V386">
        <f>($C$9*EA386+$D$9*EB386+$E$9*U386)</f>
        <v>0</v>
      </c>
      <c r="W386">
        <f>0.61365*exp(17.502*V386/(240.97+V386))</f>
        <v>0</v>
      </c>
      <c r="X386">
        <f>(Y386/Z386*100)</f>
        <v>0</v>
      </c>
      <c r="Y386">
        <f>DS386*(DX386+DY386)/1000</f>
        <v>0</v>
      </c>
      <c r="Z386">
        <f>0.61365*exp(17.502*DZ386/(240.97+DZ386))</f>
        <v>0</v>
      </c>
      <c r="AA386">
        <f>(W386-DS386*(DX386+DY386)/1000)</f>
        <v>0</v>
      </c>
      <c r="AB386">
        <f>(-I386*44100)</f>
        <v>0</v>
      </c>
      <c r="AC386">
        <f>2*29.3*Q386*0.92*(DZ386-V386)</f>
        <v>0</v>
      </c>
      <c r="AD386">
        <f>2*0.95*5.67E-8*(((DZ386+$B$9)+273)^4-(V386+273)^4)</f>
        <v>0</v>
      </c>
      <c r="AE386">
        <f>T386+AD386+AB386+AC386</f>
        <v>0</v>
      </c>
      <c r="AF386">
        <f>DW386*AT386*(DR386-DQ386*(1000-AT386*DT386)/(1000-AT386*DS386))/(100*DK386)</f>
        <v>0</v>
      </c>
      <c r="AG386">
        <f>1000*DW386*AT386*(DS386-DT386)/(100*DK386*(1000-AT386*DS386))</f>
        <v>0</v>
      </c>
      <c r="AH386">
        <f>(AI386 - AJ386 - DX386*1E3/(8.314*(DZ386+273.15)) * AL386/DW386 * AK386) * DW386/(100*DK386) * (1000 - DT386)/1000</f>
        <v>0</v>
      </c>
      <c r="AI386">
        <v>1341.466705813238</v>
      </c>
      <c r="AJ386">
        <v>1312.080181818181</v>
      </c>
      <c r="AK386">
        <v>3.423727324311897</v>
      </c>
      <c r="AL386">
        <v>66.52313839477526</v>
      </c>
      <c r="AM386">
        <f>(AO386 - AN386 + DX386*1E3/(8.314*(DZ386+273.15)) * AQ386/DW386 * AP386) * DW386/(100*DK386) * 1000/(1000 - AO386)</f>
        <v>0</v>
      </c>
      <c r="AN386">
        <v>25.88529092926523</v>
      </c>
      <c r="AO386">
        <v>26.73325636363635</v>
      </c>
      <c r="AP386">
        <v>-0.0003052152792577102</v>
      </c>
      <c r="AQ386">
        <v>105.5360491091365</v>
      </c>
      <c r="AR386">
        <v>0</v>
      </c>
      <c r="AS386">
        <v>0</v>
      </c>
      <c r="AT386">
        <f>IF(AR386*$H$15&gt;=AV386,1.0,(AV386/(AV386-AR386*$H$15)))</f>
        <v>0</v>
      </c>
      <c r="AU386">
        <f>(AT386-1)*100</f>
        <v>0</v>
      </c>
      <c r="AV386">
        <f>MAX(0,($B$15+$C$15*EE386)/(1+$D$15*EE386)*DX386/(DZ386+273)*$E$15)</f>
        <v>0</v>
      </c>
      <c r="AW386" t="s">
        <v>429</v>
      </c>
      <c r="AX386" t="s">
        <v>429</v>
      </c>
      <c r="AY386">
        <v>0</v>
      </c>
      <c r="AZ386">
        <v>0</v>
      </c>
      <c r="BA386">
        <f>1-AY386/AZ386</f>
        <v>0</v>
      </c>
      <c r="BB386">
        <v>0</v>
      </c>
      <c r="BC386" t="s">
        <v>429</v>
      </c>
      <c r="BD386" t="s">
        <v>429</v>
      </c>
      <c r="BE386">
        <v>0</v>
      </c>
      <c r="BF386">
        <v>0</v>
      </c>
      <c r="BG386">
        <f>1-BE386/BF386</f>
        <v>0</v>
      </c>
      <c r="BH386">
        <v>0.5</v>
      </c>
      <c r="BI386">
        <f>DH386</f>
        <v>0</v>
      </c>
      <c r="BJ386">
        <f>K386</f>
        <v>0</v>
      </c>
      <c r="BK386">
        <f>BG386*BH386*BI386</f>
        <v>0</v>
      </c>
      <c r="BL386">
        <f>(BJ386-BB386)/BI386</f>
        <v>0</v>
      </c>
      <c r="BM386">
        <f>(AZ386-BF386)/BF386</f>
        <v>0</v>
      </c>
      <c r="BN386">
        <f>AY386/(BA386+AY386/BF386)</f>
        <v>0</v>
      </c>
      <c r="BO386" t="s">
        <v>429</v>
      </c>
      <c r="BP386">
        <v>0</v>
      </c>
      <c r="BQ386">
        <f>IF(BP386&lt;&gt;0, BP386, BN386)</f>
        <v>0</v>
      </c>
      <c r="BR386">
        <f>1-BQ386/BF386</f>
        <v>0</v>
      </c>
      <c r="BS386">
        <f>(BF386-BE386)/(BF386-BQ386)</f>
        <v>0</v>
      </c>
      <c r="BT386">
        <f>(AZ386-BF386)/(AZ386-BQ386)</f>
        <v>0</v>
      </c>
      <c r="BU386">
        <f>(BF386-BE386)/(BF386-AY386)</f>
        <v>0</v>
      </c>
      <c r="BV386">
        <f>(AZ386-BF386)/(AZ386-AY386)</f>
        <v>0</v>
      </c>
      <c r="BW386">
        <f>(BS386*BQ386/BE386)</f>
        <v>0</v>
      </c>
      <c r="BX386">
        <f>(1-BW386)</f>
        <v>0</v>
      </c>
      <c r="DG386">
        <f>$B$13*EF386+$C$13*EG386+$F$13*ER386*(1-EU386)</f>
        <v>0</v>
      </c>
      <c r="DH386">
        <f>DG386*DI386</f>
        <v>0</v>
      </c>
      <c r="DI386">
        <f>($B$13*$D$11+$C$13*$D$11+$F$13*((FE386+EW386)/MAX(FE386+EW386+FF386, 0.1)*$I$11+FF386/MAX(FE386+EW386+FF386, 0.1)*$J$11))/($B$13+$C$13+$F$13)</f>
        <v>0</v>
      </c>
      <c r="DJ386">
        <f>($B$13*$K$11+$C$13*$K$11+$F$13*((FE386+EW386)/MAX(FE386+EW386+FF386, 0.1)*$P$11+FF386/MAX(FE386+EW386+FF386, 0.1)*$Q$11))/($B$13+$C$13+$F$13)</f>
        <v>0</v>
      </c>
      <c r="DK386">
        <v>2.44</v>
      </c>
      <c r="DL386">
        <v>0.5</v>
      </c>
      <c r="DM386" t="s">
        <v>430</v>
      </c>
      <c r="DN386">
        <v>2</v>
      </c>
      <c r="DO386" t="b">
        <v>1</v>
      </c>
      <c r="DP386">
        <v>1688150369.814285</v>
      </c>
      <c r="DQ386">
        <v>1252.759285714286</v>
      </c>
      <c r="DR386">
        <v>1291.419285714286</v>
      </c>
      <c r="DS386">
        <v>26.75573928571428</v>
      </c>
      <c r="DT386">
        <v>25.88963928571428</v>
      </c>
      <c r="DU386">
        <v>1285.3125</v>
      </c>
      <c r="DV386">
        <v>30.830275</v>
      </c>
      <c r="DW386">
        <v>500.0235714285715</v>
      </c>
      <c r="DX386">
        <v>101.5340714285714</v>
      </c>
      <c r="DY386">
        <v>0.1000348714285714</v>
      </c>
      <c r="DZ386">
        <v>34.19944285714286</v>
      </c>
      <c r="EA386">
        <v>35.48117142857143</v>
      </c>
      <c r="EB386">
        <v>999.9000000000002</v>
      </c>
      <c r="EC386">
        <v>0</v>
      </c>
      <c r="ED386">
        <v>0</v>
      </c>
      <c r="EE386">
        <v>9999.255714285715</v>
      </c>
      <c r="EF386">
        <v>0</v>
      </c>
      <c r="EG386">
        <v>1449.884285714286</v>
      </c>
      <c r="EH386">
        <v>-38.65966785714286</v>
      </c>
      <c r="EI386">
        <v>1287.198928571428</v>
      </c>
      <c r="EJ386">
        <v>1325.741428571428</v>
      </c>
      <c r="EK386">
        <v>0.8661001071428572</v>
      </c>
      <c r="EL386">
        <v>1291.419285714286</v>
      </c>
      <c r="EM386">
        <v>25.88963928571428</v>
      </c>
      <c r="EN386">
        <v>2.716620714285714</v>
      </c>
      <c r="EO386">
        <v>2.6286825</v>
      </c>
      <c r="EP386">
        <v>22.38599285714286</v>
      </c>
      <c r="EQ386">
        <v>21.84596428571428</v>
      </c>
      <c r="ER386">
        <v>2000.008214285714</v>
      </c>
      <c r="ES386">
        <v>0.98000575</v>
      </c>
      <c r="ET386">
        <v>0.01999435</v>
      </c>
      <c r="EU386">
        <v>0</v>
      </c>
      <c r="EV386">
        <v>258.9753571428571</v>
      </c>
      <c r="EW386">
        <v>5.00078</v>
      </c>
      <c r="EX386">
        <v>7377.361785714284</v>
      </c>
      <c r="EY386">
        <v>16379.72142857143</v>
      </c>
      <c r="EZ386">
        <v>51.98178571428571</v>
      </c>
      <c r="FA386">
        <v>53.58453571428571</v>
      </c>
      <c r="FB386">
        <v>52.30564285714284</v>
      </c>
      <c r="FC386">
        <v>53.08692857142858</v>
      </c>
      <c r="FD386">
        <v>52.33892857142856</v>
      </c>
      <c r="FE386">
        <v>1955.118214285714</v>
      </c>
      <c r="FF386">
        <v>39.89000000000001</v>
      </c>
      <c r="FG386">
        <v>0</v>
      </c>
      <c r="FH386">
        <v>1688150371.8</v>
      </c>
      <c r="FI386">
        <v>0</v>
      </c>
      <c r="FJ386">
        <v>258.98572</v>
      </c>
      <c r="FK386">
        <v>1.71884615368367</v>
      </c>
      <c r="FL386">
        <v>3031.956159299512</v>
      </c>
      <c r="FM386">
        <v>7391.652399999999</v>
      </c>
      <c r="FN386">
        <v>15</v>
      </c>
      <c r="FO386">
        <v>1688146449</v>
      </c>
      <c r="FP386" t="s">
        <v>1019</v>
      </c>
      <c r="FQ386">
        <v>1688146449</v>
      </c>
      <c r="FR386">
        <v>1688146442</v>
      </c>
      <c r="FS386">
        <v>9</v>
      </c>
      <c r="FT386">
        <v>-0.022</v>
      </c>
      <c r="FU386">
        <v>-0.07000000000000001</v>
      </c>
      <c r="FV386">
        <v>-22.36</v>
      </c>
      <c r="FW386">
        <v>-3.884</v>
      </c>
      <c r="FX386">
        <v>420</v>
      </c>
      <c r="FY386">
        <v>23</v>
      </c>
      <c r="FZ386">
        <v>0.42</v>
      </c>
      <c r="GA386">
        <v>0.11</v>
      </c>
      <c r="GB386">
        <v>-38.4933475</v>
      </c>
      <c r="GC386">
        <v>-2.667806003752309</v>
      </c>
      <c r="GD386">
        <v>0.2736246845475569</v>
      </c>
      <c r="GE386">
        <v>0</v>
      </c>
      <c r="GF386">
        <v>0.881952475</v>
      </c>
      <c r="GG386">
        <v>-0.270344791744843</v>
      </c>
      <c r="GH386">
        <v>0.02661670811538074</v>
      </c>
      <c r="GI386">
        <v>1</v>
      </c>
      <c r="GJ386">
        <v>1</v>
      </c>
      <c r="GK386">
        <v>2</v>
      </c>
      <c r="GL386" t="s">
        <v>432</v>
      </c>
      <c r="GM386">
        <v>3.10157</v>
      </c>
      <c r="GN386">
        <v>2.75798</v>
      </c>
      <c r="GO386">
        <v>0.203733</v>
      </c>
      <c r="GP386">
        <v>0.204375</v>
      </c>
      <c r="GQ386">
        <v>0.137529</v>
      </c>
      <c r="GR386">
        <v>0.122453</v>
      </c>
      <c r="GS386">
        <v>19617</v>
      </c>
      <c r="GT386">
        <v>18689.7</v>
      </c>
      <c r="GU386">
        <v>25246.8</v>
      </c>
      <c r="GV386">
        <v>23903.9</v>
      </c>
      <c r="GW386">
        <v>35070.3</v>
      </c>
      <c r="GX386">
        <v>30602.5</v>
      </c>
      <c r="GY386">
        <v>44156.8</v>
      </c>
      <c r="GZ386">
        <v>37669.4</v>
      </c>
      <c r="HA386">
        <v>1.66987</v>
      </c>
      <c r="HB386">
        <v>1.574</v>
      </c>
      <c r="HC386">
        <v>-0.00493228</v>
      </c>
      <c r="HD386">
        <v>0</v>
      </c>
      <c r="HE386">
        <v>35.5434</v>
      </c>
      <c r="HF386">
        <v>999.9</v>
      </c>
      <c r="HG386">
        <v>34.4</v>
      </c>
      <c r="HH386">
        <v>48.8</v>
      </c>
      <c r="HI386">
        <v>39.6245</v>
      </c>
      <c r="HJ386">
        <v>62.6974</v>
      </c>
      <c r="HK386">
        <v>21.4623</v>
      </c>
      <c r="HL386">
        <v>1</v>
      </c>
      <c r="HM386">
        <v>2.33446</v>
      </c>
      <c r="HN386">
        <v>9.28105</v>
      </c>
      <c r="HO386">
        <v>20.0432</v>
      </c>
      <c r="HP386">
        <v>5.20142</v>
      </c>
      <c r="HQ386">
        <v>11.998</v>
      </c>
      <c r="HR386">
        <v>4.9571</v>
      </c>
      <c r="HS386">
        <v>3.27445</v>
      </c>
      <c r="HT386">
        <v>9999</v>
      </c>
      <c r="HU386">
        <v>9999</v>
      </c>
      <c r="HV386">
        <v>9999</v>
      </c>
      <c r="HW386">
        <v>114.6</v>
      </c>
      <c r="HX386">
        <v>1.86386</v>
      </c>
      <c r="HY386">
        <v>1.86028</v>
      </c>
      <c r="HZ386">
        <v>1.85867</v>
      </c>
      <c r="IA386">
        <v>1.85989</v>
      </c>
      <c r="IB386">
        <v>1.85984</v>
      </c>
      <c r="IC386">
        <v>1.85852</v>
      </c>
      <c r="ID386">
        <v>1.85772</v>
      </c>
      <c r="IE386">
        <v>1.85242</v>
      </c>
      <c r="IF386">
        <v>0</v>
      </c>
      <c r="IG386">
        <v>0</v>
      </c>
      <c r="IH386">
        <v>0</v>
      </c>
      <c r="II386">
        <v>0</v>
      </c>
      <c r="IJ386" t="s">
        <v>433</v>
      </c>
      <c r="IK386" t="s">
        <v>434</v>
      </c>
      <c r="IL386" t="s">
        <v>435</v>
      </c>
      <c r="IM386" t="s">
        <v>435</v>
      </c>
      <c r="IN386" t="s">
        <v>435</v>
      </c>
      <c r="IO386" t="s">
        <v>435</v>
      </c>
      <c r="IP386">
        <v>0</v>
      </c>
      <c r="IQ386">
        <v>100</v>
      </c>
      <c r="IR386">
        <v>100</v>
      </c>
      <c r="IS386">
        <v>-32.79</v>
      </c>
      <c r="IT386">
        <v>-4.0733</v>
      </c>
      <c r="IU386">
        <v>-14.33519908643434</v>
      </c>
      <c r="IV386">
        <v>-0.02083019699242301</v>
      </c>
      <c r="IW386">
        <v>6.53372239223948E-06</v>
      </c>
      <c r="IX386">
        <v>-1.0545266758139E-09</v>
      </c>
      <c r="IY386">
        <v>-1.743726263577337</v>
      </c>
      <c r="IZ386">
        <v>-0.1107929009182527</v>
      </c>
      <c r="JA386">
        <v>0.00147621998962423</v>
      </c>
      <c r="JB386">
        <v>-1.085810860981848E-05</v>
      </c>
      <c r="JC386">
        <v>3</v>
      </c>
      <c r="JD386">
        <v>1949</v>
      </c>
      <c r="JE386">
        <v>2</v>
      </c>
      <c r="JF386">
        <v>64</v>
      </c>
      <c r="JG386">
        <v>65.5</v>
      </c>
      <c r="JH386">
        <v>65.59999999999999</v>
      </c>
      <c r="JI386">
        <v>2.99927</v>
      </c>
      <c r="JJ386">
        <v>2.69653</v>
      </c>
      <c r="JK386">
        <v>1.49658</v>
      </c>
      <c r="JL386">
        <v>2.32056</v>
      </c>
      <c r="JM386">
        <v>1.54785</v>
      </c>
      <c r="JN386">
        <v>2.50977</v>
      </c>
      <c r="JO386">
        <v>52.2059</v>
      </c>
      <c r="JP386">
        <v>12.5385</v>
      </c>
      <c r="JQ386">
        <v>18</v>
      </c>
      <c r="JR386">
        <v>502.994</v>
      </c>
      <c r="JS386">
        <v>446.433</v>
      </c>
      <c r="JT386">
        <v>28.5228</v>
      </c>
      <c r="JU386">
        <v>52.2618</v>
      </c>
      <c r="JV386">
        <v>29.9992</v>
      </c>
      <c r="JW386">
        <v>51.919</v>
      </c>
      <c r="JX386">
        <v>51.6781</v>
      </c>
      <c r="JY386">
        <v>60.1671</v>
      </c>
      <c r="JZ386">
        <v>24.332</v>
      </c>
      <c r="KA386">
        <v>0</v>
      </c>
      <c r="KB386">
        <v>22.9193</v>
      </c>
      <c r="KC386">
        <v>1336.43</v>
      </c>
      <c r="KD386">
        <v>25.8519</v>
      </c>
      <c r="KE386">
        <v>96.4893</v>
      </c>
      <c r="KF386">
        <v>90.9838</v>
      </c>
    </row>
    <row r="387" spans="1:292">
      <c r="A387">
        <v>369</v>
      </c>
      <c r="B387">
        <v>1688150382.6</v>
      </c>
      <c r="C387">
        <v>15966.59999990463</v>
      </c>
      <c r="D387" t="s">
        <v>1178</v>
      </c>
      <c r="E387" t="s">
        <v>1179</v>
      </c>
      <c r="F387">
        <v>5</v>
      </c>
      <c r="G387" t="s">
        <v>1018</v>
      </c>
      <c r="H387">
        <v>1688150375.1</v>
      </c>
      <c r="I387">
        <f>(J387)/1000</f>
        <v>0</v>
      </c>
      <c r="J387">
        <f>IF(DO387, AM387, AG387)</f>
        <v>0</v>
      </c>
      <c r="K387">
        <f>IF(DO387, AH387, AF387)</f>
        <v>0</v>
      </c>
      <c r="L387">
        <f>DQ387 - IF(AT387&gt;1, K387*DK387*100.0/(AV387*EE387), 0)</f>
        <v>0</v>
      </c>
      <c r="M387">
        <f>((S387-I387/2)*L387-K387)/(S387+I387/2)</f>
        <v>0</v>
      </c>
      <c r="N387">
        <f>M387*(DX387+DY387)/1000.0</f>
        <v>0</v>
      </c>
      <c r="O387">
        <f>(DQ387 - IF(AT387&gt;1, K387*DK387*100.0/(AV387*EE387), 0))*(DX387+DY387)/1000.0</f>
        <v>0</v>
      </c>
      <c r="P387">
        <f>2.0/((1/R387-1/Q387)+SIGN(R387)*SQRT((1/R387-1/Q387)*(1/R387-1/Q387) + 4*DL387/((DL387+1)*(DL387+1))*(2*1/R387*1/Q387-1/Q387*1/Q387)))</f>
        <v>0</v>
      </c>
      <c r="Q387">
        <f>IF(LEFT(DM387,1)&lt;&gt;"0",IF(LEFT(DM387,1)="1",3.0,DN387),$D$5+$E$5*(EE387*DX387/($K$5*1000))+$F$5*(EE387*DX387/($K$5*1000))*MAX(MIN(DK387,$J$5),$I$5)*MAX(MIN(DK387,$J$5),$I$5)+$G$5*MAX(MIN(DK387,$J$5),$I$5)*(EE387*DX387/($K$5*1000))+$H$5*(EE387*DX387/($K$5*1000))*(EE387*DX387/($K$5*1000)))</f>
        <v>0</v>
      </c>
      <c r="R387">
        <f>I387*(1000-(1000*0.61365*exp(17.502*V387/(240.97+V387))/(DX387+DY387)+DS387)/2)/(1000*0.61365*exp(17.502*V387/(240.97+V387))/(DX387+DY387)-DS387)</f>
        <v>0</v>
      </c>
      <c r="S387">
        <f>1/((DL387+1)/(P387/1.6)+1/(Q387/1.37)) + DL387/((DL387+1)/(P387/1.6) + DL387/(Q387/1.37))</f>
        <v>0</v>
      </c>
      <c r="T387">
        <f>(DG387*DJ387)</f>
        <v>0</v>
      </c>
      <c r="U387">
        <f>(DZ387+(T387+2*0.95*5.67E-8*(((DZ387+$B$9)+273)^4-(DZ387+273)^4)-44100*I387)/(1.84*29.3*Q387+8*0.95*5.67E-8*(DZ387+273)^3))</f>
        <v>0</v>
      </c>
      <c r="V387">
        <f>($C$9*EA387+$D$9*EB387+$E$9*U387)</f>
        <v>0</v>
      </c>
      <c r="W387">
        <f>0.61365*exp(17.502*V387/(240.97+V387))</f>
        <v>0</v>
      </c>
      <c r="X387">
        <f>(Y387/Z387*100)</f>
        <v>0</v>
      </c>
      <c r="Y387">
        <f>DS387*(DX387+DY387)/1000</f>
        <v>0</v>
      </c>
      <c r="Z387">
        <f>0.61365*exp(17.502*DZ387/(240.97+DZ387))</f>
        <v>0</v>
      </c>
      <c r="AA387">
        <f>(W387-DS387*(DX387+DY387)/1000)</f>
        <v>0</v>
      </c>
      <c r="AB387">
        <f>(-I387*44100)</f>
        <v>0</v>
      </c>
      <c r="AC387">
        <f>2*29.3*Q387*0.92*(DZ387-V387)</f>
        <v>0</v>
      </c>
      <c r="AD387">
        <f>2*0.95*5.67E-8*(((DZ387+$B$9)+273)^4-(V387+273)^4)</f>
        <v>0</v>
      </c>
      <c r="AE387">
        <f>T387+AD387+AB387+AC387</f>
        <v>0</v>
      </c>
      <c r="AF387">
        <f>DW387*AT387*(DR387-DQ387*(1000-AT387*DT387)/(1000-AT387*DS387))/(100*DK387)</f>
        <v>0</v>
      </c>
      <c r="AG387">
        <f>1000*DW387*AT387*(DS387-DT387)/(100*DK387*(1000-AT387*DS387))</f>
        <v>0</v>
      </c>
      <c r="AH387">
        <f>(AI387 - AJ387 - DX387*1E3/(8.314*(DZ387+273.15)) * AL387/DW387 * AK387) * DW387/(100*DK387) * (1000 - DT387)/1000</f>
        <v>0</v>
      </c>
      <c r="AI387">
        <v>1358.471950984373</v>
      </c>
      <c r="AJ387">
        <v>1329.109757575757</v>
      </c>
      <c r="AK387">
        <v>3.40386044065949</v>
      </c>
      <c r="AL387">
        <v>66.52313839477526</v>
      </c>
      <c r="AM387">
        <f>(AO387 - AN387 + DX387*1E3/(8.314*(DZ387+273.15)) * AQ387/DW387 * AP387) * DW387/(100*DK387) * 1000/(1000 - AO387)</f>
        <v>0</v>
      </c>
      <c r="AN387">
        <v>25.88323553360747</v>
      </c>
      <c r="AO387">
        <v>26.72572545454545</v>
      </c>
      <c r="AP387">
        <v>-9.54367533802815E-05</v>
      </c>
      <c r="AQ387">
        <v>105.5360491091365</v>
      </c>
      <c r="AR387">
        <v>0</v>
      </c>
      <c r="AS387">
        <v>0</v>
      </c>
      <c r="AT387">
        <f>IF(AR387*$H$15&gt;=AV387,1.0,(AV387/(AV387-AR387*$H$15)))</f>
        <v>0</v>
      </c>
      <c r="AU387">
        <f>(AT387-1)*100</f>
        <v>0</v>
      </c>
      <c r="AV387">
        <f>MAX(0,($B$15+$C$15*EE387)/(1+$D$15*EE387)*DX387/(DZ387+273)*$E$15)</f>
        <v>0</v>
      </c>
      <c r="AW387" t="s">
        <v>429</v>
      </c>
      <c r="AX387" t="s">
        <v>429</v>
      </c>
      <c r="AY387">
        <v>0</v>
      </c>
      <c r="AZ387">
        <v>0</v>
      </c>
      <c r="BA387">
        <f>1-AY387/AZ387</f>
        <v>0</v>
      </c>
      <c r="BB387">
        <v>0</v>
      </c>
      <c r="BC387" t="s">
        <v>429</v>
      </c>
      <c r="BD387" t="s">
        <v>429</v>
      </c>
      <c r="BE387">
        <v>0</v>
      </c>
      <c r="BF387">
        <v>0</v>
      </c>
      <c r="BG387">
        <f>1-BE387/BF387</f>
        <v>0</v>
      </c>
      <c r="BH387">
        <v>0.5</v>
      </c>
      <c r="BI387">
        <f>DH387</f>
        <v>0</v>
      </c>
      <c r="BJ387">
        <f>K387</f>
        <v>0</v>
      </c>
      <c r="BK387">
        <f>BG387*BH387*BI387</f>
        <v>0</v>
      </c>
      <c r="BL387">
        <f>(BJ387-BB387)/BI387</f>
        <v>0</v>
      </c>
      <c r="BM387">
        <f>(AZ387-BF387)/BF387</f>
        <v>0</v>
      </c>
      <c r="BN387">
        <f>AY387/(BA387+AY387/BF387)</f>
        <v>0</v>
      </c>
      <c r="BO387" t="s">
        <v>429</v>
      </c>
      <c r="BP387">
        <v>0</v>
      </c>
      <c r="BQ387">
        <f>IF(BP387&lt;&gt;0, BP387, BN387)</f>
        <v>0</v>
      </c>
      <c r="BR387">
        <f>1-BQ387/BF387</f>
        <v>0</v>
      </c>
      <c r="BS387">
        <f>(BF387-BE387)/(BF387-BQ387)</f>
        <v>0</v>
      </c>
      <c r="BT387">
        <f>(AZ387-BF387)/(AZ387-BQ387)</f>
        <v>0</v>
      </c>
      <c r="BU387">
        <f>(BF387-BE387)/(BF387-AY387)</f>
        <v>0</v>
      </c>
      <c r="BV387">
        <f>(AZ387-BF387)/(AZ387-AY387)</f>
        <v>0</v>
      </c>
      <c r="BW387">
        <f>(BS387*BQ387/BE387)</f>
        <v>0</v>
      </c>
      <c r="BX387">
        <f>(1-BW387)</f>
        <v>0</v>
      </c>
      <c r="DG387">
        <f>$B$13*EF387+$C$13*EG387+$F$13*ER387*(1-EU387)</f>
        <v>0</v>
      </c>
      <c r="DH387">
        <f>DG387*DI387</f>
        <v>0</v>
      </c>
      <c r="DI387">
        <f>($B$13*$D$11+$C$13*$D$11+$F$13*((FE387+EW387)/MAX(FE387+EW387+FF387, 0.1)*$I$11+FF387/MAX(FE387+EW387+FF387, 0.1)*$J$11))/($B$13+$C$13+$F$13)</f>
        <v>0</v>
      </c>
      <c r="DJ387">
        <f>($B$13*$K$11+$C$13*$K$11+$F$13*((FE387+EW387)/MAX(FE387+EW387+FF387, 0.1)*$P$11+FF387/MAX(FE387+EW387+FF387, 0.1)*$Q$11))/($B$13+$C$13+$F$13)</f>
        <v>0</v>
      </c>
      <c r="DK387">
        <v>2.44</v>
      </c>
      <c r="DL387">
        <v>0.5</v>
      </c>
      <c r="DM387" t="s">
        <v>430</v>
      </c>
      <c r="DN387">
        <v>2</v>
      </c>
      <c r="DO387" t="b">
        <v>1</v>
      </c>
      <c r="DP387">
        <v>1688150375.1</v>
      </c>
      <c r="DQ387">
        <v>1270.332592592593</v>
      </c>
      <c r="DR387">
        <v>1309.051111111111</v>
      </c>
      <c r="DS387">
        <v>26.73867777777777</v>
      </c>
      <c r="DT387">
        <v>25.88656296296296</v>
      </c>
      <c r="DU387">
        <v>1303.05</v>
      </c>
      <c r="DV387">
        <v>30.81229259259259</v>
      </c>
      <c r="DW387">
        <v>499.9904074074074</v>
      </c>
      <c r="DX387">
        <v>101.5335925925926</v>
      </c>
      <c r="DY387">
        <v>0.1000050222222222</v>
      </c>
      <c r="DZ387">
        <v>34.18622592592592</v>
      </c>
      <c r="EA387">
        <v>35.47186296296297</v>
      </c>
      <c r="EB387">
        <v>999.9000000000001</v>
      </c>
      <c r="EC387">
        <v>0</v>
      </c>
      <c r="ED387">
        <v>0</v>
      </c>
      <c r="EE387">
        <v>9995.228148148148</v>
      </c>
      <c r="EF387">
        <v>0</v>
      </c>
      <c r="EG387">
        <v>1590.704074074074</v>
      </c>
      <c r="EH387">
        <v>-38.71855925925926</v>
      </c>
      <c r="EI387">
        <v>1305.233333333333</v>
      </c>
      <c r="EJ387">
        <v>1343.838518518518</v>
      </c>
      <c r="EK387">
        <v>0.8521152222222221</v>
      </c>
      <c r="EL387">
        <v>1309.051111111111</v>
      </c>
      <c r="EM387">
        <v>25.88656296296296</v>
      </c>
      <c r="EN387">
        <v>2.714875185185185</v>
      </c>
      <c r="EO387">
        <v>2.628357777777778</v>
      </c>
      <c r="EP387">
        <v>22.37541851851852</v>
      </c>
      <c r="EQ387">
        <v>21.84393703703704</v>
      </c>
      <c r="ER387">
        <v>2000.013703703704</v>
      </c>
      <c r="ES387">
        <v>0.9800056666666668</v>
      </c>
      <c r="ET387">
        <v>0.01999443333333333</v>
      </c>
      <c r="EU387">
        <v>0</v>
      </c>
      <c r="EV387">
        <v>259.1111111111111</v>
      </c>
      <c r="EW387">
        <v>5.00078</v>
      </c>
      <c r="EX387">
        <v>7558.326666666667</v>
      </c>
      <c r="EY387">
        <v>16379.75925925926</v>
      </c>
      <c r="EZ387">
        <v>51.9627037037037</v>
      </c>
      <c r="FA387">
        <v>53.55751851851851</v>
      </c>
      <c r="FB387">
        <v>52.29374074074072</v>
      </c>
      <c r="FC387">
        <v>53.0531111111111</v>
      </c>
      <c r="FD387">
        <v>52.34466666666667</v>
      </c>
      <c r="FE387">
        <v>1955.123703703704</v>
      </c>
      <c r="FF387">
        <v>39.89000000000001</v>
      </c>
      <c r="FG387">
        <v>0</v>
      </c>
      <c r="FH387">
        <v>1688150377.2</v>
      </c>
      <c r="FI387">
        <v>0</v>
      </c>
      <c r="FJ387">
        <v>259.1038076923077</v>
      </c>
      <c r="FK387">
        <v>0.992649567124946</v>
      </c>
      <c r="FL387">
        <v>1048.911110851291</v>
      </c>
      <c r="FM387">
        <v>7553.214230769232</v>
      </c>
      <c r="FN387">
        <v>15</v>
      </c>
      <c r="FO387">
        <v>1688146449</v>
      </c>
      <c r="FP387" t="s">
        <v>1019</v>
      </c>
      <c r="FQ387">
        <v>1688146449</v>
      </c>
      <c r="FR387">
        <v>1688146442</v>
      </c>
      <c r="FS387">
        <v>9</v>
      </c>
      <c r="FT387">
        <v>-0.022</v>
      </c>
      <c r="FU387">
        <v>-0.07000000000000001</v>
      </c>
      <c r="FV387">
        <v>-22.36</v>
      </c>
      <c r="FW387">
        <v>-3.884</v>
      </c>
      <c r="FX387">
        <v>420</v>
      </c>
      <c r="FY387">
        <v>23</v>
      </c>
      <c r="FZ387">
        <v>0.42</v>
      </c>
      <c r="GA387">
        <v>0.11</v>
      </c>
      <c r="GB387">
        <v>-38.65305365853658</v>
      </c>
      <c r="GC387">
        <v>-1.120611846689879</v>
      </c>
      <c r="GD387">
        <v>0.1752579257420206</v>
      </c>
      <c r="GE387">
        <v>0</v>
      </c>
      <c r="GF387">
        <v>0.8626550487804878</v>
      </c>
      <c r="GG387">
        <v>-0.168555073170731</v>
      </c>
      <c r="GH387">
        <v>0.0171953379670915</v>
      </c>
      <c r="GI387">
        <v>1</v>
      </c>
      <c r="GJ387">
        <v>1</v>
      </c>
      <c r="GK387">
        <v>2</v>
      </c>
      <c r="GL387" t="s">
        <v>432</v>
      </c>
      <c r="GM387">
        <v>3.10141</v>
      </c>
      <c r="GN387">
        <v>2.75815</v>
      </c>
      <c r="GO387">
        <v>0.205333</v>
      </c>
      <c r="GP387">
        <v>0.205917</v>
      </c>
      <c r="GQ387">
        <v>0.13751</v>
      </c>
      <c r="GR387">
        <v>0.122423</v>
      </c>
      <c r="GS387">
        <v>19577.6</v>
      </c>
      <c r="GT387">
        <v>18653.5</v>
      </c>
      <c r="GU387">
        <v>25247.3</v>
      </c>
      <c r="GV387">
        <v>23904.4</v>
      </c>
      <c r="GW387">
        <v>35071.9</v>
      </c>
      <c r="GX387">
        <v>30604.3</v>
      </c>
      <c r="GY387">
        <v>44157.6</v>
      </c>
      <c r="GZ387">
        <v>37670.2</v>
      </c>
      <c r="HA387">
        <v>1.66968</v>
      </c>
      <c r="HB387">
        <v>1.57415</v>
      </c>
      <c r="HC387">
        <v>-0.00313669</v>
      </c>
      <c r="HD387">
        <v>0</v>
      </c>
      <c r="HE387">
        <v>35.523</v>
      </c>
      <c r="HF387">
        <v>999.9</v>
      </c>
      <c r="HG387">
        <v>34.4</v>
      </c>
      <c r="HH387">
        <v>48.8</v>
      </c>
      <c r="HI387">
        <v>39.6248</v>
      </c>
      <c r="HJ387">
        <v>62.8574</v>
      </c>
      <c r="HK387">
        <v>21.4022</v>
      </c>
      <c r="HL387">
        <v>1</v>
      </c>
      <c r="HM387">
        <v>2.33359</v>
      </c>
      <c r="HN387">
        <v>9.28105</v>
      </c>
      <c r="HO387">
        <v>20.043</v>
      </c>
      <c r="HP387">
        <v>5.19902</v>
      </c>
      <c r="HQ387">
        <v>11.998</v>
      </c>
      <c r="HR387">
        <v>4.95655</v>
      </c>
      <c r="HS387">
        <v>3.27415</v>
      </c>
      <c r="HT387">
        <v>9999</v>
      </c>
      <c r="HU387">
        <v>9999</v>
      </c>
      <c r="HV387">
        <v>9999</v>
      </c>
      <c r="HW387">
        <v>114.6</v>
      </c>
      <c r="HX387">
        <v>1.86386</v>
      </c>
      <c r="HY387">
        <v>1.8603</v>
      </c>
      <c r="HZ387">
        <v>1.85867</v>
      </c>
      <c r="IA387">
        <v>1.85989</v>
      </c>
      <c r="IB387">
        <v>1.85986</v>
      </c>
      <c r="IC387">
        <v>1.85852</v>
      </c>
      <c r="ID387">
        <v>1.85768</v>
      </c>
      <c r="IE387">
        <v>1.85242</v>
      </c>
      <c r="IF387">
        <v>0</v>
      </c>
      <c r="IG387">
        <v>0</v>
      </c>
      <c r="IH387">
        <v>0</v>
      </c>
      <c r="II387">
        <v>0</v>
      </c>
      <c r="IJ387" t="s">
        <v>433</v>
      </c>
      <c r="IK387" t="s">
        <v>434</v>
      </c>
      <c r="IL387" t="s">
        <v>435</v>
      </c>
      <c r="IM387" t="s">
        <v>435</v>
      </c>
      <c r="IN387" t="s">
        <v>435</v>
      </c>
      <c r="IO387" t="s">
        <v>435</v>
      </c>
      <c r="IP387">
        <v>0</v>
      </c>
      <c r="IQ387">
        <v>100</v>
      </c>
      <c r="IR387">
        <v>100</v>
      </c>
      <c r="IS387">
        <v>-32.95</v>
      </c>
      <c r="IT387">
        <v>-4.073</v>
      </c>
      <c r="IU387">
        <v>-14.33519908643434</v>
      </c>
      <c r="IV387">
        <v>-0.02083019699242301</v>
      </c>
      <c r="IW387">
        <v>6.53372239223948E-06</v>
      </c>
      <c r="IX387">
        <v>-1.0545266758139E-09</v>
      </c>
      <c r="IY387">
        <v>-1.743726263577337</v>
      </c>
      <c r="IZ387">
        <v>-0.1107929009182527</v>
      </c>
      <c r="JA387">
        <v>0.00147621998962423</v>
      </c>
      <c r="JB387">
        <v>-1.085810860981848E-05</v>
      </c>
      <c r="JC387">
        <v>3</v>
      </c>
      <c r="JD387">
        <v>1949</v>
      </c>
      <c r="JE387">
        <v>2</v>
      </c>
      <c r="JF387">
        <v>64</v>
      </c>
      <c r="JG387">
        <v>65.59999999999999</v>
      </c>
      <c r="JH387">
        <v>65.7</v>
      </c>
      <c r="JI387">
        <v>3.02979</v>
      </c>
      <c r="JJ387">
        <v>2.7002</v>
      </c>
      <c r="JK387">
        <v>1.49658</v>
      </c>
      <c r="JL387">
        <v>2.32056</v>
      </c>
      <c r="JM387">
        <v>1.54785</v>
      </c>
      <c r="JN387">
        <v>2.44019</v>
      </c>
      <c r="JO387">
        <v>52.2059</v>
      </c>
      <c r="JP387">
        <v>12.5209</v>
      </c>
      <c r="JQ387">
        <v>18</v>
      </c>
      <c r="JR387">
        <v>502.866</v>
      </c>
      <c r="JS387">
        <v>446.537</v>
      </c>
      <c r="JT387">
        <v>28.5036</v>
      </c>
      <c r="JU387">
        <v>52.2569</v>
      </c>
      <c r="JV387">
        <v>29.9993</v>
      </c>
      <c r="JW387">
        <v>51.9206</v>
      </c>
      <c r="JX387">
        <v>51.6781</v>
      </c>
      <c r="JY387">
        <v>60.8011</v>
      </c>
      <c r="JZ387">
        <v>24.6254</v>
      </c>
      <c r="KA387">
        <v>0</v>
      </c>
      <c r="KB387">
        <v>22.8992</v>
      </c>
      <c r="KC387">
        <v>1356.47</v>
      </c>
      <c r="KD387">
        <v>25.7085</v>
      </c>
      <c r="KE387">
        <v>96.4911</v>
      </c>
      <c r="KF387">
        <v>90.98569999999999</v>
      </c>
    </row>
    <row r="388" spans="1:292">
      <c r="A388">
        <v>370</v>
      </c>
      <c r="B388">
        <v>1688150387.6</v>
      </c>
      <c r="C388">
        <v>15971.59999990463</v>
      </c>
      <c r="D388" t="s">
        <v>1180</v>
      </c>
      <c r="E388" t="s">
        <v>1181</v>
      </c>
      <c r="F388">
        <v>5</v>
      </c>
      <c r="G388" t="s">
        <v>1018</v>
      </c>
      <c r="H388">
        <v>1688150379.814285</v>
      </c>
      <c r="I388">
        <f>(J388)/1000</f>
        <v>0</v>
      </c>
      <c r="J388">
        <f>IF(DO388, AM388, AG388)</f>
        <v>0</v>
      </c>
      <c r="K388">
        <f>IF(DO388, AH388, AF388)</f>
        <v>0</v>
      </c>
      <c r="L388">
        <f>DQ388 - IF(AT388&gt;1, K388*DK388*100.0/(AV388*EE388), 0)</f>
        <v>0</v>
      </c>
      <c r="M388">
        <f>((S388-I388/2)*L388-K388)/(S388+I388/2)</f>
        <v>0</v>
      </c>
      <c r="N388">
        <f>M388*(DX388+DY388)/1000.0</f>
        <v>0</v>
      </c>
      <c r="O388">
        <f>(DQ388 - IF(AT388&gt;1, K388*DK388*100.0/(AV388*EE388), 0))*(DX388+DY388)/1000.0</f>
        <v>0</v>
      </c>
      <c r="P388">
        <f>2.0/((1/R388-1/Q388)+SIGN(R388)*SQRT((1/R388-1/Q388)*(1/R388-1/Q388) + 4*DL388/((DL388+1)*(DL388+1))*(2*1/R388*1/Q388-1/Q388*1/Q388)))</f>
        <v>0</v>
      </c>
      <c r="Q388">
        <f>IF(LEFT(DM388,1)&lt;&gt;"0",IF(LEFT(DM388,1)="1",3.0,DN388),$D$5+$E$5*(EE388*DX388/($K$5*1000))+$F$5*(EE388*DX388/($K$5*1000))*MAX(MIN(DK388,$J$5),$I$5)*MAX(MIN(DK388,$J$5),$I$5)+$G$5*MAX(MIN(DK388,$J$5),$I$5)*(EE388*DX388/($K$5*1000))+$H$5*(EE388*DX388/($K$5*1000))*(EE388*DX388/($K$5*1000)))</f>
        <v>0</v>
      </c>
      <c r="R388">
        <f>I388*(1000-(1000*0.61365*exp(17.502*V388/(240.97+V388))/(DX388+DY388)+DS388)/2)/(1000*0.61365*exp(17.502*V388/(240.97+V388))/(DX388+DY388)-DS388)</f>
        <v>0</v>
      </c>
      <c r="S388">
        <f>1/((DL388+1)/(P388/1.6)+1/(Q388/1.37)) + DL388/((DL388+1)/(P388/1.6) + DL388/(Q388/1.37))</f>
        <v>0</v>
      </c>
      <c r="T388">
        <f>(DG388*DJ388)</f>
        <v>0</v>
      </c>
      <c r="U388">
        <f>(DZ388+(T388+2*0.95*5.67E-8*(((DZ388+$B$9)+273)^4-(DZ388+273)^4)-44100*I388)/(1.84*29.3*Q388+8*0.95*5.67E-8*(DZ388+273)^3))</f>
        <v>0</v>
      </c>
      <c r="V388">
        <f>($C$9*EA388+$D$9*EB388+$E$9*U388)</f>
        <v>0</v>
      </c>
      <c r="W388">
        <f>0.61365*exp(17.502*V388/(240.97+V388))</f>
        <v>0</v>
      </c>
      <c r="X388">
        <f>(Y388/Z388*100)</f>
        <v>0</v>
      </c>
      <c r="Y388">
        <f>DS388*(DX388+DY388)/1000</f>
        <v>0</v>
      </c>
      <c r="Z388">
        <f>0.61365*exp(17.502*DZ388/(240.97+DZ388))</f>
        <v>0</v>
      </c>
      <c r="AA388">
        <f>(W388-DS388*(DX388+DY388)/1000)</f>
        <v>0</v>
      </c>
      <c r="AB388">
        <f>(-I388*44100)</f>
        <v>0</v>
      </c>
      <c r="AC388">
        <f>2*29.3*Q388*0.92*(DZ388-V388)</f>
        <v>0</v>
      </c>
      <c r="AD388">
        <f>2*0.95*5.67E-8*(((DZ388+$B$9)+273)^4-(V388+273)^4)</f>
        <v>0</v>
      </c>
      <c r="AE388">
        <f>T388+AD388+AB388+AC388</f>
        <v>0</v>
      </c>
      <c r="AF388">
        <f>DW388*AT388*(DR388-DQ388*(1000-AT388*DT388)/(1000-AT388*DS388))/(100*DK388)</f>
        <v>0</v>
      </c>
      <c r="AG388">
        <f>1000*DW388*AT388*(DS388-DT388)/(100*DK388*(1000-AT388*DS388))</f>
        <v>0</v>
      </c>
      <c r="AH388">
        <f>(AI388 - AJ388 - DX388*1E3/(8.314*(DZ388+273.15)) * AL388/DW388 * AK388) * DW388/(100*DK388) * (1000 - DT388)/1000</f>
        <v>0</v>
      </c>
      <c r="AI388">
        <v>1375.227372639142</v>
      </c>
      <c r="AJ388">
        <v>1345.970363636364</v>
      </c>
      <c r="AK388">
        <v>3.365061369834483</v>
      </c>
      <c r="AL388">
        <v>66.52313839477526</v>
      </c>
      <c r="AM388">
        <f>(AO388 - AN388 + DX388*1E3/(8.314*(DZ388+273.15)) * AQ388/DW388 * AP388) * DW388/(100*DK388) * 1000/(1000 - AO388)</f>
        <v>0</v>
      </c>
      <c r="AN388">
        <v>25.8250900125637</v>
      </c>
      <c r="AO388">
        <v>26.71165878787879</v>
      </c>
      <c r="AP388">
        <v>-0.0004527827505141927</v>
      </c>
      <c r="AQ388">
        <v>105.5360491091365</v>
      </c>
      <c r="AR388">
        <v>0</v>
      </c>
      <c r="AS388">
        <v>0</v>
      </c>
      <c r="AT388">
        <f>IF(AR388*$H$15&gt;=AV388,1.0,(AV388/(AV388-AR388*$H$15)))</f>
        <v>0</v>
      </c>
      <c r="AU388">
        <f>(AT388-1)*100</f>
        <v>0</v>
      </c>
      <c r="AV388">
        <f>MAX(0,($B$15+$C$15*EE388)/(1+$D$15*EE388)*DX388/(DZ388+273)*$E$15)</f>
        <v>0</v>
      </c>
      <c r="AW388" t="s">
        <v>429</v>
      </c>
      <c r="AX388" t="s">
        <v>429</v>
      </c>
      <c r="AY388">
        <v>0</v>
      </c>
      <c r="AZ388">
        <v>0</v>
      </c>
      <c r="BA388">
        <f>1-AY388/AZ388</f>
        <v>0</v>
      </c>
      <c r="BB388">
        <v>0</v>
      </c>
      <c r="BC388" t="s">
        <v>429</v>
      </c>
      <c r="BD388" t="s">
        <v>429</v>
      </c>
      <c r="BE388">
        <v>0</v>
      </c>
      <c r="BF388">
        <v>0</v>
      </c>
      <c r="BG388">
        <f>1-BE388/BF388</f>
        <v>0</v>
      </c>
      <c r="BH388">
        <v>0.5</v>
      </c>
      <c r="BI388">
        <f>DH388</f>
        <v>0</v>
      </c>
      <c r="BJ388">
        <f>K388</f>
        <v>0</v>
      </c>
      <c r="BK388">
        <f>BG388*BH388*BI388</f>
        <v>0</v>
      </c>
      <c r="BL388">
        <f>(BJ388-BB388)/BI388</f>
        <v>0</v>
      </c>
      <c r="BM388">
        <f>(AZ388-BF388)/BF388</f>
        <v>0</v>
      </c>
      <c r="BN388">
        <f>AY388/(BA388+AY388/BF388)</f>
        <v>0</v>
      </c>
      <c r="BO388" t="s">
        <v>429</v>
      </c>
      <c r="BP388">
        <v>0</v>
      </c>
      <c r="BQ388">
        <f>IF(BP388&lt;&gt;0, BP388, BN388)</f>
        <v>0</v>
      </c>
      <c r="BR388">
        <f>1-BQ388/BF388</f>
        <v>0</v>
      </c>
      <c r="BS388">
        <f>(BF388-BE388)/(BF388-BQ388)</f>
        <v>0</v>
      </c>
      <c r="BT388">
        <f>(AZ388-BF388)/(AZ388-BQ388)</f>
        <v>0</v>
      </c>
      <c r="BU388">
        <f>(BF388-BE388)/(BF388-AY388)</f>
        <v>0</v>
      </c>
      <c r="BV388">
        <f>(AZ388-BF388)/(AZ388-AY388)</f>
        <v>0</v>
      </c>
      <c r="BW388">
        <f>(BS388*BQ388/BE388)</f>
        <v>0</v>
      </c>
      <c r="BX388">
        <f>(1-BW388)</f>
        <v>0</v>
      </c>
      <c r="DG388">
        <f>$B$13*EF388+$C$13*EG388+$F$13*ER388*(1-EU388)</f>
        <v>0</v>
      </c>
      <c r="DH388">
        <f>DG388*DI388</f>
        <v>0</v>
      </c>
      <c r="DI388">
        <f>($B$13*$D$11+$C$13*$D$11+$F$13*((FE388+EW388)/MAX(FE388+EW388+FF388, 0.1)*$I$11+FF388/MAX(FE388+EW388+FF388, 0.1)*$J$11))/($B$13+$C$13+$F$13)</f>
        <v>0</v>
      </c>
      <c r="DJ388">
        <f>($B$13*$K$11+$C$13*$K$11+$F$13*((FE388+EW388)/MAX(FE388+EW388+FF388, 0.1)*$P$11+FF388/MAX(FE388+EW388+FF388, 0.1)*$Q$11))/($B$13+$C$13+$F$13)</f>
        <v>0</v>
      </c>
      <c r="DK388">
        <v>2.44</v>
      </c>
      <c r="DL388">
        <v>0.5</v>
      </c>
      <c r="DM388" t="s">
        <v>430</v>
      </c>
      <c r="DN388">
        <v>2</v>
      </c>
      <c r="DO388" t="b">
        <v>1</v>
      </c>
      <c r="DP388">
        <v>1688150379.814285</v>
      </c>
      <c r="DQ388">
        <v>1285.960357142857</v>
      </c>
      <c r="DR388">
        <v>1324.692857142857</v>
      </c>
      <c r="DS388">
        <v>26.72880714285714</v>
      </c>
      <c r="DT388">
        <v>25.87012857142857</v>
      </c>
      <c r="DU388">
        <v>1318.820357142857</v>
      </c>
      <c r="DV388">
        <v>30.80189642857143</v>
      </c>
      <c r="DW388">
        <v>500.0056071428571</v>
      </c>
      <c r="DX388">
        <v>101.5331071428571</v>
      </c>
      <c r="DY388">
        <v>0.09996965000000001</v>
      </c>
      <c r="DZ388">
        <v>34.17588928571428</v>
      </c>
      <c r="EA388">
        <v>35.46223214285714</v>
      </c>
      <c r="EB388">
        <v>999.9000000000002</v>
      </c>
      <c r="EC388">
        <v>0</v>
      </c>
      <c r="ED388">
        <v>0</v>
      </c>
      <c r="EE388">
        <v>9997.748571428572</v>
      </c>
      <c r="EF388">
        <v>0</v>
      </c>
      <c r="EG388">
        <v>1640.824642857143</v>
      </c>
      <c r="EH388">
        <v>-38.73367500000001</v>
      </c>
      <c r="EI388">
        <v>1321.276428571429</v>
      </c>
      <c r="EJ388">
        <v>1359.873214285715</v>
      </c>
      <c r="EK388">
        <v>0.8586854285714286</v>
      </c>
      <c r="EL388">
        <v>1324.692857142857</v>
      </c>
      <c r="EM388">
        <v>25.87012857142857</v>
      </c>
      <c r="EN388">
        <v>2.713859285714286</v>
      </c>
      <c r="EO388">
        <v>2.626674642857143</v>
      </c>
      <c r="EP388">
        <v>22.36926785714286</v>
      </c>
      <c r="EQ388">
        <v>21.83344642857143</v>
      </c>
      <c r="ER388">
        <v>1999.987857142857</v>
      </c>
      <c r="ES388">
        <v>0.9800054285714284</v>
      </c>
      <c r="ET388">
        <v>0.01999466785714286</v>
      </c>
      <c r="EU388">
        <v>0</v>
      </c>
      <c r="EV388">
        <v>259.1662499999999</v>
      </c>
      <c r="EW388">
        <v>5.00078</v>
      </c>
      <c r="EX388">
        <v>7567.244285714287</v>
      </c>
      <c r="EY388">
        <v>16379.55357142857</v>
      </c>
      <c r="EZ388">
        <v>51.95292857142856</v>
      </c>
      <c r="FA388">
        <v>53.54649999999998</v>
      </c>
      <c r="FB388">
        <v>52.26089285714286</v>
      </c>
      <c r="FC388">
        <v>53.03999999999998</v>
      </c>
      <c r="FD388">
        <v>52.36585714285713</v>
      </c>
      <c r="FE388">
        <v>1955.097857142857</v>
      </c>
      <c r="FF388">
        <v>39.89000000000001</v>
      </c>
      <c r="FG388">
        <v>0</v>
      </c>
      <c r="FH388">
        <v>1688150382</v>
      </c>
      <c r="FI388">
        <v>0</v>
      </c>
      <c r="FJ388">
        <v>259.1752692307692</v>
      </c>
      <c r="FK388">
        <v>0.711692303709755</v>
      </c>
      <c r="FL388">
        <v>-924.9517932735531</v>
      </c>
      <c r="FM388">
        <v>7564.991538461539</v>
      </c>
      <c r="FN388">
        <v>15</v>
      </c>
      <c r="FO388">
        <v>1688146449</v>
      </c>
      <c r="FP388" t="s">
        <v>1019</v>
      </c>
      <c r="FQ388">
        <v>1688146449</v>
      </c>
      <c r="FR388">
        <v>1688146442</v>
      </c>
      <c r="FS388">
        <v>9</v>
      </c>
      <c r="FT388">
        <v>-0.022</v>
      </c>
      <c r="FU388">
        <v>-0.07000000000000001</v>
      </c>
      <c r="FV388">
        <v>-22.36</v>
      </c>
      <c r="FW388">
        <v>-3.884</v>
      </c>
      <c r="FX388">
        <v>420</v>
      </c>
      <c r="FY388">
        <v>23</v>
      </c>
      <c r="FZ388">
        <v>0.42</v>
      </c>
      <c r="GA388">
        <v>0.11</v>
      </c>
      <c r="GB388">
        <v>-38.70911</v>
      </c>
      <c r="GC388">
        <v>0.01809906191377408</v>
      </c>
      <c r="GD388">
        <v>0.1570291514337388</v>
      </c>
      <c r="GE388">
        <v>1</v>
      </c>
      <c r="GF388">
        <v>0.8591965500000001</v>
      </c>
      <c r="GG388">
        <v>0.05134133583489768</v>
      </c>
      <c r="GH388">
        <v>0.01605513904946014</v>
      </c>
      <c r="GI388">
        <v>1</v>
      </c>
      <c r="GJ388">
        <v>2</v>
      </c>
      <c r="GK388">
        <v>2</v>
      </c>
      <c r="GL388" t="s">
        <v>538</v>
      </c>
      <c r="GM388">
        <v>3.10145</v>
      </c>
      <c r="GN388">
        <v>2.75817</v>
      </c>
      <c r="GO388">
        <v>0.206908</v>
      </c>
      <c r="GP388">
        <v>0.207531</v>
      </c>
      <c r="GQ388">
        <v>0.13746</v>
      </c>
      <c r="GR388">
        <v>0.122213</v>
      </c>
      <c r="GS388">
        <v>19538.9</v>
      </c>
      <c r="GT388">
        <v>18615.8</v>
      </c>
      <c r="GU388">
        <v>25247.9</v>
      </c>
      <c r="GV388">
        <v>23905</v>
      </c>
      <c r="GW388">
        <v>35074.7</v>
      </c>
      <c r="GX388">
        <v>30612.5</v>
      </c>
      <c r="GY388">
        <v>44158.5</v>
      </c>
      <c r="GZ388">
        <v>37671.3</v>
      </c>
      <c r="HA388">
        <v>1.6699</v>
      </c>
      <c r="HB388">
        <v>1.574</v>
      </c>
      <c r="HC388">
        <v>-0.00450015</v>
      </c>
      <c r="HD388">
        <v>0</v>
      </c>
      <c r="HE388">
        <v>35.5041</v>
      </c>
      <c r="HF388">
        <v>999.9</v>
      </c>
      <c r="HG388">
        <v>34.4</v>
      </c>
      <c r="HH388">
        <v>48.8</v>
      </c>
      <c r="HI388">
        <v>39.6194</v>
      </c>
      <c r="HJ388">
        <v>62.8974</v>
      </c>
      <c r="HK388">
        <v>21.3742</v>
      </c>
      <c r="HL388">
        <v>1</v>
      </c>
      <c r="HM388">
        <v>2.33258</v>
      </c>
      <c r="HN388">
        <v>9.28105</v>
      </c>
      <c r="HO388">
        <v>20.0435</v>
      </c>
      <c r="HP388">
        <v>5.20157</v>
      </c>
      <c r="HQ388">
        <v>11.998</v>
      </c>
      <c r="HR388">
        <v>4.9574</v>
      </c>
      <c r="HS388">
        <v>3.2745</v>
      </c>
      <c r="HT388">
        <v>9999</v>
      </c>
      <c r="HU388">
        <v>9999</v>
      </c>
      <c r="HV388">
        <v>9999</v>
      </c>
      <c r="HW388">
        <v>114.6</v>
      </c>
      <c r="HX388">
        <v>1.86386</v>
      </c>
      <c r="HY388">
        <v>1.86029</v>
      </c>
      <c r="HZ388">
        <v>1.85867</v>
      </c>
      <c r="IA388">
        <v>1.8599</v>
      </c>
      <c r="IB388">
        <v>1.85984</v>
      </c>
      <c r="IC388">
        <v>1.85852</v>
      </c>
      <c r="ID388">
        <v>1.85772</v>
      </c>
      <c r="IE388">
        <v>1.85242</v>
      </c>
      <c r="IF388">
        <v>0</v>
      </c>
      <c r="IG388">
        <v>0</v>
      </c>
      <c r="IH388">
        <v>0</v>
      </c>
      <c r="II388">
        <v>0</v>
      </c>
      <c r="IJ388" t="s">
        <v>433</v>
      </c>
      <c r="IK388" t="s">
        <v>434</v>
      </c>
      <c r="IL388" t="s">
        <v>435</v>
      </c>
      <c r="IM388" t="s">
        <v>435</v>
      </c>
      <c r="IN388" t="s">
        <v>435</v>
      </c>
      <c r="IO388" t="s">
        <v>435</v>
      </c>
      <c r="IP388">
        <v>0</v>
      </c>
      <c r="IQ388">
        <v>100</v>
      </c>
      <c r="IR388">
        <v>100</v>
      </c>
      <c r="IS388">
        <v>-33.1</v>
      </c>
      <c r="IT388">
        <v>-4.072</v>
      </c>
      <c r="IU388">
        <v>-14.33519908643434</v>
      </c>
      <c r="IV388">
        <v>-0.02083019699242301</v>
      </c>
      <c r="IW388">
        <v>6.53372239223948E-06</v>
      </c>
      <c r="IX388">
        <v>-1.0545266758139E-09</v>
      </c>
      <c r="IY388">
        <v>-1.743726263577337</v>
      </c>
      <c r="IZ388">
        <v>-0.1107929009182527</v>
      </c>
      <c r="JA388">
        <v>0.00147621998962423</v>
      </c>
      <c r="JB388">
        <v>-1.085810860981848E-05</v>
      </c>
      <c r="JC388">
        <v>3</v>
      </c>
      <c r="JD388">
        <v>1949</v>
      </c>
      <c r="JE388">
        <v>2</v>
      </c>
      <c r="JF388">
        <v>64</v>
      </c>
      <c r="JG388">
        <v>65.59999999999999</v>
      </c>
      <c r="JH388">
        <v>65.8</v>
      </c>
      <c r="JI388">
        <v>3.05908</v>
      </c>
      <c r="JJ388">
        <v>2.69409</v>
      </c>
      <c r="JK388">
        <v>1.49658</v>
      </c>
      <c r="JL388">
        <v>2.32056</v>
      </c>
      <c r="JM388">
        <v>1.54785</v>
      </c>
      <c r="JN388">
        <v>2.46704</v>
      </c>
      <c r="JO388">
        <v>52.2059</v>
      </c>
      <c r="JP388">
        <v>12.5209</v>
      </c>
      <c r="JQ388">
        <v>18</v>
      </c>
      <c r="JR388">
        <v>502.994</v>
      </c>
      <c r="JS388">
        <v>446.441</v>
      </c>
      <c r="JT388">
        <v>28.4873</v>
      </c>
      <c r="JU388">
        <v>52.2536</v>
      </c>
      <c r="JV388">
        <v>29.9992</v>
      </c>
      <c r="JW388">
        <v>51.9158</v>
      </c>
      <c r="JX388">
        <v>51.6798</v>
      </c>
      <c r="JY388">
        <v>61.3868</v>
      </c>
      <c r="JZ388">
        <v>24.9129</v>
      </c>
      <c r="KA388">
        <v>0</v>
      </c>
      <c r="KB388">
        <v>22.8844</v>
      </c>
      <c r="KC388">
        <v>1369.84</v>
      </c>
      <c r="KD388">
        <v>25.6765</v>
      </c>
      <c r="KE388">
        <v>96.4932</v>
      </c>
      <c r="KF388">
        <v>90.98820000000001</v>
      </c>
    </row>
    <row r="389" spans="1:292">
      <c r="A389">
        <v>371</v>
      </c>
      <c r="B389">
        <v>1688150392.6</v>
      </c>
      <c r="C389">
        <v>15976.59999990463</v>
      </c>
      <c r="D389" t="s">
        <v>1182</v>
      </c>
      <c r="E389" t="s">
        <v>1183</v>
      </c>
      <c r="F389">
        <v>5</v>
      </c>
      <c r="G389" t="s">
        <v>1018</v>
      </c>
      <c r="H389">
        <v>1688150385.1</v>
      </c>
      <c r="I389">
        <f>(J389)/1000</f>
        <v>0</v>
      </c>
      <c r="J389">
        <f>IF(DO389, AM389, AG389)</f>
        <v>0</v>
      </c>
      <c r="K389">
        <f>IF(DO389, AH389, AF389)</f>
        <v>0</v>
      </c>
      <c r="L389">
        <f>DQ389 - IF(AT389&gt;1, K389*DK389*100.0/(AV389*EE389), 0)</f>
        <v>0</v>
      </c>
      <c r="M389">
        <f>((S389-I389/2)*L389-K389)/(S389+I389/2)</f>
        <v>0</v>
      </c>
      <c r="N389">
        <f>M389*(DX389+DY389)/1000.0</f>
        <v>0</v>
      </c>
      <c r="O389">
        <f>(DQ389 - IF(AT389&gt;1, K389*DK389*100.0/(AV389*EE389), 0))*(DX389+DY389)/1000.0</f>
        <v>0</v>
      </c>
      <c r="P389">
        <f>2.0/((1/R389-1/Q389)+SIGN(R389)*SQRT((1/R389-1/Q389)*(1/R389-1/Q389) + 4*DL389/((DL389+1)*(DL389+1))*(2*1/R389*1/Q389-1/Q389*1/Q389)))</f>
        <v>0</v>
      </c>
      <c r="Q389">
        <f>IF(LEFT(DM389,1)&lt;&gt;"0",IF(LEFT(DM389,1)="1",3.0,DN389),$D$5+$E$5*(EE389*DX389/($K$5*1000))+$F$5*(EE389*DX389/($K$5*1000))*MAX(MIN(DK389,$J$5),$I$5)*MAX(MIN(DK389,$J$5),$I$5)+$G$5*MAX(MIN(DK389,$J$5),$I$5)*(EE389*DX389/($K$5*1000))+$H$5*(EE389*DX389/($K$5*1000))*(EE389*DX389/($K$5*1000)))</f>
        <v>0</v>
      </c>
      <c r="R389">
        <f>I389*(1000-(1000*0.61365*exp(17.502*V389/(240.97+V389))/(DX389+DY389)+DS389)/2)/(1000*0.61365*exp(17.502*V389/(240.97+V389))/(DX389+DY389)-DS389)</f>
        <v>0</v>
      </c>
      <c r="S389">
        <f>1/((DL389+1)/(P389/1.6)+1/(Q389/1.37)) + DL389/((DL389+1)/(P389/1.6) + DL389/(Q389/1.37))</f>
        <v>0</v>
      </c>
      <c r="T389">
        <f>(DG389*DJ389)</f>
        <v>0</v>
      </c>
      <c r="U389">
        <f>(DZ389+(T389+2*0.95*5.67E-8*(((DZ389+$B$9)+273)^4-(DZ389+273)^4)-44100*I389)/(1.84*29.3*Q389+8*0.95*5.67E-8*(DZ389+273)^3))</f>
        <v>0</v>
      </c>
      <c r="V389">
        <f>($C$9*EA389+$D$9*EB389+$E$9*U389)</f>
        <v>0</v>
      </c>
      <c r="W389">
        <f>0.61365*exp(17.502*V389/(240.97+V389))</f>
        <v>0</v>
      </c>
      <c r="X389">
        <f>(Y389/Z389*100)</f>
        <v>0</v>
      </c>
      <c r="Y389">
        <f>DS389*(DX389+DY389)/1000</f>
        <v>0</v>
      </c>
      <c r="Z389">
        <f>0.61365*exp(17.502*DZ389/(240.97+DZ389))</f>
        <v>0</v>
      </c>
      <c r="AA389">
        <f>(W389-DS389*(DX389+DY389)/1000)</f>
        <v>0</v>
      </c>
      <c r="AB389">
        <f>(-I389*44100)</f>
        <v>0</v>
      </c>
      <c r="AC389">
        <f>2*29.3*Q389*0.92*(DZ389-V389)</f>
        <v>0</v>
      </c>
      <c r="AD389">
        <f>2*0.95*5.67E-8*(((DZ389+$B$9)+273)^4-(V389+273)^4)</f>
        <v>0</v>
      </c>
      <c r="AE389">
        <f>T389+AD389+AB389+AC389</f>
        <v>0</v>
      </c>
      <c r="AF389">
        <f>DW389*AT389*(DR389-DQ389*(1000-AT389*DT389)/(1000-AT389*DS389))/(100*DK389)</f>
        <v>0</v>
      </c>
      <c r="AG389">
        <f>1000*DW389*AT389*(DS389-DT389)/(100*DK389*(1000-AT389*DS389))</f>
        <v>0</v>
      </c>
      <c r="AH389">
        <f>(AI389 - AJ389 - DX389*1E3/(8.314*(DZ389+273.15)) * AL389/DW389 * AK389) * DW389/(100*DK389) * (1000 - DT389)/1000</f>
        <v>0</v>
      </c>
      <c r="AI389">
        <v>1392.952348482941</v>
      </c>
      <c r="AJ389">
        <v>1363.20909090909</v>
      </c>
      <c r="AK389">
        <v>3.458826267175055</v>
      </c>
      <c r="AL389">
        <v>66.52313839477526</v>
      </c>
      <c r="AM389">
        <f>(AO389 - AN389 + DX389*1E3/(8.314*(DZ389+273.15)) * AQ389/DW389 * AP389) * DW389/(100*DK389) * 1000/(1000 - AO389)</f>
        <v>0</v>
      </c>
      <c r="AN389">
        <v>25.75722389888115</v>
      </c>
      <c r="AO389">
        <v>26.6815993939394</v>
      </c>
      <c r="AP389">
        <v>-0.006364869575017057</v>
      </c>
      <c r="AQ389">
        <v>105.5360491091365</v>
      </c>
      <c r="AR389">
        <v>0</v>
      </c>
      <c r="AS389">
        <v>0</v>
      </c>
      <c r="AT389">
        <f>IF(AR389*$H$15&gt;=AV389,1.0,(AV389/(AV389-AR389*$H$15)))</f>
        <v>0</v>
      </c>
      <c r="AU389">
        <f>(AT389-1)*100</f>
        <v>0</v>
      </c>
      <c r="AV389">
        <f>MAX(0,($B$15+$C$15*EE389)/(1+$D$15*EE389)*DX389/(DZ389+273)*$E$15)</f>
        <v>0</v>
      </c>
      <c r="AW389" t="s">
        <v>429</v>
      </c>
      <c r="AX389" t="s">
        <v>429</v>
      </c>
      <c r="AY389">
        <v>0</v>
      </c>
      <c r="AZ389">
        <v>0</v>
      </c>
      <c r="BA389">
        <f>1-AY389/AZ389</f>
        <v>0</v>
      </c>
      <c r="BB389">
        <v>0</v>
      </c>
      <c r="BC389" t="s">
        <v>429</v>
      </c>
      <c r="BD389" t="s">
        <v>429</v>
      </c>
      <c r="BE389">
        <v>0</v>
      </c>
      <c r="BF389">
        <v>0</v>
      </c>
      <c r="BG389">
        <f>1-BE389/BF389</f>
        <v>0</v>
      </c>
      <c r="BH389">
        <v>0.5</v>
      </c>
      <c r="BI389">
        <f>DH389</f>
        <v>0</v>
      </c>
      <c r="BJ389">
        <f>K389</f>
        <v>0</v>
      </c>
      <c r="BK389">
        <f>BG389*BH389*BI389</f>
        <v>0</v>
      </c>
      <c r="BL389">
        <f>(BJ389-BB389)/BI389</f>
        <v>0</v>
      </c>
      <c r="BM389">
        <f>(AZ389-BF389)/BF389</f>
        <v>0</v>
      </c>
      <c r="BN389">
        <f>AY389/(BA389+AY389/BF389)</f>
        <v>0</v>
      </c>
      <c r="BO389" t="s">
        <v>429</v>
      </c>
      <c r="BP389">
        <v>0</v>
      </c>
      <c r="BQ389">
        <f>IF(BP389&lt;&gt;0, BP389, BN389)</f>
        <v>0</v>
      </c>
      <c r="BR389">
        <f>1-BQ389/BF389</f>
        <v>0</v>
      </c>
      <c r="BS389">
        <f>(BF389-BE389)/(BF389-BQ389)</f>
        <v>0</v>
      </c>
      <c r="BT389">
        <f>(AZ389-BF389)/(AZ389-BQ389)</f>
        <v>0</v>
      </c>
      <c r="BU389">
        <f>(BF389-BE389)/(BF389-AY389)</f>
        <v>0</v>
      </c>
      <c r="BV389">
        <f>(AZ389-BF389)/(AZ389-AY389)</f>
        <v>0</v>
      </c>
      <c r="BW389">
        <f>(BS389*BQ389/BE389)</f>
        <v>0</v>
      </c>
      <c r="BX389">
        <f>(1-BW389)</f>
        <v>0</v>
      </c>
      <c r="DG389">
        <f>$B$13*EF389+$C$13*EG389+$F$13*ER389*(1-EU389)</f>
        <v>0</v>
      </c>
      <c r="DH389">
        <f>DG389*DI389</f>
        <v>0</v>
      </c>
      <c r="DI389">
        <f>($B$13*$D$11+$C$13*$D$11+$F$13*((FE389+EW389)/MAX(FE389+EW389+FF389, 0.1)*$I$11+FF389/MAX(FE389+EW389+FF389, 0.1)*$J$11))/($B$13+$C$13+$F$13)</f>
        <v>0</v>
      </c>
      <c r="DJ389">
        <f>($B$13*$K$11+$C$13*$K$11+$F$13*((FE389+EW389)/MAX(FE389+EW389+FF389, 0.1)*$P$11+FF389/MAX(FE389+EW389+FF389, 0.1)*$Q$11))/($B$13+$C$13+$F$13)</f>
        <v>0</v>
      </c>
      <c r="DK389">
        <v>2.44</v>
      </c>
      <c r="DL389">
        <v>0.5</v>
      </c>
      <c r="DM389" t="s">
        <v>430</v>
      </c>
      <c r="DN389">
        <v>2</v>
      </c>
      <c r="DO389" t="b">
        <v>1</v>
      </c>
      <c r="DP389">
        <v>1688150385.1</v>
      </c>
      <c r="DQ389">
        <v>1303.496296296296</v>
      </c>
      <c r="DR389">
        <v>1342.41037037037</v>
      </c>
      <c r="DS389">
        <v>26.71400370370371</v>
      </c>
      <c r="DT389">
        <v>25.83174074074074</v>
      </c>
      <c r="DU389">
        <v>1336.516296296296</v>
      </c>
      <c r="DV389">
        <v>30.7863037037037</v>
      </c>
      <c r="DW389">
        <v>499.9918888888889</v>
      </c>
      <c r="DX389">
        <v>101.5331111111111</v>
      </c>
      <c r="DY389">
        <v>0.09994734814814817</v>
      </c>
      <c r="DZ389">
        <v>34.1686</v>
      </c>
      <c r="EA389">
        <v>35.44740370370371</v>
      </c>
      <c r="EB389">
        <v>999.9000000000001</v>
      </c>
      <c r="EC389">
        <v>0</v>
      </c>
      <c r="ED389">
        <v>0</v>
      </c>
      <c r="EE389">
        <v>9996.185555555556</v>
      </c>
      <c r="EF389">
        <v>0</v>
      </c>
      <c r="EG389">
        <v>1596.81</v>
      </c>
      <c r="EH389">
        <v>-38.91520370370371</v>
      </c>
      <c r="EI389">
        <v>1339.274074074074</v>
      </c>
      <c r="EJ389">
        <v>1378.007037037037</v>
      </c>
      <c r="EK389">
        <v>0.8822687407407408</v>
      </c>
      <c r="EL389">
        <v>1342.41037037037</v>
      </c>
      <c r="EM389">
        <v>25.83174074074074</v>
      </c>
      <c r="EN389">
        <v>2.712357037037037</v>
      </c>
      <c r="EO389">
        <v>2.622778148148148</v>
      </c>
      <c r="EP389">
        <v>22.36016296296296</v>
      </c>
      <c r="EQ389">
        <v>21.80911851851852</v>
      </c>
      <c r="ER389">
        <v>1999.982962962963</v>
      </c>
      <c r="ES389">
        <v>0.9800054444444444</v>
      </c>
      <c r="ET389">
        <v>0.01999465185185185</v>
      </c>
      <c r="EU389">
        <v>0</v>
      </c>
      <c r="EV389">
        <v>259.2582222222222</v>
      </c>
      <c r="EW389">
        <v>5.00078</v>
      </c>
      <c r="EX389">
        <v>7483.262222222223</v>
      </c>
      <c r="EY389">
        <v>16379.50370370371</v>
      </c>
      <c r="EZ389">
        <v>51.93966666666667</v>
      </c>
      <c r="FA389">
        <v>53.53903703703703</v>
      </c>
      <c r="FB389">
        <v>52.25207407407407</v>
      </c>
      <c r="FC389">
        <v>53.01366666666667</v>
      </c>
      <c r="FD389">
        <v>52.36322222222221</v>
      </c>
      <c r="FE389">
        <v>1955.092962962963</v>
      </c>
      <c r="FF389">
        <v>39.89000000000001</v>
      </c>
      <c r="FG389">
        <v>0</v>
      </c>
      <c r="FH389">
        <v>1688150386.8</v>
      </c>
      <c r="FI389">
        <v>0</v>
      </c>
      <c r="FJ389">
        <v>259.2446538461538</v>
      </c>
      <c r="FK389">
        <v>1.036410251343584</v>
      </c>
      <c r="FL389">
        <v>-1430.02256501983</v>
      </c>
      <c r="FM389">
        <v>7488.993846153847</v>
      </c>
      <c r="FN389">
        <v>15</v>
      </c>
      <c r="FO389">
        <v>1688146449</v>
      </c>
      <c r="FP389" t="s">
        <v>1019</v>
      </c>
      <c r="FQ389">
        <v>1688146449</v>
      </c>
      <c r="FR389">
        <v>1688146442</v>
      </c>
      <c r="FS389">
        <v>9</v>
      </c>
      <c r="FT389">
        <v>-0.022</v>
      </c>
      <c r="FU389">
        <v>-0.07000000000000001</v>
      </c>
      <c r="FV389">
        <v>-22.36</v>
      </c>
      <c r="FW389">
        <v>-3.884</v>
      </c>
      <c r="FX389">
        <v>420</v>
      </c>
      <c r="FY389">
        <v>23</v>
      </c>
      <c r="FZ389">
        <v>0.42</v>
      </c>
      <c r="GA389">
        <v>0.11</v>
      </c>
      <c r="GB389">
        <v>-38.886045</v>
      </c>
      <c r="GC389">
        <v>-1.932866791744809</v>
      </c>
      <c r="GD389">
        <v>0.3159383673677517</v>
      </c>
      <c r="GE389">
        <v>0</v>
      </c>
      <c r="GF389">
        <v>0.873118225</v>
      </c>
      <c r="GG389">
        <v>0.292088341463414</v>
      </c>
      <c r="GH389">
        <v>0.03311063247016545</v>
      </c>
      <c r="GI389">
        <v>1</v>
      </c>
      <c r="GJ389">
        <v>1</v>
      </c>
      <c r="GK389">
        <v>2</v>
      </c>
      <c r="GL389" t="s">
        <v>432</v>
      </c>
      <c r="GM389">
        <v>3.10153</v>
      </c>
      <c r="GN389">
        <v>2.75796</v>
      </c>
      <c r="GO389">
        <v>0.208502</v>
      </c>
      <c r="GP389">
        <v>0.209137</v>
      </c>
      <c r="GQ389">
        <v>0.137352</v>
      </c>
      <c r="GR389">
        <v>0.121833</v>
      </c>
      <c r="GS389">
        <v>19499.7</v>
      </c>
      <c r="GT389">
        <v>18578.2</v>
      </c>
      <c r="GU389">
        <v>25248.4</v>
      </c>
      <c r="GV389">
        <v>23905.6</v>
      </c>
      <c r="GW389">
        <v>35079.9</v>
      </c>
      <c r="GX389">
        <v>30626.4</v>
      </c>
      <c r="GY389">
        <v>44159.5</v>
      </c>
      <c r="GZ389">
        <v>37672.3</v>
      </c>
      <c r="HA389">
        <v>1.6699</v>
      </c>
      <c r="HB389">
        <v>1.5739</v>
      </c>
      <c r="HC389">
        <v>-0.00432134</v>
      </c>
      <c r="HD389">
        <v>0</v>
      </c>
      <c r="HE389">
        <v>35.4862</v>
      </c>
      <c r="HF389">
        <v>999.9</v>
      </c>
      <c r="HG389">
        <v>34.4</v>
      </c>
      <c r="HH389">
        <v>48.7</v>
      </c>
      <c r="HI389">
        <v>39.4232</v>
      </c>
      <c r="HJ389">
        <v>62.6375</v>
      </c>
      <c r="HK389">
        <v>21.3502</v>
      </c>
      <c r="HL389">
        <v>1</v>
      </c>
      <c r="HM389">
        <v>2.33181</v>
      </c>
      <c r="HN389">
        <v>9.28105</v>
      </c>
      <c r="HO389">
        <v>20.0434</v>
      </c>
      <c r="HP389">
        <v>5.20052</v>
      </c>
      <c r="HQ389">
        <v>11.998</v>
      </c>
      <c r="HR389">
        <v>4.9568</v>
      </c>
      <c r="HS389">
        <v>3.27445</v>
      </c>
      <c r="HT389">
        <v>9999</v>
      </c>
      <c r="HU389">
        <v>9999</v>
      </c>
      <c r="HV389">
        <v>9999</v>
      </c>
      <c r="HW389">
        <v>114.6</v>
      </c>
      <c r="HX389">
        <v>1.86386</v>
      </c>
      <c r="HY389">
        <v>1.86028</v>
      </c>
      <c r="HZ389">
        <v>1.85867</v>
      </c>
      <c r="IA389">
        <v>1.85989</v>
      </c>
      <c r="IB389">
        <v>1.85986</v>
      </c>
      <c r="IC389">
        <v>1.85853</v>
      </c>
      <c r="ID389">
        <v>1.8577</v>
      </c>
      <c r="IE389">
        <v>1.85242</v>
      </c>
      <c r="IF389">
        <v>0</v>
      </c>
      <c r="IG389">
        <v>0</v>
      </c>
      <c r="IH389">
        <v>0</v>
      </c>
      <c r="II389">
        <v>0</v>
      </c>
      <c r="IJ389" t="s">
        <v>433</v>
      </c>
      <c r="IK389" t="s">
        <v>434</v>
      </c>
      <c r="IL389" t="s">
        <v>435</v>
      </c>
      <c r="IM389" t="s">
        <v>435</v>
      </c>
      <c r="IN389" t="s">
        <v>435</v>
      </c>
      <c r="IO389" t="s">
        <v>435</v>
      </c>
      <c r="IP389">
        <v>0</v>
      </c>
      <c r="IQ389">
        <v>100</v>
      </c>
      <c r="IR389">
        <v>100</v>
      </c>
      <c r="IS389">
        <v>-33.24</v>
      </c>
      <c r="IT389">
        <v>-4.0703</v>
      </c>
      <c r="IU389">
        <v>-14.33519908643434</v>
      </c>
      <c r="IV389">
        <v>-0.02083019699242301</v>
      </c>
      <c r="IW389">
        <v>6.53372239223948E-06</v>
      </c>
      <c r="IX389">
        <v>-1.0545266758139E-09</v>
      </c>
      <c r="IY389">
        <v>-1.743726263577337</v>
      </c>
      <c r="IZ389">
        <v>-0.1107929009182527</v>
      </c>
      <c r="JA389">
        <v>0.00147621998962423</v>
      </c>
      <c r="JB389">
        <v>-1.085810860981848E-05</v>
      </c>
      <c r="JC389">
        <v>3</v>
      </c>
      <c r="JD389">
        <v>1949</v>
      </c>
      <c r="JE389">
        <v>2</v>
      </c>
      <c r="JF389">
        <v>64</v>
      </c>
      <c r="JG389">
        <v>65.7</v>
      </c>
      <c r="JH389">
        <v>65.8</v>
      </c>
      <c r="JI389">
        <v>3.09082</v>
      </c>
      <c r="JJ389">
        <v>2.69409</v>
      </c>
      <c r="JK389">
        <v>1.49658</v>
      </c>
      <c r="JL389">
        <v>2.32056</v>
      </c>
      <c r="JM389">
        <v>1.54785</v>
      </c>
      <c r="JN389">
        <v>2.50854</v>
      </c>
      <c r="JO389">
        <v>52.2059</v>
      </c>
      <c r="JP389">
        <v>12.5209</v>
      </c>
      <c r="JQ389">
        <v>18</v>
      </c>
      <c r="JR389">
        <v>502.994</v>
      </c>
      <c r="JS389">
        <v>446.396</v>
      </c>
      <c r="JT389">
        <v>28.4731</v>
      </c>
      <c r="JU389">
        <v>52.2475</v>
      </c>
      <c r="JV389">
        <v>29.9993</v>
      </c>
      <c r="JW389">
        <v>51.9158</v>
      </c>
      <c r="JX389">
        <v>51.6844</v>
      </c>
      <c r="JY389">
        <v>62.0101</v>
      </c>
      <c r="JZ389">
        <v>24.9129</v>
      </c>
      <c r="KA389">
        <v>0</v>
      </c>
      <c r="KB389">
        <v>22.8746</v>
      </c>
      <c r="KC389">
        <v>1389.88</v>
      </c>
      <c r="KD389">
        <v>25.6712</v>
      </c>
      <c r="KE389">
        <v>96.4953</v>
      </c>
      <c r="KF389">
        <v>90.9905</v>
      </c>
    </row>
    <row r="390" spans="1:292">
      <c r="A390">
        <v>372</v>
      </c>
      <c r="B390">
        <v>1688150397.6</v>
      </c>
      <c r="C390">
        <v>15981.59999990463</v>
      </c>
      <c r="D390" t="s">
        <v>1184</v>
      </c>
      <c r="E390" t="s">
        <v>1185</v>
      </c>
      <c r="F390">
        <v>5</v>
      </c>
      <c r="G390" t="s">
        <v>1018</v>
      </c>
      <c r="H390">
        <v>1688150389.814285</v>
      </c>
      <c r="I390">
        <f>(J390)/1000</f>
        <v>0</v>
      </c>
      <c r="J390">
        <f>IF(DO390, AM390, AG390)</f>
        <v>0</v>
      </c>
      <c r="K390">
        <f>IF(DO390, AH390, AF390)</f>
        <v>0</v>
      </c>
      <c r="L390">
        <f>DQ390 - IF(AT390&gt;1, K390*DK390*100.0/(AV390*EE390), 0)</f>
        <v>0</v>
      </c>
      <c r="M390">
        <f>((S390-I390/2)*L390-K390)/(S390+I390/2)</f>
        <v>0</v>
      </c>
      <c r="N390">
        <f>M390*(DX390+DY390)/1000.0</f>
        <v>0</v>
      </c>
      <c r="O390">
        <f>(DQ390 - IF(AT390&gt;1, K390*DK390*100.0/(AV390*EE390), 0))*(DX390+DY390)/1000.0</f>
        <v>0</v>
      </c>
      <c r="P390">
        <f>2.0/((1/R390-1/Q390)+SIGN(R390)*SQRT((1/R390-1/Q390)*(1/R390-1/Q390) + 4*DL390/((DL390+1)*(DL390+1))*(2*1/R390*1/Q390-1/Q390*1/Q390)))</f>
        <v>0</v>
      </c>
      <c r="Q390">
        <f>IF(LEFT(DM390,1)&lt;&gt;"0",IF(LEFT(DM390,1)="1",3.0,DN390),$D$5+$E$5*(EE390*DX390/($K$5*1000))+$F$5*(EE390*DX390/($K$5*1000))*MAX(MIN(DK390,$J$5),$I$5)*MAX(MIN(DK390,$J$5),$I$5)+$G$5*MAX(MIN(DK390,$J$5),$I$5)*(EE390*DX390/($K$5*1000))+$H$5*(EE390*DX390/($K$5*1000))*(EE390*DX390/($K$5*1000)))</f>
        <v>0</v>
      </c>
      <c r="R390">
        <f>I390*(1000-(1000*0.61365*exp(17.502*V390/(240.97+V390))/(DX390+DY390)+DS390)/2)/(1000*0.61365*exp(17.502*V390/(240.97+V390))/(DX390+DY390)-DS390)</f>
        <v>0</v>
      </c>
      <c r="S390">
        <f>1/((DL390+1)/(P390/1.6)+1/(Q390/1.37)) + DL390/((DL390+1)/(P390/1.6) + DL390/(Q390/1.37))</f>
        <v>0</v>
      </c>
      <c r="T390">
        <f>(DG390*DJ390)</f>
        <v>0</v>
      </c>
      <c r="U390">
        <f>(DZ390+(T390+2*0.95*5.67E-8*(((DZ390+$B$9)+273)^4-(DZ390+273)^4)-44100*I390)/(1.84*29.3*Q390+8*0.95*5.67E-8*(DZ390+273)^3))</f>
        <v>0</v>
      </c>
      <c r="V390">
        <f>($C$9*EA390+$D$9*EB390+$E$9*U390)</f>
        <v>0</v>
      </c>
      <c r="W390">
        <f>0.61365*exp(17.502*V390/(240.97+V390))</f>
        <v>0</v>
      </c>
      <c r="X390">
        <f>(Y390/Z390*100)</f>
        <v>0</v>
      </c>
      <c r="Y390">
        <f>DS390*(DX390+DY390)/1000</f>
        <v>0</v>
      </c>
      <c r="Z390">
        <f>0.61365*exp(17.502*DZ390/(240.97+DZ390))</f>
        <v>0</v>
      </c>
      <c r="AA390">
        <f>(W390-DS390*(DX390+DY390)/1000)</f>
        <v>0</v>
      </c>
      <c r="AB390">
        <f>(-I390*44100)</f>
        <v>0</v>
      </c>
      <c r="AC390">
        <f>2*29.3*Q390*0.92*(DZ390-V390)</f>
        <v>0</v>
      </c>
      <c r="AD390">
        <f>2*0.95*5.67E-8*(((DZ390+$B$9)+273)^4-(V390+273)^4)</f>
        <v>0</v>
      </c>
      <c r="AE390">
        <f>T390+AD390+AB390+AC390</f>
        <v>0</v>
      </c>
      <c r="AF390">
        <f>DW390*AT390*(DR390-DQ390*(1000-AT390*DT390)/(1000-AT390*DS390))/(100*DK390)</f>
        <v>0</v>
      </c>
      <c r="AG390">
        <f>1000*DW390*AT390*(DS390-DT390)/(100*DK390*(1000-AT390*DS390))</f>
        <v>0</v>
      </c>
      <c r="AH390">
        <f>(AI390 - AJ390 - DX390*1E3/(8.314*(DZ390+273.15)) * AL390/DW390 * AK390) * DW390/(100*DK390) * (1000 - DT390)/1000</f>
        <v>0</v>
      </c>
      <c r="AI390">
        <v>1409.991017347045</v>
      </c>
      <c r="AJ390">
        <v>1380.338060606061</v>
      </c>
      <c r="AK390">
        <v>3.430194308134571</v>
      </c>
      <c r="AL390">
        <v>66.52313839477526</v>
      </c>
      <c r="AM390">
        <f>(AO390 - AN390 + DX390*1E3/(8.314*(DZ390+273.15)) * AQ390/DW390 * AP390) * DW390/(100*DK390) * 1000/(1000 - AO390)</f>
        <v>0</v>
      </c>
      <c r="AN390">
        <v>25.66456551412941</v>
      </c>
      <c r="AO390">
        <v>26.61868606060605</v>
      </c>
      <c r="AP390">
        <v>-0.01263504675062887</v>
      </c>
      <c r="AQ390">
        <v>105.5360491091365</v>
      </c>
      <c r="AR390">
        <v>0</v>
      </c>
      <c r="AS390">
        <v>0</v>
      </c>
      <c r="AT390">
        <f>IF(AR390*$H$15&gt;=AV390,1.0,(AV390/(AV390-AR390*$H$15)))</f>
        <v>0</v>
      </c>
      <c r="AU390">
        <f>(AT390-1)*100</f>
        <v>0</v>
      </c>
      <c r="AV390">
        <f>MAX(0,($B$15+$C$15*EE390)/(1+$D$15*EE390)*DX390/(DZ390+273)*$E$15)</f>
        <v>0</v>
      </c>
      <c r="AW390" t="s">
        <v>429</v>
      </c>
      <c r="AX390" t="s">
        <v>429</v>
      </c>
      <c r="AY390">
        <v>0</v>
      </c>
      <c r="AZ390">
        <v>0</v>
      </c>
      <c r="BA390">
        <f>1-AY390/AZ390</f>
        <v>0</v>
      </c>
      <c r="BB390">
        <v>0</v>
      </c>
      <c r="BC390" t="s">
        <v>429</v>
      </c>
      <c r="BD390" t="s">
        <v>429</v>
      </c>
      <c r="BE390">
        <v>0</v>
      </c>
      <c r="BF390">
        <v>0</v>
      </c>
      <c r="BG390">
        <f>1-BE390/BF390</f>
        <v>0</v>
      </c>
      <c r="BH390">
        <v>0.5</v>
      </c>
      <c r="BI390">
        <f>DH390</f>
        <v>0</v>
      </c>
      <c r="BJ390">
        <f>K390</f>
        <v>0</v>
      </c>
      <c r="BK390">
        <f>BG390*BH390*BI390</f>
        <v>0</v>
      </c>
      <c r="BL390">
        <f>(BJ390-BB390)/BI390</f>
        <v>0</v>
      </c>
      <c r="BM390">
        <f>(AZ390-BF390)/BF390</f>
        <v>0</v>
      </c>
      <c r="BN390">
        <f>AY390/(BA390+AY390/BF390)</f>
        <v>0</v>
      </c>
      <c r="BO390" t="s">
        <v>429</v>
      </c>
      <c r="BP390">
        <v>0</v>
      </c>
      <c r="BQ390">
        <f>IF(BP390&lt;&gt;0, BP390, BN390)</f>
        <v>0</v>
      </c>
      <c r="BR390">
        <f>1-BQ390/BF390</f>
        <v>0</v>
      </c>
      <c r="BS390">
        <f>(BF390-BE390)/(BF390-BQ390)</f>
        <v>0</v>
      </c>
      <c r="BT390">
        <f>(AZ390-BF390)/(AZ390-BQ390)</f>
        <v>0</v>
      </c>
      <c r="BU390">
        <f>(BF390-BE390)/(BF390-AY390)</f>
        <v>0</v>
      </c>
      <c r="BV390">
        <f>(AZ390-BF390)/(AZ390-AY390)</f>
        <v>0</v>
      </c>
      <c r="BW390">
        <f>(BS390*BQ390/BE390)</f>
        <v>0</v>
      </c>
      <c r="BX390">
        <f>(1-BW390)</f>
        <v>0</v>
      </c>
      <c r="DG390">
        <f>$B$13*EF390+$C$13*EG390+$F$13*ER390*(1-EU390)</f>
        <v>0</v>
      </c>
      <c r="DH390">
        <f>DG390*DI390</f>
        <v>0</v>
      </c>
      <c r="DI390">
        <f>($B$13*$D$11+$C$13*$D$11+$F$13*((FE390+EW390)/MAX(FE390+EW390+FF390, 0.1)*$I$11+FF390/MAX(FE390+EW390+FF390, 0.1)*$J$11))/($B$13+$C$13+$F$13)</f>
        <v>0</v>
      </c>
      <c r="DJ390">
        <f>($B$13*$K$11+$C$13*$K$11+$F$13*((FE390+EW390)/MAX(FE390+EW390+FF390, 0.1)*$P$11+FF390/MAX(FE390+EW390+FF390, 0.1)*$Q$11))/($B$13+$C$13+$F$13)</f>
        <v>0</v>
      </c>
      <c r="DK390">
        <v>2.44</v>
      </c>
      <c r="DL390">
        <v>0.5</v>
      </c>
      <c r="DM390" t="s">
        <v>430</v>
      </c>
      <c r="DN390">
        <v>2</v>
      </c>
      <c r="DO390" t="b">
        <v>1</v>
      </c>
      <c r="DP390">
        <v>1688150389.814285</v>
      </c>
      <c r="DQ390">
        <v>1319.197857142857</v>
      </c>
      <c r="DR390">
        <v>1358.288928571429</v>
      </c>
      <c r="DS390">
        <v>26.68758928571429</v>
      </c>
      <c r="DT390">
        <v>25.76470357142858</v>
      </c>
      <c r="DU390">
        <v>1352.360357142857</v>
      </c>
      <c r="DV390">
        <v>30.75848571428572</v>
      </c>
      <c r="DW390">
        <v>500.0259642857143</v>
      </c>
      <c r="DX390">
        <v>101.533</v>
      </c>
      <c r="DY390">
        <v>0.1000398214285714</v>
      </c>
      <c r="DZ390">
        <v>34.16156071428572</v>
      </c>
      <c r="EA390">
        <v>35.43109285714286</v>
      </c>
      <c r="EB390">
        <v>999.9000000000002</v>
      </c>
      <c r="EC390">
        <v>0</v>
      </c>
      <c r="ED390">
        <v>0</v>
      </c>
      <c r="EE390">
        <v>9996.632857142857</v>
      </c>
      <c r="EF390">
        <v>0</v>
      </c>
      <c r="EG390">
        <v>1485.491785714286</v>
      </c>
      <c r="EH390">
        <v>-39.09173928571429</v>
      </c>
      <c r="EI390">
        <v>1355.368928571429</v>
      </c>
      <c r="EJ390">
        <v>1394.209285714285</v>
      </c>
      <c r="EK390">
        <v>0.9228894642857143</v>
      </c>
      <c r="EL390">
        <v>1358.288928571429</v>
      </c>
      <c r="EM390">
        <v>25.76470357142858</v>
      </c>
      <c r="EN390">
        <v>2.709673928571429</v>
      </c>
      <c r="EO390">
        <v>2.615971071428572</v>
      </c>
      <c r="EP390">
        <v>22.34388214285715</v>
      </c>
      <c r="EQ390">
        <v>21.76655</v>
      </c>
      <c r="ER390">
        <v>1999.985</v>
      </c>
      <c r="ES390">
        <v>0.9800056428571429</v>
      </c>
      <c r="ET390">
        <v>0.01999445357142857</v>
      </c>
      <c r="EU390">
        <v>0</v>
      </c>
      <c r="EV390">
        <v>259.2819642857143</v>
      </c>
      <c r="EW390">
        <v>5.00078</v>
      </c>
      <c r="EX390">
        <v>7269.698571428571</v>
      </c>
      <c r="EY390">
        <v>16379.53214285715</v>
      </c>
      <c r="EZ390">
        <v>51.93510714285714</v>
      </c>
      <c r="FA390">
        <v>53.53542857142856</v>
      </c>
      <c r="FB390">
        <v>52.25196428571428</v>
      </c>
      <c r="FC390">
        <v>52.99978571428571</v>
      </c>
      <c r="FD390">
        <v>52.34785714285713</v>
      </c>
      <c r="FE390">
        <v>1955.095</v>
      </c>
      <c r="FF390">
        <v>39.89000000000001</v>
      </c>
      <c r="FG390">
        <v>0</v>
      </c>
      <c r="FH390">
        <v>1688150392.2</v>
      </c>
      <c r="FI390">
        <v>0</v>
      </c>
      <c r="FJ390">
        <v>259.3014</v>
      </c>
      <c r="FK390">
        <v>0.4449230790444306</v>
      </c>
      <c r="FL390">
        <v>-3624.419230698629</v>
      </c>
      <c r="FM390">
        <v>7224.884800000001</v>
      </c>
      <c r="FN390">
        <v>15</v>
      </c>
      <c r="FO390">
        <v>1688146449</v>
      </c>
      <c r="FP390" t="s">
        <v>1019</v>
      </c>
      <c r="FQ390">
        <v>1688146449</v>
      </c>
      <c r="FR390">
        <v>1688146442</v>
      </c>
      <c r="FS390">
        <v>9</v>
      </c>
      <c r="FT390">
        <v>-0.022</v>
      </c>
      <c r="FU390">
        <v>-0.07000000000000001</v>
      </c>
      <c r="FV390">
        <v>-22.36</v>
      </c>
      <c r="FW390">
        <v>-3.884</v>
      </c>
      <c r="FX390">
        <v>420</v>
      </c>
      <c r="FY390">
        <v>23</v>
      </c>
      <c r="FZ390">
        <v>0.42</v>
      </c>
      <c r="GA390">
        <v>0.11</v>
      </c>
      <c r="GB390">
        <v>-38.98365750000001</v>
      </c>
      <c r="GC390">
        <v>-2.752911444652812</v>
      </c>
      <c r="GD390">
        <v>0.3506204941867352</v>
      </c>
      <c r="GE390">
        <v>0</v>
      </c>
      <c r="GF390">
        <v>0.8986912499999999</v>
      </c>
      <c r="GG390">
        <v>0.503802551594746</v>
      </c>
      <c r="GH390">
        <v>0.05122428970115154</v>
      </c>
      <c r="GI390">
        <v>0</v>
      </c>
      <c r="GJ390">
        <v>0</v>
      </c>
      <c r="GK390">
        <v>2</v>
      </c>
      <c r="GL390" t="s">
        <v>595</v>
      </c>
      <c r="GM390">
        <v>3.10141</v>
      </c>
      <c r="GN390">
        <v>2.75814</v>
      </c>
      <c r="GO390">
        <v>0.210076</v>
      </c>
      <c r="GP390">
        <v>0.210672</v>
      </c>
      <c r="GQ390">
        <v>0.137145</v>
      </c>
      <c r="GR390">
        <v>0.121726</v>
      </c>
      <c r="GS390">
        <v>19461</v>
      </c>
      <c r="GT390">
        <v>18542</v>
      </c>
      <c r="GU390">
        <v>25249</v>
      </c>
      <c r="GV390">
        <v>23905.8</v>
      </c>
      <c r="GW390">
        <v>35088.5</v>
      </c>
      <c r="GX390">
        <v>30630.7</v>
      </c>
      <c r="GY390">
        <v>44160.2</v>
      </c>
      <c r="GZ390">
        <v>37673</v>
      </c>
      <c r="HA390">
        <v>1.67015</v>
      </c>
      <c r="HB390">
        <v>1.574</v>
      </c>
      <c r="HC390">
        <v>-0.00407174</v>
      </c>
      <c r="HD390">
        <v>0</v>
      </c>
      <c r="HE390">
        <v>35.4716</v>
      </c>
      <c r="HF390">
        <v>999.9</v>
      </c>
      <c r="HG390">
        <v>34.3</v>
      </c>
      <c r="HH390">
        <v>48.8</v>
      </c>
      <c r="HI390">
        <v>39.5091</v>
      </c>
      <c r="HJ390">
        <v>62.9175</v>
      </c>
      <c r="HK390">
        <v>21.4423</v>
      </c>
      <c r="HL390">
        <v>1</v>
      </c>
      <c r="HM390">
        <v>2.33119</v>
      </c>
      <c r="HN390">
        <v>9.28105</v>
      </c>
      <c r="HO390">
        <v>20.0436</v>
      </c>
      <c r="HP390">
        <v>5.20052</v>
      </c>
      <c r="HQ390">
        <v>11.998</v>
      </c>
      <c r="HR390">
        <v>4.95705</v>
      </c>
      <c r="HS390">
        <v>3.27443</v>
      </c>
      <c r="HT390">
        <v>9999</v>
      </c>
      <c r="HU390">
        <v>9999</v>
      </c>
      <c r="HV390">
        <v>9999</v>
      </c>
      <c r="HW390">
        <v>114.6</v>
      </c>
      <c r="HX390">
        <v>1.86386</v>
      </c>
      <c r="HY390">
        <v>1.86027</v>
      </c>
      <c r="HZ390">
        <v>1.85867</v>
      </c>
      <c r="IA390">
        <v>1.85991</v>
      </c>
      <c r="IB390">
        <v>1.85986</v>
      </c>
      <c r="IC390">
        <v>1.85852</v>
      </c>
      <c r="ID390">
        <v>1.85772</v>
      </c>
      <c r="IE390">
        <v>1.85242</v>
      </c>
      <c r="IF390">
        <v>0</v>
      </c>
      <c r="IG390">
        <v>0</v>
      </c>
      <c r="IH390">
        <v>0</v>
      </c>
      <c r="II390">
        <v>0</v>
      </c>
      <c r="IJ390" t="s">
        <v>433</v>
      </c>
      <c r="IK390" t="s">
        <v>434</v>
      </c>
      <c r="IL390" t="s">
        <v>435</v>
      </c>
      <c r="IM390" t="s">
        <v>435</v>
      </c>
      <c r="IN390" t="s">
        <v>435</v>
      </c>
      <c r="IO390" t="s">
        <v>435</v>
      </c>
      <c r="IP390">
        <v>0</v>
      </c>
      <c r="IQ390">
        <v>100</v>
      </c>
      <c r="IR390">
        <v>100</v>
      </c>
      <c r="IS390">
        <v>-33.4</v>
      </c>
      <c r="IT390">
        <v>-4.0669</v>
      </c>
      <c r="IU390">
        <v>-14.33519908643434</v>
      </c>
      <c r="IV390">
        <v>-0.02083019699242301</v>
      </c>
      <c r="IW390">
        <v>6.53372239223948E-06</v>
      </c>
      <c r="IX390">
        <v>-1.0545266758139E-09</v>
      </c>
      <c r="IY390">
        <v>-1.743726263577337</v>
      </c>
      <c r="IZ390">
        <v>-0.1107929009182527</v>
      </c>
      <c r="JA390">
        <v>0.00147621998962423</v>
      </c>
      <c r="JB390">
        <v>-1.085810860981848E-05</v>
      </c>
      <c r="JC390">
        <v>3</v>
      </c>
      <c r="JD390">
        <v>1949</v>
      </c>
      <c r="JE390">
        <v>2</v>
      </c>
      <c r="JF390">
        <v>64</v>
      </c>
      <c r="JG390">
        <v>65.8</v>
      </c>
      <c r="JH390">
        <v>65.90000000000001</v>
      </c>
      <c r="JI390">
        <v>3.1189</v>
      </c>
      <c r="JJ390">
        <v>2.69897</v>
      </c>
      <c r="JK390">
        <v>1.49658</v>
      </c>
      <c r="JL390">
        <v>2.32056</v>
      </c>
      <c r="JM390">
        <v>1.54785</v>
      </c>
      <c r="JN390">
        <v>2.51343</v>
      </c>
      <c r="JO390">
        <v>52.2059</v>
      </c>
      <c r="JP390">
        <v>12.5122</v>
      </c>
      <c r="JQ390">
        <v>18</v>
      </c>
      <c r="JR390">
        <v>503.166</v>
      </c>
      <c r="JS390">
        <v>446.466</v>
      </c>
      <c r="JT390">
        <v>28.4617</v>
      </c>
      <c r="JU390">
        <v>52.241</v>
      </c>
      <c r="JV390">
        <v>29.9994</v>
      </c>
      <c r="JW390">
        <v>51.9158</v>
      </c>
      <c r="JX390">
        <v>51.6844</v>
      </c>
      <c r="JY390">
        <v>62.5875</v>
      </c>
      <c r="JZ390">
        <v>24.9129</v>
      </c>
      <c r="KA390">
        <v>0</v>
      </c>
      <c r="KB390">
        <v>22.8686</v>
      </c>
      <c r="KC390">
        <v>1403.23</v>
      </c>
      <c r="KD390">
        <v>25.6987</v>
      </c>
      <c r="KE390">
        <v>96.497</v>
      </c>
      <c r="KF390">
        <v>90.9919</v>
      </c>
    </row>
    <row r="391" spans="1:292">
      <c r="A391">
        <v>373</v>
      </c>
      <c r="B391">
        <v>1688150402.6</v>
      </c>
      <c r="C391">
        <v>15986.59999990463</v>
      </c>
      <c r="D391" t="s">
        <v>1186</v>
      </c>
      <c r="E391" t="s">
        <v>1187</v>
      </c>
      <c r="F391">
        <v>5</v>
      </c>
      <c r="G391" t="s">
        <v>1018</v>
      </c>
      <c r="H391">
        <v>1688150395.1</v>
      </c>
      <c r="I391">
        <f>(J391)/1000</f>
        <v>0</v>
      </c>
      <c r="J391">
        <f>IF(DO391, AM391, AG391)</f>
        <v>0</v>
      </c>
      <c r="K391">
        <f>IF(DO391, AH391, AF391)</f>
        <v>0</v>
      </c>
      <c r="L391">
        <f>DQ391 - IF(AT391&gt;1, K391*DK391*100.0/(AV391*EE391), 0)</f>
        <v>0</v>
      </c>
      <c r="M391">
        <f>((S391-I391/2)*L391-K391)/(S391+I391/2)</f>
        <v>0</v>
      </c>
      <c r="N391">
        <f>M391*(DX391+DY391)/1000.0</f>
        <v>0</v>
      </c>
      <c r="O391">
        <f>(DQ391 - IF(AT391&gt;1, K391*DK391*100.0/(AV391*EE391), 0))*(DX391+DY391)/1000.0</f>
        <v>0</v>
      </c>
      <c r="P391">
        <f>2.0/((1/R391-1/Q391)+SIGN(R391)*SQRT((1/R391-1/Q391)*(1/R391-1/Q391) + 4*DL391/((DL391+1)*(DL391+1))*(2*1/R391*1/Q391-1/Q391*1/Q391)))</f>
        <v>0</v>
      </c>
      <c r="Q391">
        <f>IF(LEFT(DM391,1)&lt;&gt;"0",IF(LEFT(DM391,1)="1",3.0,DN391),$D$5+$E$5*(EE391*DX391/($K$5*1000))+$F$5*(EE391*DX391/($K$5*1000))*MAX(MIN(DK391,$J$5),$I$5)*MAX(MIN(DK391,$J$5),$I$5)+$G$5*MAX(MIN(DK391,$J$5),$I$5)*(EE391*DX391/($K$5*1000))+$H$5*(EE391*DX391/($K$5*1000))*(EE391*DX391/($K$5*1000)))</f>
        <v>0</v>
      </c>
      <c r="R391">
        <f>I391*(1000-(1000*0.61365*exp(17.502*V391/(240.97+V391))/(DX391+DY391)+DS391)/2)/(1000*0.61365*exp(17.502*V391/(240.97+V391))/(DX391+DY391)-DS391)</f>
        <v>0</v>
      </c>
      <c r="S391">
        <f>1/((DL391+1)/(P391/1.6)+1/(Q391/1.37)) + DL391/((DL391+1)/(P391/1.6) + DL391/(Q391/1.37))</f>
        <v>0</v>
      </c>
      <c r="T391">
        <f>(DG391*DJ391)</f>
        <v>0</v>
      </c>
      <c r="U391">
        <f>(DZ391+(T391+2*0.95*5.67E-8*(((DZ391+$B$9)+273)^4-(DZ391+273)^4)-44100*I391)/(1.84*29.3*Q391+8*0.95*5.67E-8*(DZ391+273)^3))</f>
        <v>0</v>
      </c>
      <c r="V391">
        <f>($C$9*EA391+$D$9*EB391+$E$9*U391)</f>
        <v>0</v>
      </c>
      <c r="W391">
        <f>0.61365*exp(17.502*V391/(240.97+V391))</f>
        <v>0</v>
      </c>
      <c r="X391">
        <f>(Y391/Z391*100)</f>
        <v>0</v>
      </c>
      <c r="Y391">
        <f>DS391*(DX391+DY391)/1000</f>
        <v>0</v>
      </c>
      <c r="Z391">
        <f>0.61365*exp(17.502*DZ391/(240.97+DZ391))</f>
        <v>0</v>
      </c>
      <c r="AA391">
        <f>(W391-DS391*(DX391+DY391)/1000)</f>
        <v>0</v>
      </c>
      <c r="AB391">
        <f>(-I391*44100)</f>
        <v>0</v>
      </c>
      <c r="AC391">
        <f>2*29.3*Q391*0.92*(DZ391-V391)</f>
        <v>0</v>
      </c>
      <c r="AD391">
        <f>2*0.95*5.67E-8*(((DZ391+$B$9)+273)^4-(V391+273)^4)</f>
        <v>0</v>
      </c>
      <c r="AE391">
        <f>T391+AD391+AB391+AC391</f>
        <v>0</v>
      </c>
      <c r="AF391">
        <f>DW391*AT391*(DR391-DQ391*(1000-AT391*DT391)/(1000-AT391*DS391))/(100*DK391)</f>
        <v>0</v>
      </c>
      <c r="AG391">
        <f>1000*DW391*AT391*(DS391-DT391)/(100*DK391*(1000-AT391*DS391))</f>
        <v>0</v>
      </c>
      <c r="AH391">
        <f>(AI391 - AJ391 - DX391*1E3/(8.314*(DZ391+273.15)) * AL391/DW391 * AK391) * DW391/(100*DK391) * (1000 - DT391)/1000</f>
        <v>0</v>
      </c>
      <c r="AI391">
        <v>1427.102732361209</v>
      </c>
      <c r="AJ391">
        <v>1397.452484848484</v>
      </c>
      <c r="AK391">
        <v>3.439700127962071</v>
      </c>
      <c r="AL391">
        <v>66.52313839477526</v>
      </c>
      <c r="AM391">
        <f>(AO391 - AN391 + DX391*1E3/(8.314*(DZ391+273.15)) * AQ391/DW391 * AP391) * DW391/(100*DK391) * 1000/(1000 - AO391)</f>
        <v>0</v>
      </c>
      <c r="AN391">
        <v>25.6588863916325</v>
      </c>
      <c r="AO391">
        <v>26.57058484848485</v>
      </c>
      <c r="AP391">
        <v>-0.008499768630704641</v>
      </c>
      <c r="AQ391">
        <v>105.5360491091365</v>
      </c>
      <c r="AR391">
        <v>0</v>
      </c>
      <c r="AS391">
        <v>0</v>
      </c>
      <c r="AT391">
        <f>IF(AR391*$H$15&gt;=AV391,1.0,(AV391/(AV391-AR391*$H$15)))</f>
        <v>0</v>
      </c>
      <c r="AU391">
        <f>(AT391-1)*100</f>
        <v>0</v>
      </c>
      <c r="AV391">
        <f>MAX(0,($B$15+$C$15*EE391)/(1+$D$15*EE391)*DX391/(DZ391+273)*$E$15)</f>
        <v>0</v>
      </c>
      <c r="AW391" t="s">
        <v>429</v>
      </c>
      <c r="AX391" t="s">
        <v>429</v>
      </c>
      <c r="AY391">
        <v>0</v>
      </c>
      <c r="AZ391">
        <v>0</v>
      </c>
      <c r="BA391">
        <f>1-AY391/AZ391</f>
        <v>0</v>
      </c>
      <c r="BB391">
        <v>0</v>
      </c>
      <c r="BC391" t="s">
        <v>429</v>
      </c>
      <c r="BD391" t="s">
        <v>429</v>
      </c>
      <c r="BE391">
        <v>0</v>
      </c>
      <c r="BF391">
        <v>0</v>
      </c>
      <c r="BG391">
        <f>1-BE391/BF391</f>
        <v>0</v>
      </c>
      <c r="BH391">
        <v>0.5</v>
      </c>
      <c r="BI391">
        <f>DH391</f>
        <v>0</v>
      </c>
      <c r="BJ391">
        <f>K391</f>
        <v>0</v>
      </c>
      <c r="BK391">
        <f>BG391*BH391*BI391</f>
        <v>0</v>
      </c>
      <c r="BL391">
        <f>(BJ391-BB391)/BI391</f>
        <v>0</v>
      </c>
      <c r="BM391">
        <f>(AZ391-BF391)/BF391</f>
        <v>0</v>
      </c>
      <c r="BN391">
        <f>AY391/(BA391+AY391/BF391)</f>
        <v>0</v>
      </c>
      <c r="BO391" t="s">
        <v>429</v>
      </c>
      <c r="BP391">
        <v>0</v>
      </c>
      <c r="BQ391">
        <f>IF(BP391&lt;&gt;0, BP391, BN391)</f>
        <v>0</v>
      </c>
      <c r="BR391">
        <f>1-BQ391/BF391</f>
        <v>0</v>
      </c>
      <c r="BS391">
        <f>(BF391-BE391)/(BF391-BQ391)</f>
        <v>0</v>
      </c>
      <c r="BT391">
        <f>(AZ391-BF391)/(AZ391-BQ391)</f>
        <v>0</v>
      </c>
      <c r="BU391">
        <f>(BF391-BE391)/(BF391-AY391)</f>
        <v>0</v>
      </c>
      <c r="BV391">
        <f>(AZ391-BF391)/(AZ391-AY391)</f>
        <v>0</v>
      </c>
      <c r="BW391">
        <f>(BS391*BQ391/BE391)</f>
        <v>0</v>
      </c>
      <c r="BX391">
        <f>(1-BW391)</f>
        <v>0</v>
      </c>
      <c r="DG391">
        <f>$B$13*EF391+$C$13*EG391+$F$13*ER391*(1-EU391)</f>
        <v>0</v>
      </c>
      <c r="DH391">
        <f>DG391*DI391</f>
        <v>0</v>
      </c>
      <c r="DI391">
        <f>($B$13*$D$11+$C$13*$D$11+$F$13*((FE391+EW391)/MAX(FE391+EW391+FF391, 0.1)*$I$11+FF391/MAX(FE391+EW391+FF391, 0.1)*$J$11))/($B$13+$C$13+$F$13)</f>
        <v>0</v>
      </c>
      <c r="DJ391">
        <f>($B$13*$K$11+$C$13*$K$11+$F$13*((FE391+EW391)/MAX(FE391+EW391+FF391, 0.1)*$P$11+FF391/MAX(FE391+EW391+FF391, 0.1)*$Q$11))/($B$13+$C$13+$F$13)</f>
        <v>0</v>
      </c>
      <c r="DK391">
        <v>2.44</v>
      </c>
      <c r="DL391">
        <v>0.5</v>
      </c>
      <c r="DM391" t="s">
        <v>430</v>
      </c>
      <c r="DN391">
        <v>2</v>
      </c>
      <c r="DO391" t="b">
        <v>1</v>
      </c>
      <c r="DP391">
        <v>1688150395.1</v>
      </c>
      <c r="DQ391">
        <v>1336.85037037037</v>
      </c>
      <c r="DR391">
        <v>1376.158888888889</v>
      </c>
      <c r="DS391">
        <v>26.6421037037037</v>
      </c>
      <c r="DT391">
        <v>25.70087777777778</v>
      </c>
      <c r="DU391">
        <v>1370.171851851852</v>
      </c>
      <c r="DV391">
        <v>30.71055185185185</v>
      </c>
      <c r="DW391">
        <v>500.0105185185186</v>
      </c>
      <c r="DX391">
        <v>101.533037037037</v>
      </c>
      <c r="DY391">
        <v>0.1000368851851852</v>
      </c>
      <c r="DZ391">
        <v>34.15098148148148</v>
      </c>
      <c r="EA391">
        <v>35.41110740740741</v>
      </c>
      <c r="EB391">
        <v>999.9000000000001</v>
      </c>
      <c r="EC391">
        <v>0</v>
      </c>
      <c r="ED391">
        <v>0</v>
      </c>
      <c r="EE391">
        <v>9996.018518518518</v>
      </c>
      <c r="EF391">
        <v>0</v>
      </c>
      <c r="EG391">
        <v>1212.555148148148</v>
      </c>
      <c r="EH391">
        <v>-39.30914444444444</v>
      </c>
      <c r="EI391">
        <v>1373.440740740741</v>
      </c>
      <c r="EJ391">
        <v>1412.45962962963</v>
      </c>
      <c r="EK391">
        <v>0.9412102962962962</v>
      </c>
      <c r="EL391">
        <v>1376.158888888889</v>
      </c>
      <c r="EM391">
        <v>25.70087777777778</v>
      </c>
      <c r="EN391">
        <v>2.705054814814815</v>
      </c>
      <c r="EO391">
        <v>2.609491481481482</v>
      </c>
      <c r="EP391">
        <v>22.31582592592592</v>
      </c>
      <c r="EQ391">
        <v>21.7259962962963</v>
      </c>
      <c r="ER391">
        <v>1999.988518518519</v>
      </c>
      <c r="ES391">
        <v>0.9800062222222224</v>
      </c>
      <c r="ET391">
        <v>0.01999387777777778</v>
      </c>
      <c r="EU391">
        <v>0</v>
      </c>
      <c r="EV391">
        <v>259.3212962962963</v>
      </c>
      <c r="EW391">
        <v>5.00078</v>
      </c>
      <c r="EX391">
        <v>6845.915185185185</v>
      </c>
      <c r="EY391">
        <v>16379.57037037037</v>
      </c>
      <c r="EZ391">
        <v>51.92574074074074</v>
      </c>
      <c r="FA391">
        <v>53.50670370370371</v>
      </c>
      <c r="FB391">
        <v>52.25670370370371</v>
      </c>
      <c r="FC391">
        <v>52.96737037037037</v>
      </c>
      <c r="FD391">
        <v>52.32140740740739</v>
      </c>
      <c r="FE391">
        <v>1955.098518518519</v>
      </c>
      <c r="FF391">
        <v>39.89000000000001</v>
      </c>
      <c r="FG391">
        <v>0</v>
      </c>
      <c r="FH391">
        <v>1688150397</v>
      </c>
      <c r="FI391">
        <v>0</v>
      </c>
      <c r="FJ391">
        <v>259.33852</v>
      </c>
      <c r="FK391">
        <v>0.4043076964808343</v>
      </c>
      <c r="FL391">
        <v>-6810.71383362757</v>
      </c>
      <c r="FM391">
        <v>6822.8896</v>
      </c>
      <c r="FN391">
        <v>15</v>
      </c>
      <c r="FO391">
        <v>1688146449</v>
      </c>
      <c r="FP391" t="s">
        <v>1019</v>
      </c>
      <c r="FQ391">
        <v>1688146449</v>
      </c>
      <c r="FR391">
        <v>1688146442</v>
      </c>
      <c r="FS391">
        <v>9</v>
      </c>
      <c r="FT391">
        <v>-0.022</v>
      </c>
      <c r="FU391">
        <v>-0.07000000000000001</v>
      </c>
      <c r="FV391">
        <v>-22.36</v>
      </c>
      <c r="FW391">
        <v>-3.884</v>
      </c>
      <c r="FX391">
        <v>420</v>
      </c>
      <c r="FY391">
        <v>23</v>
      </c>
      <c r="FZ391">
        <v>0.42</v>
      </c>
      <c r="GA391">
        <v>0.11</v>
      </c>
      <c r="GB391">
        <v>-39.11324390243903</v>
      </c>
      <c r="GC391">
        <v>-2.477006968641146</v>
      </c>
      <c r="GD391">
        <v>0.3325732466901683</v>
      </c>
      <c r="GE391">
        <v>0</v>
      </c>
      <c r="GF391">
        <v>0.921929</v>
      </c>
      <c r="GG391">
        <v>0.3043239303135907</v>
      </c>
      <c r="GH391">
        <v>0.04191808402750041</v>
      </c>
      <c r="GI391">
        <v>1</v>
      </c>
      <c r="GJ391">
        <v>1</v>
      </c>
      <c r="GK391">
        <v>2</v>
      </c>
      <c r="GL391" t="s">
        <v>432</v>
      </c>
      <c r="GM391">
        <v>3.10142</v>
      </c>
      <c r="GN391">
        <v>2.75776</v>
      </c>
      <c r="GO391">
        <v>0.211641</v>
      </c>
      <c r="GP391">
        <v>0.212214</v>
      </c>
      <c r="GQ391">
        <v>0.136995</v>
      </c>
      <c r="GR391">
        <v>0.121701</v>
      </c>
      <c r="GS391">
        <v>19422.5</v>
      </c>
      <c r="GT391">
        <v>18505.5</v>
      </c>
      <c r="GU391">
        <v>25249.4</v>
      </c>
      <c r="GV391">
        <v>23905.8</v>
      </c>
      <c r="GW391">
        <v>35094.9</v>
      </c>
      <c r="GX391">
        <v>30632</v>
      </c>
      <c r="GY391">
        <v>44160.6</v>
      </c>
      <c r="GZ391">
        <v>37673.4</v>
      </c>
      <c r="HA391">
        <v>1.66975</v>
      </c>
      <c r="HB391">
        <v>1.57395</v>
      </c>
      <c r="HC391">
        <v>-0.00354648</v>
      </c>
      <c r="HD391">
        <v>0</v>
      </c>
      <c r="HE391">
        <v>35.4577</v>
      </c>
      <c r="HF391">
        <v>999.9</v>
      </c>
      <c r="HG391">
        <v>34.3</v>
      </c>
      <c r="HH391">
        <v>48.7</v>
      </c>
      <c r="HI391">
        <v>39.3113</v>
      </c>
      <c r="HJ391">
        <v>62.7175</v>
      </c>
      <c r="HK391">
        <v>21.5665</v>
      </c>
      <c r="HL391">
        <v>1</v>
      </c>
      <c r="HM391">
        <v>2.33028</v>
      </c>
      <c r="HN391">
        <v>9.28105</v>
      </c>
      <c r="HO391">
        <v>20.0436</v>
      </c>
      <c r="HP391">
        <v>5.20082</v>
      </c>
      <c r="HQ391">
        <v>11.998</v>
      </c>
      <c r="HR391">
        <v>4.95695</v>
      </c>
      <c r="HS391">
        <v>3.27443</v>
      </c>
      <c r="HT391">
        <v>9999</v>
      </c>
      <c r="HU391">
        <v>9999</v>
      </c>
      <c r="HV391">
        <v>9999</v>
      </c>
      <c r="HW391">
        <v>114.6</v>
      </c>
      <c r="HX391">
        <v>1.86386</v>
      </c>
      <c r="HY391">
        <v>1.86028</v>
      </c>
      <c r="HZ391">
        <v>1.85867</v>
      </c>
      <c r="IA391">
        <v>1.8599</v>
      </c>
      <c r="IB391">
        <v>1.85984</v>
      </c>
      <c r="IC391">
        <v>1.85853</v>
      </c>
      <c r="ID391">
        <v>1.85773</v>
      </c>
      <c r="IE391">
        <v>1.85242</v>
      </c>
      <c r="IF391">
        <v>0</v>
      </c>
      <c r="IG391">
        <v>0</v>
      </c>
      <c r="IH391">
        <v>0</v>
      </c>
      <c r="II391">
        <v>0</v>
      </c>
      <c r="IJ391" t="s">
        <v>433</v>
      </c>
      <c r="IK391" t="s">
        <v>434</v>
      </c>
      <c r="IL391" t="s">
        <v>435</v>
      </c>
      <c r="IM391" t="s">
        <v>435</v>
      </c>
      <c r="IN391" t="s">
        <v>435</v>
      </c>
      <c r="IO391" t="s">
        <v>435</v>
      </c>
      <c r="IP391">
        <v>0</v>
      </c>
      <c r="IQ391">
        <v>100</v>
      </c>
      <c r="IR391">
        <v>100</v>
      </c>
      <c r="IS391">
        <v>-33.54</v>
      </c>
      <c r="IT391">
        <v>-4.0644</v>
      </c>
      <c r="IU391">
        <v>-14.33519908643434</v>
      </c>
      <c r="IV391">
        <v>-0.02083019699242301</v>
      </c>
      <c r="IW391">
        <v>6.53372239223948E-06</v>
      </c>
      <c r="IX391">
        <v>-1.0545266758139E-09</v>
      </c>
      <c r="IY391">
        <v>-1.743726263577337</v>
      </c>
      <c r="IZ391">
        <v>-0.1107929009182527</v>
      </c>
      <c r="JA391">
        <v>0.00147621998962423</v>
      </c>
      <c r="JB391">
        <v>-1.085810860981848E-05</v>
      </c>
      <c r="JC391">
        <v>3</v>
      </c>
      <c r="JD391">
        <v>1949</v>
      </c>
      <c r="JE391">
        <v>2</v>
      </c>
      <c r="JF391">
        <v>64</v>
      </c>
      <c r="JG391">
        <v>65.90000000000001</v>
      </c>
      <c r="JH391">
        <v>66</v>
      </c>
      <c r="JI391">
        <v>3.15063</v>
      </c>
      <c r="JJ391">
        <v>2.69653</v>
      </c>
      <c r="JK391">
        <v>1.49658</v>
      </c>
      <c r="JL391">
        <v>2.32056</v>
      </c>
      <c r="JM391">
        <v>1.54785</v>
      </c>
      <c r="JN391">
        <v>2.52563</v>
      </c>
      <c r="JO391">
        <v>52.2059</v>
      </c>
      <c r="JP391">
        <v>12.5034</v>
      </c>
      <c r="JQ391">
        <v>18</v>
      </c>
      <c r="JR391">
        <v>502.891</v>
      </c>
      <c r="JS391">
        <v>446.431</v>
      </c>
      <c r="JT391">
        <v>28.4525</v>
      </c>
      <c r="JU391">
        <v>52.2389</v>
      </c>
      <c r="JV391">
        <v>29.9993</v>
      </c>
      <c r="JW391">
        <v>51.9158</v>
      </c>
      <c r="JX391">
        <v>51.6844</v>
      </c>
      <c r="JY391">
        <v>63.2235</v>
      </c>
      <c r="JZ391">
        <v>24.9129</v>
      </c>
      <c r="KA391">
        <v>0</v>
      </c>
      <c r="KB391">
        <v>22.8655</v>
      </c>
      <c r="KC391">
        <v>1423.27</v>
      </c>
      <c r="KD391">
        <v>25.7124</v>
      </c>
      <c r="KE391">
        <v>96.4982</v>
      </c>
      <c r="KF391">
        <v>90.9926</v>
      </c>
    </row>
    <row r="392" spans="1:292">
      <c r="A392">
        <v>374</v>
      </c>
      <c r="B392">
        <v>1688150407.6</v>
      </c>
      <c r="C392">
        <v>15991.59999990463</v>
      </c>
      <c r="D392" t="s">
        <v>1188</v>
      </c>
      <c r="E392" t="s">
        <v>1189</v>
      </c>
      <c r="F392">
        <v>5</v>
      </c>
      <c r="G392" t="s">
        <v>1018</v>
      </c>
      <c r="H392">
        <v>1688150399.814285</v>
      </c>
      <c r="I392">
        <f>(J392)/1000</f>
        <v>0</v>
      </c>
      <c r="J392">
        <f>IF(DO392, AM392, AG392)</f>
        <v>0</v>
      </c>
      <c r="K392">
        <f>IF(DO392, AH392, AF392)</f>
        <v>0</v>
      </c>
      <c r="L392">
        <f>DQ392 - IF(AT392&gt;1, K392*DK392*100.0/(AV392*EE392), 0)</f>
        <v>0</v>
      </c>
      <c r="M392">
        <f>((S392-I392/2)*L392-K392)/(S392+I392/2)</f>
        <v>0</v>
      </c>
      <c r="N392">
        <f>M392*(DX392+DY392)/1000.0</f>
        <v>0</v>
      </c>
      <c r="O392">
        <f>(DQ392 - IF(AT392&gt;1, K392*DK392*100.0/(AV392*EE392), 0))*(DX392+DY392)/1000.0</f>
        <v>0</v>
      </c>
      <c r="P392">
        <f>2.0/((1/R392-1/Q392)+SIGN(R392)*SQRT((1/R392-1/Q392)*(1/R392-1/Q392) + 4*DL392/((DL392+1)*(DL392+1))*(2*1/R392*1/Q392-1/Q392*1/Q392)))</f>
        <v>0</v>
      </c>
      <c r="Q392">
        <f>IF(LEFT(DM392,1)&lt;&gt;"0",IF(LEFT(DM392,1)="1",3.0,DN392),$D$5+$E$5*(EE392*DX392/($K$5*1000))+$F$5*(EE392*DX392/($K$5*1000))*MAX(MIN(DK392,$J$5),$I$5)*MAX(MIN(DK392,$J$5),$I$5)+$G$5*MAX(MIN(DK392,$J$5),$I$5)*(EE392*DX392/($K$5*1000))+$H$5*(EE392*DX392/($K$5*1000))*(EE392*DX392/($K$5*1000)))</f>
        <v>0</v>
      </c>
      <c r="R392">
        <f>I392*(1000-(1000*0.61365*exp(17.502*V392/(240.97+V392))/(DX392+DY392)+DS392)/2)/(1000*0.61365*exp(17.502*V392/(240.97+V392))/(DX392+DY392)-DS392)</f>
        <v>0</v>
      </c>
      <c r="S392">
        <f>1/((DL392+1)/(P392/1.6)+1/(Q392/1.37)) + DL392/((DL392+1)/(P392/1.6) + DL392/(Q392/1.37))</f>
        <v>0</v>
      </c>
      <c r="T392">
        <f>(DG392*DJ392)</f>
        <v>0</v>
      </c>
      <c r="U392">
        <f>(DZ392+(T392+2*0.95*5.67E-8*(((DZ392+$B$9)+273)^4-(DZ392+273)^4)-44100*I392)/(1.84*29.3*Q392+8*0.95*5.67E-8*(DZ392+273)^3))</f>
        <v>0</v>
      </c>
      <c r="V392">
        <f>($C$9*EA392+$D$9*EB392+$E$9*U392)</f>
        <v>0</v>
      </c>
      <c r="W392">
        <f>0.61365*exp(17.502*V392/(240.97+V392))</f>
        <v>0</v>
      </c>
      <c r="X392">
        <f>(Y392/Z392*100)</f>
        <v>0</v>
      </c>
      <c r="Y392">
        <f>DS392*(DX392+DY392)/1000</f>
        <v>0</v>
      </c>
      <c r="Z392">
        <f>0.61365*exp(17.502*DZ392/(240.97+DZ392))</f>
        <v>0</v>
      </c>
      <c r="AA392">
        <f>(W392-DS392*(DX392+DY392)/1000)</f>
        <v>0</v>
      </c>
      <c r="AB392">
        <f>(-I392*44100)</f>
        <v>0</v>
      </c>
      <c r="AC392">
        <f>2*29.3*Q392*0.92*(DZ392-V392)</f>
        <v>0</v>
      </c>
      <c r="AD392">
        <f>2*0.95*5.67E-8*(((DZ392+$B$9)+273)^4-(V392+273)^4)</f>
        <v>0</v>
      </c>
      <c r="AE392">
        <f>T392+AD392+AB392+AC392</f>
        <v>0</v>
      </c>
      <c r="AF392">
        <f>DW392*AT392*(DR392-DQ392*(1000-AT392*DT392)/(1000-AT392*DS392))/(100*DK392)</f>
        <v>0</v>
      </c>
      <c r="AG392">
        <f>1000*DW392*AT392*(DS392-DT392)/(100*DK392*(1000-AT392*DS392))</f>
        <v>0</v>
      </c>
      <c r="AH392">
        <f>(AI392 - AJ392 - DX392*1E3/(8.314*(DZ392+273.15)) * AL392/DW392 * AK392) * DW392/(100*DK392) * (1000 - DT392)/1000</f>
        <v>0</v>
      </c>
      <c r="AI392">
        <v>1444.013631588055</v>
      </c>
      <c r="AJ392">
        <v>1414.313393939394</v>
      </c>
      <c r="AK392">
        <v>3.365537305957627</v>
      </c>
      <c r="AL392">
        <v>66.52313839477526</v>
      </c>
      <c r="AM392">
        <f>(AO392 - AN392 + DX392*1E3/(8.314*(DZ392+273.15)) * AQ392/DW392 * AP392) * DW392/(100*DK392) * 1000/(1000 - AO392)</f>
        <v>0</v>
      </c>
      <c r="AN392">
        <v>25.65284085691819</v>
      </c>
      <c r="AO392">
        <v>26.53587757575757</v>
      </c>
      <c r="AP392">
        <v>-0.006383477545128371</v>
      </c>
      <c r="AQ392">
        <v>105.5360491091365</v>
      </c>
      <c r="AR392">
        <v>0</v>
      </c>
      <c r="AS392">
        <v>0</v>
      </c>
      <c r="AT392">
        <f>IF(AR392*$H$15&gt;=AV392,1.0,(AV392/(AV392-AR392*$H$15)))</f>
        <v>0</v>
      </c>
      <c r="AU392">
        <f>(AT392-1)*100</f>
        <v>0</v>
      </c>
      <c r="AV392">
        <f>MAX(0,($B$15+$C$15*EE392)/(1+$D$15*EE392)*DX392/(DZ392+273)*$E$15)</f>
        <v>0</v>
      </c>
      <c r="AW392" t="s">
        <v>429</v>
      </c>
      <c r="AX392" t="s">
        <v>429</v>
      </c>
      <c r="AY392">
        <v>0</v>
      </c>
      <c r="AZ392">
        <v>0</v>
      </c>
      <c r="BA392">
        <f>1-AY392/AZ392</f>
        <v>0</v>
      </c>
      <c r="BB392">
        <v>0</v>
      </c>
      <c r="BC392" t="s">
        <v>429</v>
      </c>
      <c r="BD392" t="s">
        <v>429</v>
      </c>
      <c r="BE392">
        <v>0</v>
      </c>
      <c r="BF392">
        <v>0</v>
      </c>
      <c r="BG392">
        <f>1-BE392/BF392</f>
        <v>0</v>
      </c>
      <c r="BH392">
        <v>0.5</v>
      </c>
      <c r="BI392">
        <f>DH392</f>
        <v>0</v>
      </c>
      <c r="BJ392">
        <f>K392</f>
        <v>0</v>
      </c>
      <c r="BK392">
        <f>BG392*BH392*BI392</f>
        <v>0</v>
      </c>
      <c r="BL392">
        <f>(BJ392-BB392)/BI392</f>
        <v>0</v>
      </c>
      <c r="BM392">
        <f>(AZ392-BF392)/BF392</f>
        <v>0</v>
      </c>
      <c r="BN392">
        <f>AY392/(BA392+AY392/BF392)</f>
        <v>0</v>
      </c>
      <c r="BO392" t="s">
        <v>429</v>
      </c>
      <c r="BP392">
        <v>0</v>
      </c>
      <c r="BQ392">
        <f>IF(BP392&lt;&gt;0, BP392, BN392)</f>
        <v>0</v>
      </c>
      <c r="BR392">
        <f>1-BQ392/BF392</f>
        <v>0</v>
      </c>
      <c r="BS392">
        <f>(BF392-BE392)/(BF392-BQ392)</f>
        <v>0</v>
      </c>
      <c r="BT392">
        <f>(AZ392-BF392)/(AZ392-BQ392)</f>
        <v>0</v>
      </c>
      <c r="BU392">
        <f>(BF392-BE392)/(BF392-AY392)</f>
        <v>0</v>
      </c>
      <c r="BV392">
        <f>(AZ392-BF392)/(AZ392-AY392)</f>
        <v>0</v>
      </c>
      <c r="BW392">
        <f>(BS392*BQ392/BE392)</f>
        <v>0</v>
      </c>
      <c r="BX392">
        <f>(1-BW392)</f>
        <v>0</v>
      </c>
      <c r="DG392">
        <f>$B$13*EF392+$C$13*EG392+$F$13*ER392*(1-EU392)</f>
        <v>0</v>
      </c>
      <c r="DH392">
        <f>DG392*DI392</f>
        <v>0</v>
      </c>
      <c r="DI392">
        <f>($B$13*$D$11+$C$13*$D$11+$F$13*((FE392+EW392)/MAX(FE392+EW392+FF392, 0.1)*$I$11+FF392/MAX(FE392+EW392+FF392, 0.1)*$J$11))/($B$13+$C$13+$F$13)</f>
        <v>0</v>
      </c>
      <c r="DJ392">
        <f>($B$13*$K$11+$C$13*$K$11+$F$13*((FE392+EW392)/MAX(FE392+EW392+FF392, 0.1)*$P$11+FF392/MAX(FE392+EW392+FF392, 0.1)*$Q$11))/($B$13+$C$13+$F$13)</f>
        <v>0</v>
      </c>
      <c r="DK392">
        <v>2.44</v>
      </c>
      <c r="DL392">
        <v>0.5</v>
      </c>
      <c r="DM392" t="s">
        <v>430</v>
      </c>
      <c r="DN392">
        <v>2</v>
      </c>
      <c r="DO392" t="b">
        <v>1</v>
      </c>
      <c r="DP392">
        <v>1688150399.814285</v>
      </c>
      <c r="DQ392">
        <v>1352.606785714286</v>
      </c>
      <c r="DR392">
        <v>1391.8625</v>
      </c>
      <c r="DS392">
        <v>26.59683214285714</v>
      </c>
      <c r="DT392">
        <v>25.66298571428572</v>
      </c>
      <c r="DU392">
        <v>1386.069285714286</v>
      </c>
      <c r="DV392">
        <v>30.66285357142857</v>
      </c>
      <c r="DW392">
        <v>500.0016071428571</v>
      </c>
      <c r="DX392">
        <v>101.5325</v>
      </c>
      <c r="DY392">
        <v>0.09998567142857144</v>
      </c>
      <c r="DZ392">
        <v>34.13753214285715</v>
      </c>
      <c r="EA392">
        <v>35.40401071428572</v>
      </c>
      <c r="EB392">
        <v>999.9000000000002</v>
      </c>
      <c r="EC392">
        <v>0</v>
      </c>
      <c r="ED392">
        <v>0</v>
      </c>
      <c r="EE392">
        <v>9993.997142857144</v>
      </c>
      <c r="EF392">
        <v>0</v>
      </c>
      <c r="EG392">
        <v>891.2206785714286</v>
      </c>
      <c r="EH392">
        <v>-39.25602142857144</v>
      </c>
      <c r="EI392">
        <v>1389.563928571429</v>
      </c>
      <c r="EJ392">
        <v>1428.5225</v>
      </c>
      <c r="EK392">
        <v>0.93384075</v>
      </c>
      <c r="EL392">
        <v>1391.8625</v>
      </c>
      <c r="EM392">
        <v>25.66298571428572</v>
      </c>
      <c r="EN392">
        <v>2.700445</v>
      </c>
      <c r="EO392">
        <v>2.60563</v>
      </c>
      <c r="EP392">
        <v>22.28780714285714</v>
      </c>
      <c r="EQ392">
        <v>21.70179642857142</v>
      </c>
      <c r="ER392">
        <v>1999.999642857143</v>
      </c>
      <c r="ES392">
        <v>0.9800069285714288</v>
      </c>
      <c r="ET392">
        <v>0.01999317142857143</v>
      </c>
      <c r="EU392">
        <v>0</v>
      </c>
      <c r="EV392">
        <v>259.3746428571429</v>
      </c>
      <c r="EW392">
        <v>5.00078</v>
      </c>
      <c r="EX392">
        <v>6434.4225</v>
      </c>
      <c r="EY392">
        <v>16379.66785714285</v>
      </c>
      <c r="EZ392">
        <v>51.91496428571428</v>
      </c>
      <c r="FA392">
        <v>53.48857142857143</v>
      </c>
      <c r="FB392">
        <v>52.23189285714285</v>
      </c>
      <c r="FC392">
        <v>52.95732142857143</v>
      </c>
      <c r="FD392">
        <v>52.32107142857141</v>
      </c>
      <c r="FE392">
        <v>1955.109642857143</v>
      </c>
      <c r="FF392">
        <v>39.89000000000001</v>
      </c>
      <c r="FG392">
        <v>0</v>
      </c>
      <c r="FH392">
        <v>1688150401.8</v>
      </c>
      <c r="FI392">
        <v>0</v>
      </c>
      <c r="FJ392">
        <v>259.39584</v>
      </c>
      <c r="FK392">
        <v>1.209846158229577</v>
      </c>
      <c r="FL392">
        <v>-5257.13077771079</v>
      </c>
      <c r="FM392">
        <v>6397.6876</v>
      </c>
      <c r="FN392">
        <v>15</v>
      </c>
      <c r="FO392">
        <v>1688146449</v>
      </c>
      <c r="FP392" t="s">
        <v>1019</v>
      </c>
      <c r="FQ392">
        <v>1688146449</v>
      </c>
      <c r="FR392">
        <v>1688146442</v>
      </c>
      <c r="FS392">
        <v>9</v>
      </c>
      <c r="FT392">
        <v>-0.022</v>
      </c>
      <c r="FU392">
        <v>-0.07000000000000001</v>
      </c>
      <c r="FV392">
        <v>-22.36</v>
      </c>
      <c r="FW392">
        <v>-3.884</v>
      </c>
      <c r="FX392">
        <v>420</v>
      </c>
      <c r="FY392">
        <v>23</v>
      </c>
      <c r="FZ392">
        <v>0.42</v>
      </c>
      <c r="GA392">
        <v>0.11</v>
      </c>
      <c r="GB392">
        <v>-39.2754075</v>
      </c>
      <c r="GC392">
        <v>0.4455208255159732</v>
      </c>
      <c r="GD392">
        <v>0.1182106771562962</v>
      </c>
      <c r="GE392">
        <v>0</v>
      </c>
      <c r="GF392">
        <v>0.9300887</v>
      </c>
      <c r="GG392">
        <v>-0.128721365853662</v>
      </c>
      <c r="GH392">
        <v>0.03262920298306413</v>
      </c>
      <c r="GI392">
        <v>1</v>
      </c>
      <c r="GJ392">
        <v>1</v>
      </c>
      <c r="GK392">
        <v>2</v>
      </c>
      <c r="GL392" t="s">
        <v>432</v>
      </c>
      <c r="GM392">
        <v>3.10144</v>
      </c>
      <c r="GN392">
        <v>2.75796</v>
      </c>
      <c r="GO392">
        <v>0.213177</v>
      </c>
      <c r="GP392">
        <v>0.213761</v>
      </c>
      <c r="GQ392">
        <v>0.136894</v>
      </c>
      <c r="GR392">
        <v>0.121684</v>
      </c>
      <c r="GS392">
        <v>19384.6</v>
      </c>
      <c r="GT392">
        <v>18469.3</v>
      </c>
      <c r="GU392">
        <v>25249.7</v>
      </c>
      <c r="GV392">
        <v>23906.5</v>
      </c>
      <c r="GW392">
        <v>35099.7</v>
      </c>
      <c r="GX392">
        <v>30633.5</v>
      </c>
      <c r="GY392">
        <v>44161.6</v>
      </c>
      <c r="GZ392">
        <v>37674.3</v>
      </c>
      <c r="HA392">
        <v>1.66965</v>
      </c>
      <c r="HB392">
        <v>1.57437</v>
      </c>
      <c r="HC392">
        <v>-0.00327826</v>
      </c>
      <c r="HD392">
        <v>0</v>
      </c>
      <c r="HE392">
        <v>35.4438</v>
      </c>
      <c r="HF392">
        <v>999.9</v>
      </c>
      <c r="HG392">
        <v>34.3</v>
      </c>
      <c r="HH392">
        <v>48.8</v>
      </c>
      <c r="HI392">
        <v>39.508</v>
      </c>
      <c r="HJ392">
        <v>62.9375</v>
      </c>
      <c r="HK392">
        <v>21.6386</v>
      </c>
      <c r="HL392">
        <v>1</v>
      </c>
      <c r="HM392">
        <v>2.32949</v>
      </c>
      <c r="HN392">
        <v>9.28105</v>
      </c>
      <c r="HO392">
        <v>20.0438</v>
      </c>
      <c r="HP392">
        <v>5.20037</v>
      </c>
      <c r="HQ392">
        <v>11.998</v>
      </c>
      <c r="HR392">
        <v>4.9572</v>
      </c>
      <c r="HS392">
        <v>3.27448</v>
      </c>
      <c r="HT392">
        <v>9999</v>
      </c>
      <c r="HU392">
        <v>9999</v>
      </c>
      <c r="HV392">
        <v>9999</v>
      </c>
      <c r="HW392">
        <v>114.7</v>
      </c>
      <c r="HX392">
        <v>1.86386</v>
      </c>
      <c r="HY392">
        <v>1.86027</v>
      </c>
      <c r="HZ392">
        <v>1.85867</v>
      </c>
      <c r="IA392">
        <v>1.85991</v>
      </c>
      <c r="IB392">
        <v>1.85988</v>
      </c>
      <c r="IC392">
        <v>1.85853</v>
      </c>
      <c r="ID392">
        <v>1.85775</v>
      </c>
      <c r="IE392">
        <v>1.85242</v>
      </c>
      <c r="IF392">
        <v>0</v>
      </c>
      <c r="IG392">
        <v>0</v>
      </c>
      <c r="IH392">
        <v>0</v>
      </c>
      <c r="II392">
        <v>0</v>
      </c>
      <c r="IJ392" t="s">
        <v>433</v>
      </c>
      <c r="IK392" t="s">
        <v>434</v>
      </c>
      <c r="IL392" t="s">
        <v>435</v>
      </c>
      <c r="IM392" t="s">
        <v>435</v>
      </c>
      <c r="IN392" t="s">
        <v>435</v>
      </c>
      <c r="IO392" t="s">
        <v>435</v>
      </c>
      <c r="IP392">
        <v>0</v>
      </c>
      <c r="IQ392">
        <v>100</v>
      </c>
      <c r="IR392">
        <v>100</v>
      </c>
      <c r="IS392">
        <v>-33.69</v>
      </c>
      <c r="IT392">
        <v>-4.0626</v>
      </c>
      <c r="IU392">
        <v>-14.33519908643434</v>
      </c>
      <c r="IV392">
        <v>-0.02083019699242301</v>
      </c>
      <c r="IW392">
        <v>6.53372239223948E-06</v>
      </c>
      <c r="IX392">
        <v>-1.0545266758139E-09</v>
      </c>
      <c r="IY392">
        <v>-1.743726263577337</v>
      </c>
      <c r="IZ392">
        <v>-0.1107929009182527</v>
      </c>
      <c r="JA392">
        <v>0.00147621998962423</v>
      </c>
      <c r="JB392">
        <v>-1.085810860981848E-05</v>
      </c>
      <c r="JC392">
        <v>3</v>
      </c>
      <c r="JD392">
        <v>1949</v>
      </c>
      <c r="JE392">
        <v>2</v>
      </c>
      <c r="JF392">
        <v>64</v>
      </c>
      <c r="JG392">
        <v>66</v>
      </c>
      <c r="JH392">
        <v>66.09999999999999</v>
      </c>
      <c r="JI392">
        <v>3.17993</v>
      </c>
      <c r="JJ392">
        <v>2.69775</v>
      </c>
      <c r="JK392">
        <v>1.49658</v>
      </c>
      <c r="JL392">
        <v>2.32056</v>
      </c>
      <c r="JM392">
        <v>1.54785</v>
      </c>
      <c r="JN392">
        <v>2.50977</v>
      </c>
      <c r="JO392">
        <v>52.2399</v>
      </c>
      <c r="JP392">
        <v>12.5034</v>
      </c>
      <c r="JQ392">
        <v>18</v>
      </c>
      <c r="JR392">
        <v>502.822</v>
      </c>
      <c r="JS392">
        <v>446.726</v>
      </c>
      <c r="JT392">
        <v>28.4435</v>
      </c>
      <c r="JU392">
        <v>52.2344</v>
      </c>
      <c r="JV392">
        <v>29.9993</v>
      </c>
      <c r="JW392">
        <v>51.9158</v>
      </c>
      <c r="JX392">
        <v>51.6844</v>
      </c>
      <c r="JY392">
        <v>63.7968</v>
      </c>
      <c r="JZ392">
        <v>24.9129</v>
      </c>
      <c r="KA392">
        <v>0</v>
      </c>
      <c r="KB392">
        <v>22.8495</v>
      </c>
      <c r="KC392">
        <v>1436.63</v>
      </c>
      <c r="KD392">
        <v>25.7124</v>
      </c>
      <c r="KE392">
        <v>96.5001</v>
      </c>
      <c r="KF392">
        <v>90.995</v>
      </c>
    </row>
    <row r="393" spans="1:292">
      <c r="A393">
        <v>375</v>
      </c>
      <c r="B393">
        <v>1688150412.6</v>
      </c>
      <c r="C393">
        <v>15996.59999990463</v>
      </c>
      <c r="D393" t="s">
        <v>1190</v>
      </c>
      <c r="E393" t="s">
        <v>1191</v>
      </c>
      <c r="F393">
        <v>5</v>
      </c>
      <c r="G393" t="s">
        <v>1018</v>
      </c>
      <c r="H393">
        <v>1688150405.1</v>
      </c>
      <c r="I393">
        <f>(J393)/1000</f>
        <v>0</v>
      </c>
      <c r="J393">
        <f>IF(DO393, AM393, AG393)</f>
        <v>0</v>
      </c>
      <c r="K393">
        <f>IF(DO393, AH393, AF393)</f>
        <v>0</v>
      </c>
      <c r="L393">
        <f>DQ393 - IF(AT393&gt;1, K393*DK393*100.0/(AV393*EE393), 0)</f>
        <v>0</v>
      </c>
      <c r="M393">
        <f>((S393-I393/2)*L393-K393)/(S393+I393/2)</f>
        <v>0</v>
      </c>
      <c r="N393">
        <f>M393*(DX393+DY393)/1000.0</f>
        <v>0</v>
      </c>
      <c r="O393">
        <f>(DQ393 - IF(AT393&gt;1, K393*DK393*100.0/(AV393*EE393), 0))*(DX393+DY393)/1000.0</f>
        <v>0</v>
      </c>
      <c r="P393">
        <f>2.0/((1/R393-1/Q393)+SIGN(R393)*SQRT((1/R393-1/Q393)*(1/R393-1/Q393) + 4*DL393/((DL393+1)*(DL393+1))*(2*1/R393*1/Q393-1/Q393*1/Q393)))</f>
        <v>0</v>
      </c>
      <c r="Q393">
        <f>IF(LEFT(DM393,1)&lt;&gt;"0",IF(LEFT(DM393,1)="1",3.0,DN393),$D$5+$E$5*(EE393*DX393/($K$5*1000))+$F$5*(EE393*DX393/($K$5*1000))*MAX(MIN(DK393,$J$5),$I$5)*MAX(MIN(DK393,$J$5),$I$5)+$G$5*MAX(MIN(DK393,$J$5),$I$5)*(EE393*DX393/($K$5*1000))+$H$5*(EE393*DX393/($K$5*1000))*(EE393*DX393/($K$5*1000)))</f>
        <v>0</v>
      </c>
      <c r="R393">
        <f>I393*(1000-(1000*0.61365*exp(17.502*V393/(240.97+V393))/(DX393+DY393)+DS393)/2)/(1000*0.61365*exp(17.502*V393/(240.97+V393))/(DX393+DY393)-DS393)</f>
        <v>0</v>
      </c>
      <c r="S393">
        <f>1/((DL393+1)/(P393/1.6)+1/(Q393/1.37)) + DL393/((DL393+1)/(P393/1.6) + DL393/(Q393/1.37))</f>
        <v>0</v>
      </c>
      <c r="T393">
        <f>(DG393*DJ393)</f>
        <v>0</v>
      </c>
      <c r="U393">
        <f>(DZ393+(T393+2*0.95*5.67E-8*(((DZ393+$B$9)+273)^4-(DZ393+273)^4)-44100*I393)/(1.84*29.3*Q393+8*0.95*5.67E-8*(DZ393+273)^3))</f>
        <v>0</v>
      </c>
      <c r="V393">
        <f>($C$9*EA393+$D$9*EB393+$E$9*U393)</f>
        <v>0</v>
      </c>
      <c r="W393">
        <f>0.61365*exp(17.502*V393/(240.97+V393))</f>
        <v>0</v>
      </c>
      <c r="X393">
        <f>(Y393/Z393*100)</f>
        <v>0</v>
      </c>
      <c r="Y393">
        <f>DS393*(DX393+DY393)/1000</f>
        <v>0</v>
      </c>
      <c r="Z393">
        <f>0.61365*exp(17.502*DZ393/(240.97+DZ393))</f>
        <v>0</v>
      </c>
      <c r="AA393">
        <f>(W393-DS393*(DX393+DY393)/1000)</f>
        <v>0</v>
      </c>
      <c r="AB393">
        <f>(-I393*44100)</f>
        <v>0</v>
      </c>
      <c r="AC393">
        <f>2*29.3*Q393*0.92*(DZ393-V393)</f>
        <v>0</v>
      </c>
      <c r="AD393">
        <f>2*0.95*5.67E-8*(((DZ393+$B$9)+273)^4-(V393+273)^4)</f>
        <v>0</v>
      </c>
      <c r="AE393">
        <f>T393+AD393+AB393+AC393</f>
        <v>0</v>
      </c>
      <c r="AF393">
        <f>DW393*AT393*(DR393-DQ393*(1000-AT393*DT393)/(1000-AT393*DS393))/(100*DK393)</f>
        <v>0</v>
      </c>
      <c r="AG393">
        <f>1000*DW393*AT393*(DS393-DT393)/(100*DK393*(1000-AT393*DS393))</f>
        <v>0</v>
      </c>
      <c r="AH393">
        <f>(AI393 - AJ393 - DX393*1E3/(8.314*(DZ393+273.15)) * AL393/DW393 * AK393) * DW393/(100*DK393) * (1000 - DT393)/1000</f>
        <v>0</v>
      </c>
      <c r="AI393">
        <v>1461.317644942561</v>
      </c>
      <c r="AJ393">
        <v>1431.624727272728</v>
      </c>
      <c r="AK393">
        <v>3.465082123191376</v>
      </c>
      <c r="AL393">
        <v>66.52313839477526</v>
      </c>
      <c r="AM393">
        <f>(AO393 - AN393 + DX393*1E3/(8.314*(DZ393+273.15)) * AQ393/DW393 * AP393) * DW393/(100*DK393) * 1000/(1000 - AO393)</f>
        <v>0</v>
      </c>
      <c r="AN393">
        <v>25.64657812719314</v>
      </c>
      <c r="AO393">
        <v>26.51444484848484</v>
      </c>
      <c r="AP393">
        <v>-0.001490682041521567</v>
      </c>
      <c r="AQ393">
        <v>105.5360491091365</v>
      </c>
      <c r="AR393">
        <v>0</v>
      </c>
      <c r="AS393">
        <v>0</v>
      </c>
      <c r="AT393">
        <f>IF(AR393*$H$15&gt;=AV393,1.0,(AV393/(AV393-AR393*$H$15)))</f>
        <v>0</v>
      </c>
      <c r="AU393">
        <f>(AT393-1)*100</f>
        <v>0</v>
      </c>
      <c r="AV393">
        <f>MAX(0,($B$15+$C$15*EE393)/(1+$D$15*EE393)*DX393/(DZ393+273)*$E$15)</f>
        <v>0</v>
      </c>
      <c r="AW393" t="s">
        <v>429</v>
      </c>
      <c r="AX393" t="s">
        <v>429</v>
      </c>
      <c r="AY393">
        <v>0</v>
      </c>
      <c r="AZ393">
        <v>0</v>
      </c>
      <c r="BA393">
        <f>1-AY393/AZ393</f>
        <v>0</v>
      </c>
      <c r="BB393">
        <v>0</v>
      </c>
      <c r="BC393" t="s">
        <v>429</v>
      </c>
      <c r="BD393" t="s">
        <v>429</v>
      </c>
      <c r="BE393">
        <v>0</v>
      </c>
      <c r="BF393">
        <v>0</v>
      </c>
      <c r="BG393">
        <f>1-BE393/BF393</f>
        <v>0</v>
      </c>
      <c r="BH393">
        <v>0.5</v>
      </c>
      <c r="BI393">
        <f>DH393</f>
        <v>0</v>
      </c>
      <c r="BJ393">
        <f>K393</f>
        <v>0</v>
      </c>
      <c r="BK393">
        <f>BG393*BH393*BI393</f>
        <v>0</v>
      </c>
      <c r="BL393">
        <f>(BJ393-BB393)/BI393</f>
        <v>0</v>
      </c>
      <c r="BM393">
        <f>(AZ393-BF393)/BF393</f>
        <v>0</v>
      </c>
      <c r="BN393">
        <f>AY393/(BA393+AY393/BF393)</f>
        <v>0</v>
      </c>
      <c r="BO393" t="s">
        <v>429</v>
      </c>
      <c r="BP393">
        <v>0</v>
      </c>
      <c r="BQ393">
        <f>IF(BP393&lt;&gt;0, BP393, BN393)</f>
        <v>0</v>
      </c>
      <c r="BR393">
        <f>1-BQ393/BF393</f>
        <v>0</v>
      </c>
      <c r="BS393">
        <f>(BF393-BE393)/(BF393-BQ393)</f>
        <v>0</v>
      </c>
      <c r="BT393">
        <f>(AZ393-BF393)/(AZ393-BQ393)</f>
        <v>0</v>
      </c>
      <c r="BU393">
        <f>(BF393-BE393)/(BF393-AY393)</f>
        <v>0</v>
      </c>
      <c r="BV393">
        <f>(AZ393-BF393)/(AZ393-AY393)</f>
        <v>0</v>
      </c>
      <c r="BW393">
        <f>(BS393*BQ393/BE393)</f>
        <v>0</v>
      </c>
      <c r="BX393">
        <f>(1-BW393)</f>
        <v>0</v>
      </c>
      <c r="DG393">
        <f>$B$13*EF393+$C$13*EG393+$F$13*ER393*(1-EU393)</f>
        <v>0</v>
      </c>
      <c r="DH393">
        <f>DG393*DI393</f>
        <v>0</v>
      </c>
      <c r="DI393">
        <f>($B$13*$D$11+$C$13*$D$11+$F$13*((FE393+EW393)/MAX(FE393+EW393+FF393, 0.1)*$I$11+FF393/MAX(FE393+EW393+FF393, 0.1)*$J$11))/($B$13+$C$13+$F$13)</f>
        <v>0</v>
      </c>
      <c r="DJ393">
        <f>($B$13*$K$11+$C$13*$K$11+$F$13*((FE393+EW393)/MAX(FE393+EW393+FF393, 0.1)*$P$11+FF393/MAX(FE393+EW393+FF393, 0.1)*$Q$11))/($B$13+$C$13+$F$13)</f>
        <v>0</v>
      </c>
      <c r="DK393">
        <v>2.44</v>
      </c>
      <c r="DL393">
        <v>0.5</v>
      </c>
      <c r="DM393" t="s">
        <v>430</v>
      </c>
      <c r="DN393">
        <v>2</v>
      </c>
      <c r="DO393" t="b">
        <v>1</v>
      </c>
      <c r="DP393">
        <v>1688150405.1</v>
      </c>
      <c r="DQ393">
        <v>1370.237037037037</v>
      </c>
      <c r="DR393">
        <v>1409.496666666667</v>
      </c>
      <c r="DS393">
        <v>26.5532037037037</v>
      </c>
      <c r="DT393">
        <v>25.65386666666667</v>
      </c>
      <c r="DU393">
        <v>1403.855185185185</v>
      </c>
      <c r="DV393">
        <v>30.61687777777778</v>
      </c>
      <c r="DW393">
        <v>500.0023333333333</v>
      </c>
      <c r="DX393">
        <v>101.5325185185185</v>
      </c>
      <c r="DY393">
        <v>0.09996801481481482</v>
      </c>
      <c r="DZ393">
        <v>34.12002592592592</v>
      </c>
      <c r="EA393">
        <v>35.39229629629629</v>
      </c>
      <c r="EB393">
        <v>999.9000000000001</v>
      </c>
      <c r="EC393">
        <v>0</v>
      </c>
      <c r="ED393">
        <v>0</v>
      </c>
      <c r="EE393">
        <v>9991.67</v>
      </c>
      <c r="EF393">
        <v>0</v>
      </c>
      <c r="EG393">
        <v>565.440777777778</v>
      </c>
      <c r="EH393">
        <v>-39.26104444444445</v>
      </c>
      <c r="EI393">
        <v>1407.613703703704</v>
      </c>
      <c r="EJ393">
        <v>1446.608888888889</v>
      </c>
      <c r="EK393">
        <v>0.8993302592592592</v>
      </c>
      <c r="EL393">
        <v>1409.496666666667</v>
      </c>
      <c r="EM393">
        <v>25.65386666666667</v>
      </c>
      <c r="EN393">
        <v>2.696014074074074</v>
      </c>
      <c r="EO393">
        <v>2.604702592592593</v>
      </c>
      <c r="EP393">
        <v>22.26084074074074</v>
      </c>
      <c r="EQ393">
        <v>21.69596666666666</v>
      </c>
      <c r="ER393">
        <v>1999.982962962963</v>
      </c>
      <c r="ES393">
        <v>0.9800072222222224</v>
      </c>
      <c r="ET393">
        <v>0.01999288148148148</v>
      </c>
      <c r="EU393">
        <v>0</v>
      </c>
      <c r="EV393">
        <v>259.4643703703704</v>
      </c>
      <c r="EW393">
        <v>5.00078</v>
      </c>
      <c r="EX393">
        <v>6098.37851851852</v>
      </c>
      <c r="EY393">
        <v>16379.52962962963</v>
      </c>
      <c r="EZ393">
        <v>51.90948148148149</v>
      </c>
      <c r="FA393">
        <v>53.46033333333333</v>
      </c>
      <c r="FB393">
        <v>52.19644444444443</v>
      </c>
      <c r="FC393">
        <v>52.94655555555556</v>
      </c>
      <c r="FD393">
        <v>52.28907407407407</v>
      </c>
      <c r="FE393">
        <v>1955.092962962963</v>
      </c>
      <c r="FF393">
        <v>39.89000000000001</v>
      </c>
      <c r="FG393">
        <v>0</v>
      </c>
      <c r="FH393">
        <v>1688150407.2</v>
      </c>
      <c r="FI393">
        <v>0</v>
      </c>
      <c r="FJ393">
        <v>259.4633846153846</v>
      </c>
      <c r="FK393">
        <v>0.4214700756726615</v>
      </c>
      <c r="FL393">
        <v>-1242.829743413914</v>
      </c>
      <c r="FM393">
        <v>6102.31576923077</v>
      </c>
      <c r="FN393">
        <v>15</v>
      </c>
      <c r="FO393">
        <v>1688146449</v>
      </c>
      <c r="FP393" t="s">
        <v>1019</v>
      </c>
      <c r="FQ393">
        <v>1688146449</v>
      </c>
      <c r="FR393">
        <v>1688146442</v>
      </c>
      <c r="FS393">
        <v>9</v>
      </c>
      <c r="FT393">
        <v>-0.022</v>
      </c>
      <c r="FU393">
        <v>-0.07000000000000001</v>
      </c>
      <c r="FV393">
        <v>-22.36</v>
      </c>
      <c r="FW393">
        <v>-3.884</v>
      </c>
      <c r="FX393">
        <v>420</v>
      </c>
      <c r="FY393">
        <v>23</v>
      </c>
      <c r="FZ393">
        <v>0.42</v>
      </c>
      <c r="GA393">
        <v>0.11</v>
      </c>
      <c r="GB393">
        <v>-39.26291</v>
      </c>
      <c r="GC393">
        <v>0.01494033771110839</v>
      </c>
      <c r="GD393">
        <v>0.09328123819932875</v>
      </c>
      <c r="GE393">
        <v>1</v>
      </c>
      <c r="GF393">
        <v>0.9193254999999999</v>
      </c>
      <c r="GG393">
        <v>-0.3959623789868674</v>
      </c>
      <c r="GH393">
        <v>0.03874925733998008</v>
      </c>
      <c r="GI393">
        <v>1</v>
      </c>
      <c r="GJ393">
        <v>2</v>
      </c>
      <c r="GK393">
        <v>2</v>
      </c>
      <c r="GL393" t="s">
        <v>538</v>
      </c>
      <c r="GM393">
        <v>3.10146</v>
      </c>
      <c r="GN393">
        <v>2.758</v>
      </c>
      <c r="GO393">
        <v>0.214731</v>
      </c>
      <c r="GP393">
        <v>0.215288</v>
      </c>
      <c r="GQ393">
        <v>0.136823</v>
      </c>
      <c r="GR393">
        <v>0.121667</v>
      </c>
      <c r="GS393">
        <v>19346.4</v>
      </c>
      <c r="GT393">
        <v>18433.5</v>
      </c>
      <c r="GU393">
        <v>25250.4</v>
      </c>
      <c r="GV393">
        <v>23907</v>
      </c>
      <c r="GW393">
        <v>35103.3</v>
      </c>
      <c r="GX393">
        <v>30635.2</v>
      </c>
      <c r="GY393">
        <v>44162.5</v>
      </c>
      <c r="GZ393">
        <v>37675.5</v>
      </c>
      <c r="HA393">
        <v>1.67008</v>
      </c>
      <c r="HB393">
        <v>1.57423</v>
      </c>
      <c r="HC393">
        <v>-0.0041984</v>
      </c>
      <c r="HD393">
        <v>0</v>
      </c>
      <c r="HE393">
        <v>35.4307</v>
      </c>
      <c r="HF393">
        <v>999.9</v>
      </c>
      <c r="HG393">
        <v>34.3</v>
      </c>
      <c r="HH393">
        <v>48.8</v>
      </c>
      <c r="HI393">
        <v>39.5102</v>
      </c>
      <c r="HJ393">
        <v>62.7075</v>
      </c>
      <c r="HK393">
        <v>21.7067</v>
      </c>
      <c r="HL393">
        <v>1</v>
      </c>
      <c r="HM393">
        <v>2.32868</v>
      </c>
      <c r="HN393">
        <v>9.28105</v>
      </c>
      <c r="HO393">
        <v>20.0438</v>
      </c>
      <c r="HP393">
        <v>5.20067</v>
      </c>
      <c r="HQ393">
        <v>11.998</v>
      </c>
      <c r="HR393">
        <v>4.9571</v>
      </c>
      <c r="HS393">
        <v>3.27433</v>
      </c>
      <c r="HT393">
        <v>9999</v>
      </c>
      <c r="HU393">
        <v>9999</v>
      </c>
      <c r="HV393">
        <v>9999</v>
      </c>
      <c r="HW393">
        <v>114.7</v>
      </c>
      <c r="HX393">
        <v>1.86386</v>
      </c>
      <c r="HY393">
        <v>1.86031</v>
      </c>
      <c r="HZ393">
        <v>1.85867</v>
      </c>
      <c r="IA393">
        <v>1.8599</v>
      </c>
      <c r="IB393">
        <v>1.85986</v>
      </c>
      <c r="IC393">
        <v>1.85853</v>
      </c>
      <c r="ID393">
        <v>1.85774</v>
      </c>
      <c r="IE393">
        <v>1.85242</v>
      </c>
      <c r="IF393">
        <v>0</v>
      </c>
      <c r="IG393">
        <v>0</v>
      </c>
      <c r="IH393">
        <v>0</v>
      </c>
      <c r="II393">
        <v>0</v>
      </c>
      <c r="IJ393" t="s">
        <v>433</v>
      </c>
      <c r="IK393" t="s">
        <v>434</v>
      </c>
      <c r="IL393" t="s">
        <v>435</v>
      </c>
      <c r="IM393" t="s">
        <v>435</v>
      </c>
      <c r="IN393" t="s">
        <v>435</v>
      </c>
      <c r="IO393" t="s">
        <v>435</v>
      </c>
      <c r="IP393">
        <v>0</v>
      </c>
      <c r="IQ393">
        <v>100</v>
      </c>
      <c r="IR393">
        <v>100</v>
      </c>
      <c r="IS393">
        <v>-33.84</v>
      </c>
      <c r="IT393">
        <v>-4.0615</v>
      </c>
      <c r="IU393">
        <v>-14.33519908643434</v>
      </c>
      <c r="IV393">
        <v>-0.02083019699242301</v>
      </c>
      <c r="IW393">
        <v>6.53372239223948E-06</v>
      </c>
      <c r="IX393">
        <v>-1.0545266758139E-09</v>
      </c>
      <c r="IY393">
        <v>-1.743726263577337</v>
      </c>
      <c r="IZ393">
        <v>-0.1107929009182527</v>
      </c>
      <c r="JA393">
        <v>0.00147621998962423</v>
      </c>
      <c r="JB393">
        <v>-1.085810860981848E-05</v>
      </c>
      <c r="JC393">
        <v>3</v>
      </c>
      <c r="JD393">
        <v>1949</v>
      </c>
      <c r="JE393">
        <v>2</v>
      </c>
      <c r="JF393">
        <v>64</v>
      </c>
      <c r="JG393">
        <v>66.09999999999999</v>
      </c>
      <c r="JH393">
        <v>66.2</v>
      </c>
      <c r="JI393">
        <v>3.21167</v>
      </c>
      <c r="JJ393">
        <v>2.70142</v>
      </c>
      <c r="JK393">
        <v>1.49658</v>
      </c>
      <c r="JL393">
        <v>2.32056</v>
      </c>
      <c r="JM393">
        <v>1.54785</v>
      </c>
      <c r="JN393">
        <v>2.49512</v>
      </c>
      <c r="JO393">
        <v>52.2399</v>
      </c>
      <c r="JP393">
        <v>12.4947</v>
      </c>
      <c r="JQ393">
        <v>18</v>
      </c>
      <c r="JR393">
        <v>503.114</v>
      </c>
      <c r="JS393">
        <v>446.655</v>
      </c>
      <c r="JT393">
        <v>28.4334</v>
      </c>
      <c r="JU393">
        <v>52.2279</v>
      </c>
      <c r="JV393">
        <v>29.9993</v>
      </c>
      <c r="JW393">
        <v>51.9158</v>
      </c>
      <c r="JX393">
        <v>51.6907</v>
      </c>
      <c r="JY393">
        <v>64.4331</v>
      </c>
      <c r="JZ393">
        <v>24.9129</v>
      </c>
      <c r="KA393">
        <v>0</v>
      </c>
      <c r="KB393">
        <v>22.8209</v>
      </c>
      <c r="KC393">
        <v>1456.67</v>
      </c>
      <c r="KD393">
        <v>25.7203</v>
      </c>
      <c r="KE393">
        <v>96.5022</v>
      </c>
      <c r="KF393">
        <v>90.9973</v>
      </c>
    </row>
    <row r="394" spans="1:292">
      <c r="A394">
        <v>376</v>
      </c>
      <c r="B394">
        <v>1688150417.6</v>
      </c>
      <c r="C394">
        <v>16001.59999990463</v>
      </c>
      <c r="D394" t="s">
        <v>1192</v>
      </c>
      <c r="E394" t="s">
        <v>1193</v>
      </c>
      <c r="F394">
        <v>5</v>
      </c>
      <c r="G394" t="s">
        <v>1018</v>
      </c>
      <c r="H394">
        <v>1688150409.814285</v>
      </c>
      <c r="I394">
        <f>(J394)/1000</f>
        <v>0</v>
      </c>
      <c r="J394">
        <f>IF(DO394, AM394, AG394)</f>
        <v>0</v>
      </c>
      <c r="K394">
        <f>IF(DO394, AH394, AF394)</f>
        <v>0</v>
      </c>
      <c r="L394">
        <f>DQ394 - IF(AT394&gt;1, K394*DK394*100.0/(AV394*EE394), 0)</f>
        <v>0</v>
      </c>
      <c r="M394">
        <f>((S394-I394/2)*L394-K394)/(S394+I394/2)</f>
        <v>0</v>
      </c>
      <c r="N394">
        <f>M394*(DX394+DY394)/1000.0</f>
        <v>0</v>
      </c>
      <c r="O394">
        <f>(DQ394 - IF(AT394&gt;1, K394*DK394*100.0/(AV394*EE394), 0))*(DX394+DY394)/1000.0</f>
        <v>0</v>
      </c>
      <c r="P394">
        <f>2.0/((1/R394-1/Q394)+SIGN(R394)*SQRT((1/R394-1/Q394)*(1/R394-1/Q394) + 4*DL394/((DL394+1)*(DL394+1))*(2*1/R394*1/Q394-1/Q394*1/Q394)))</f>
        <v>0</v>
      </c>
      <c r="Q394">
        <f>IF(LEFT(DM394,1)&lt;&gt;"0",IF(LEFT(DM394,1)="1",3.0,DN394),$D$5+$E$5*(EE394*DX394/($K$5*1000))+$F$5*(EE394*DX394/($K$5*1000))*MAX(MIN(DK394,$J$5),$I$5)*MAX(MIN(DK394,$J$5),$I$5)+$G$5*MAX(MIN(DK394,$J$5),$I$5)*(EE394*DX394/($K$5*1000))+$H$5*(EE394*DX394/($K$5*1000))*(EE394*DX394/($K$5*1000)))</f>
        <v>0</v>
      </c>
      <c r="R394">
        <f>I394*(1000-(1000*0.61365*exp(17.502*V394/(240.97+V394))/(DX394+DY394)+DS394)/2)/(1000*0.61365*exp(17.502*V394/(240.97+V394))/(DX394+DY394)-DS394)</f>
        <v>0</v>
      </c>
      <c r="S394">
        <f>1/((DL394+1)/(P394/1.6)+1/(Q394/1.37)) + DL394/((DL394+1)/(P394/1.6) + DL394/(Q394/1.37))</f>
        <v>0</v>
      </c>
      <c r="T394">
        <f>(DG394*DJ394)</f>
        <v>0</v>
      </c>
      <c r="U394">
        <f>(DZ394+(T394+2*0.95*5.67E-8*(((DZ394+$B$9)+273)^4-(DZ394+273)^4)-44100*I394)/(1.84*29.3*Q394+8*0.95*5.67E-8*(DZ394+273)^3))</f>
        <v>0</v>
      </c>
      <c r="V394">
        <f>($C$9*EA394+$D$9*EB394+$E$9*U394)</f>
        <v>0</v>
      </c>
      <c r="W394">
        <f>0.61365*exp(17.502*V394/(240.97+V394))</f>
        <v>0</v>
      </c>
      <c r="X394">
        <f>(Y394/Z394*100)</f>
        <v>0</v>
      </c>
      <c r="Y394">
        <f>DS394*(DX394+DY394)/1000</f>
        <v>0</v>
      </c>
      <c r="Z394">
        <f>0.61365*exp(17.502*DZ394/(240.97+DZ394))</f>
        <v>0</v>
      </c>
      <c r="AA394">
        <f>(W394-DS394*(DX394+DY394)/1000)</f>
        <v>0</v>
      </c>
      <c r="AB394">
        <f>(-I394*44100)</f>
        <v>0</v>
      </c>
      <c r="AC394">
        <f>2*29.3*Q394*0.92*(DZ394-V394)</f>
        <v>0</v>
      </c>
      <c r="AD394">
        <f>2*0.95*5.67E-8*(((DZ394+$B$9)+273)^4-(V394+273)^4)</f>
        <v>0</v>
      </c>
      <c r="AE394">
        <f>T394+AD394+AB394+AC394</f>
        <v>0</v>
      </c>
      <c r="AF394">
        <f>DW394*AT394*(DR394-DQ394*(1000-AT394*DT394)/(1000-AT394*DS394))/(100*DK394)</f>
        <v>0</v>
      </c>
      <c r="AG394">
        <f>1000*DW394*AT394*(DS394-DT394)/(100*DK394*(1000-AT394*DS394))</f>
        <v>0</v>
      </c>
      <c r="AH394">
        <f>(AI394 - AJ394 - DX394*1E3/(8.314*(DZ394+273.15)) * AL394/DW394 * AK394) * DW394/(100*DK394) * (1000 - DT394)/1000</f>
        <v>0</v>
      </c>
      <c r="AI394">
        <v>1478.477069988141</v>
      </c>
      <c r="AJ394">
        <v>1448.745393939393</v>
      </c>
      <c r="AK394">
        <v>3.428428342510568</v>
      </c>
      <c r="AL394">
        <v>66.52313839477526</v>
      </c>
      <c r="AM394">
        <f>(AO394 - AN394 + DX394*1E3/(8.314*(DZ394+273.15)) * AQ394/DW394 * AP394) * DW394/(100*DK394) * 1000/(1000 - AO394)</f>
        <v>0</v>
      </c>
      <c r="AN394">
        <v>25.64125235395815</v>
      </c>
      <c r="AO394">
        <v>26.49611515151514</v>
      </c>
      <c r="AP394">
        <v>-0.0007119755014852261</v>
      </c>
      <c r="AQ394">
        <v>105.5360491091365</v>
      </c>
      <c r="AR394">
        <v>0</v>
      </c>
      <c r="AS394">
        <v>0</v>
      </c>
      <c r="AT394">
        <f>IF(AR394*$H$15&gt;=AV394,1.0,(AV394/(AV394-AR394*$H$15)))</f>
        <v>0</v>
      </c>
      <c r="AU394">
        <f>(AT394-1)*100</f>
        <v>0</v>
      </c>
      <c r="AV394">
        <f>MAX(0,($B$15+$C$15*EE394)/(1+$D$15*EE394)*DX394/(DZ394+273)*$E$15)</f>
        <v>0</v>
      </c>
      <c r="AW394" t="s">
        <v>429</v>
      </c>
      <c r="AX394" t="s">
        <v>429</v>
      </c>
      <c r="AY394">
        <v>0</v>
      </c>
      <c r="AZ394">
        <v>0</v>
      </c>
      <c r="BA394">
        <f>1-AY394/AZ394</f>
        <v>0</v>
      </c>
      <c r="BB394">
        <v>0</v>
      </c>
      <c r="BC394" t="s">
        <v>429</v>
      </c>
      <c r="BD394" t="s">
        <v>429</v>
      </c>
      <c r="BE394">
        <v>0</v>
      </c>
      <c r="BF394">
        <v>0</v>
      </c>
      <c r="BG394">
        <f>1-BE394/BF394</f>
        <v>0</v>
      </c>
      <c r="BH394">
        <v>0.5</v>
      </c>
      <c r="BI394">
        <f>DH394</f>
        <v>0</v>
      </c>
      <c r="BJ394">
        <f>K394</f>
        <v>0</v>
      </c>
      <c r="BK394">
        <f>BG394*BH394*BI394</f>
        <v>0</v>
      </c>
      <c r="BL394">
        <f>(BJ394-BB394)/BI394</f>
        <v>0</v>
      </c>
      <c r="BM394">
        <f>(AZ394-BF394)/BF394</f>
        <v>0</v>
      </c>
      <c r="BN394">
        <f>AY394/(BA394+AY394/BF394)</f>
        <v>0</v>
      </c>
      <c r="BO394" t="s">
        <v>429</v>
      </c>
      <c r="BP394">
        <v>0</v>
      </c>
      <c r="BQ394">
        <f>IF(BP394&lt;&gt;0, BP394, BN394)</f>
        <v>0</v>
      </c>
      <c r="BR394">
        <f>1-BQ394/BF394</f>
        <v>0</v>
      </c>
      <c r="BS394">
        <f>(BF394-BE394)/(BF394-BQ394)</f>
        <v>0</v>
      </c>
      <c r="BT394">
        <f>(AZ394-BF394)/(AZ394-BQ394)</f>
        <v>0</v>
      </c>
      <c r="BU394">
        <f>(BF394-BE394)/(BF394-AY394)</f>
        <v>0</v>
      </c>
      <c r="BV394">
        <f>(AZ394-BF394)/(AZ394-AY394)</f>
        <v>0</v>
      </c>
      <c r="BW394">
        <f>(BS394*BQ394/BE394)</f>
        <v>0</v>
      </c>
      <c r="BX394">
        <f>(1-BW394)</f>
        <v>0</v>
      </c>
      <c r="DG394">
        <f>$B$13*EF394+$C$13*EG394+$F$13*ER394*(1-EU394)</f>
        <v>0</v>
      </c>
      <c r="DH394">
        <f>DG394*DI394</f>
        <v>0</v>
      </c>
      <c r="DI394">
        <f>($B$13*$D$11+$C$13*$D$11+$F$13*((FE394+EW394)/MAX(FE394+EW394+FF394, 0.1)*$I$11+FF394/MAX(FE394+EW394+FF394, 0.1)*$J$11))/($B$13+$C$13+$F$13)</f>
        <v>0</v>
      </c>
      <c r="DJ394">
        <f>($B$13*$K$11+$C$13*$K$11+$F$13*((FE394+EW394)/MAX(FE394+EW394+FF394, 0.1)*$P$11+FF394/MAX(FE394+EW394+FF394, 0.1)*$Q$11))/($B$13+$C$13+$F$13)</f>
        <v>0</v>
      </c>
      <c r="DK394">
        <v>2.44</v>
      </c>
      <c r="DL394">
        <v>0.5</v>
      </c>
      <c r="DM394" t="s">
        <v>430</v>
      </c>
      <c r="DN394">
        <v>2</v>
      </c>
      <c r="DO394" t="b">
        <v>1</v>
      </c>
      <c r="DP394">
        <v>1688150409.814285</v>
      </c>
      <c r="DQ394">
        <v>1385.983214285714</v>
      </c>
      <c r="DR394">
        <v>1425.258214285714</v>
      </c>
      <c r="DS394">
        <v>26.52666071428571</v>
      </c>
      <c r="DT394">
        <v>25.64843928571429</v>
      </c>
      <c r="DU394">
        <v>1419.738928571428</v>
      </c>
      <c r="DV394">
        <v>30.58891785714286</v>
      </c>
      <c r="DW394">
        <v>500.0105357142857</v>
      </c>
      <c r="DX394">
        <v>101.53275</v>
      </c>
      <c r="DY394">
        <v>0.09996260000000001</v>
      </c>
      <c r="DZ394">
        <v>34.102375</v>
      </c>
      <c r="EA394">
        <v>35.37729642857143</v>
      </c>
      <c r="EB394">
        <v>999.9000000000002</v>
      </c>
      <c r="EC394">
        <v>0</v>
      </c>
      <c r="ED394">
        <v>0</v>
      </c>
      <c r="EE394">
        <v>9989.110357142856</v>
      </c>
      <c r="EF394">
        <v>0</v>
      </c>
      <c r="EG394">
        <v>444.9913571428571</v>
      </c>
      <c r="EH394">
        <v>-39.27650000000001</v>
      </c>
      <c r="EI394">
        <v>1423.750357142857</v>
      </c>
      <c r="EJ394">
        <v>1462.776428571429</v>
      </c>
      <c r="EK394">
        <v>0.8782230714285716</v>
      </c>
      <c r="EL394">
        <v>1425.258214285714</v>
      </c>
      <c r="EM394">
        <v>25.64843928571429</v>
      </c>
      <c r="EN394">
        <v>2.693325714285714</v>
      </c>
      <c r="EO394">
        <v>2.604157142857143</v>
      </c>
      <c r="EP394">
        <v>22.24445</v>
      </c>
      <c r="EQ394">
        <v>21.69253571428571</v>
      </c>
      <c r="ER394">
        <v>1999.998928571429</v>
      </c>
      <c r="ES394">
        <v>0.98000725</v>
      </c>
      <c r="ET394">
        <v>0.01999285357142857</v>
      </c>
      <c r="EU394">
        <v>0</v>
      </c>
      <c r="EV394">
        <v>259.4777857142857</v>
      </c>
      <c r="EW394">
        <v>5.00078</v>
      </c>
      <c r="EX394">
        <v>6035.596428571428</v>
      </c>
      <c r="EY394">
        <v>16379.66071428571</v>
      </c>
      <c r="EZ394">
        <v>51.88814285714285</v>
      </c>
      <c r="FA394">
        <v>53.45282142857142</v>
      </c>
      <c r="FB394">
        <v>52.1670357142857</v>
      </c>
      <c r="FC394">
        <v>52.93514285714286</v>
      </c>
      <c r="FD394">
        <v>52.26317857142857</v>
      </c>
      <c r="FE394">
        <v>1955.108928571429</v>
      </c>
      <c r="FF394">
        <v>39.89000000000001</v>
      </c>
      <c r="FG394">
        <v>0</v>
      </c>
      <c r="FH394">
        <v>1688150412</v>
      </c>
      <c r="FI394">
        <v>0</v>
      </c>
      <c r="FJ394">
        <v>259.4647307692308</v>
      </c>
      <c r="FK394">
        <v>-0.3244102652876158</v>
      </c>
      <c r="FL394">
        <v>-137.2567520053067</v>
      </c>
      <c r="FM394">
        <v>6034.823846153846</v>
      </c>
      <c r="FN394">
        <v>15</v>
      </c>
      <c r="FO394">
        <v>1688146449</v>
      </c>
      <c r="FP394" t="s">
        <v>1019</v>
      </c>
      <c r="FQ394">
        <v>1688146449</v>
      </c>
      <c r="FR394">
        <v>1688146442</v>
      </c>
      <c r="FS394">
        <v>9</v>
      </c>
      <c r="FT394">
        <v>-0.022</v>
      </c>
      <c r="FU394">
        <v>-0.07000000000000001</v>
      </c>
      <c r="FV394">
        <v>-22.36</v>
      </c>
      <c r="FW394">
        <v>-3.884</v>
      </c>
      <c r="FX394">
        <v>420</v>
      </c>
      <c r="FY394">
        <v>23</v>
      </c>
      <c r="FZ394">
        <v>0.42</v>
      </c>
      <c r="GA394">
        <v>0.11</v>
      </c>
      <c r="GB394">
        <v>-39.266585</v>
      </c>
      <c r="GC394">
        <v>-0.3696495309567614</v>
      </c>
      <c r="GD394">
        <v>0.09598862836294694</v>
      </c>
      <c r="GE394">
        <v>0</v>
      </c>
      <c r="GF394">
        <v>0.8959143749999999</v>
      </c>
      <c r="GG394">
        <v>-0.29830350844278</v>
      </c>
      <c r="GH394">
        <v>0.02943647047430067</v>
      </c>
      <c r="GI394">
        <v>1</v>
      </c>
      <c r="GJ394">
        <v>1</v>
      </c>
      <c r="GK394">
        <v>2</v>
      </c>
      <c r="GL394" t="s">
        <v>432</v>
      </c>
      <c r="GM394">
        <v>3.10129</v>
      </c>
      <c r="GN394">
        <v>2.75815</v>
      </c>
      <c r="GO394">
        <v>0.216257</v>
      </c>
      <c r="GP394">
        <v>0.216813</v>
      </c>
      <c r="GQ394">
        <v>0.136764</v>
      </c>
      <c r="GR394">
        <v>0.121639</v>
      </c>
      <c r="GS394">
        <v>19308.9</v>
      </c>
      <c r="GT394">
        <v>18397.6</v>
      </c>
      <c r="GU394">
        <v>25250.9</v>
      </c>
      <c r="GV394">
        <v>23907.3</v>
      </c>
      <c r="GW394">
        <v>35106.5</v>
      </c>
      <c r="GX394">
        <v>30636.6</v>
      </c>
      <c r="GY394">
        <v>44163.4</v>
      </c>
      <c r="GZ394">
        <v>37675.9</v>
      </c>
      <c r="HA394">
        <v>1.66982</v>
      </c>
      <c r="HB394">
        <v>1.57463</v>
      </c>
      <c r="HC394">
        <v>-0.0045076</v>
      </c>
      <c r="HD394">
        <v>0</v>
      </c>
      <c r="HE394">
        <v>35.4144</v>
      </c>
      <c r="HF394">
        <v>999.9</v>
      </c>
      <c r="HG394">
        <v>34.3</v>
      </c>
      <c r="HH394">
        <v>48.8</v>
      </c>
      <c r="HI394">
        <v>39.507</v>
      </c>
      <c r="HJ394">
        <v>63.1375</v>
      </c>
      <c r="HK394">
        <v>21.7588</v>
      </c>
      <c r="HL394">
        <v>1</v>
      </c>
      <c r="HM394">
        <v>2.32789</v>
      </c>
      <c r="HN394">
        <v>9.28105</v>
      </c>
      <c r="HO394">
        <v>20.0437</v>
      </c>
      <c r="HP394">
        <v>5.20082</v>
      </c>
      <c r="HQ394">
        <v>11.998</v>
      </c>
      <c r="HR394">
        <v>4.95695</v>
      </c>
      <c r="HS394">
        <v>3.27438</v>
      </c>
      <c r="HT394">
        <v>9999</v>
      </c>
      <c r="HU394">
        <v>9999</v>
      </c>
      <c r="HV394">
        <v>9999</v>
      </c>
      <c r="HW394">
        <v>114.7</v>
      </c>
      <c r="HX394">
        <v>1.86386</v>
      </c>
      <c r="HY394">
        <v>1.86028</v>
      </c>
      <c r="HZ394">
        <v>1.85868</v>
      </c>
      <c r="IA394">
        <v>1.85989</v>
      </c>
      <c r="IB394">
        <v>1.85987</v>
      </c>
      <c r="IC394">
        <v>1.85852</v>
      </c>
      <c r="ID394">
        <v>1.85773</v>
      </c>
      <c r="IE394">
        <v>1.85242</v>
      </c>
      <c r="IF394">
        <v>0</v>
      </c>
      <c r="IG394">
        <v>0</v>
      </c>
      <c r="IH394">
        <v>0</v>
      </c>
      <c r="II394">
        <v>0</v>
      </c>
      <c r="IJ394" t="s">
        <v>433</v>
      </c>
      <c r="IK394" t="s">
        <v>434</v>
      </c>
      <c r="IL394" t="s">
        <v>435</v>
      </c>
      <c r="IM394" t="s">
        <v>435</v>
      </c>
      <c r="IN394" t="s">
        <v>435</v>
      </c>
      <c r="IO394" t="s">
        <v>435</v>
      </c>
      <c r="IP394">
        <v>0</v>
      </c>
      <c r="IQ394">
        <v>100</v>
      </c>
      <c r="IR394">
        <v>100</v>
      </c>
      <c r="IS394">
        <v>-33.98</v>
      </c>
      <c r="IT394">
        <v>-4.0606</v>
      </c>
      <c r="IU394">
        <v>-14.33519908643434</v>
      </c>
      <c r="IV394">
        <v>-0.02083019699242301</v>
      </c>
      <c r="IW394">
        <v>6.53372239223948E-06</v>
      </c>
      <c r="IX394">
        <v>-1.0545266758139E-09</v>
      </c>
      <c r="IY394">
        <v>-1.743726263577337</v>
      </c>
      <c r="IZ394">
        <v>-0.1107929009182527</v>
      </c>
      <c r="JA394">
        <v>0.00147621998962423</v>
      </c>
      <c r="JB394">
        <v>-1.085810860981848E-05</v>
      </c>
      <c r="JC394">
        <v>3</v>
      </c>
      <c r="JD394">
        <v>1949</v>
      </c>
      <c r="JE394">
        <v>2</v>
      </c>
      <c r="JF394">
        <v>64</v>
      </c>
      <c r="JG394">
        <v>66.09999999999999</v>
      </c>
      <c r="JH394">
        <v>66.3</v>
      </c>
      <c r="JI394">
        <v>3.23975</v>
      </c>
      <c r="JJ394">
        <v>2.70752</v>
      </c>
      <c r="JK394">
        <v>1.49658</v>
      </c>
      <c r="JL394">
        <v>2.32056</v>
      </c>
      <c r="JM394">
        <v>1.54785</v>
      </c>
      <c r="JN394">
        <v>2.45972</v>
      </c>
      <c r="JO394">
        <v>52.2399</v>
      </c>
      <c r="JP394">
        <v>12.4947</v>
      </c>
      <c r="JQ394">
        <v>18</v>
      </c>
      <c r="JR394">
        <v>502.942</v>
      </c>
      <c r="JS394">
        <v>446.932</v>
      </c>
      <c r="JT394">
        <v>28.4211</v>
      </c>
      <c r="JU394">
        <v>52.2225</v>
      </c>
      <c r="JV394">
        <v>29.9993</v>
      </c>
      <c r="JW394">
        <v>51.9158</v>
      </c>
      <c r="JX394">
        <v>51.6907</v>
      </c>
      <c r="JY394">
        <v>64.99290000000001</v>
      </c>
      <c r="JZ394">
        <v>24.9129</v>
      </c>
      <c r="KA394">
        <v>0</v>
      </c>
      <c r="KB394">
        <v>22.785</v>
      </c>
      <c r="KC394">
        <v>1470.03</v>
      </c>
      <c r="KD394">
        <v>25.7391</v>
      </c>
      <c r="KE394">
        <v>96.5042</v>
      </c>
      <c r="KF394">
        <v>90.9984</v>
      </c>
    </row>
    <row r="395" spans="1:292">
      <c r="A395">
        <v>377</v>
      </c>
      <c r="B395">
        <v>1688150422.6</v>
      </c>
      <c r="C395">
        <v>16006.59999990463</v>
      </c>
      <c r="D395" t="s">
        <v>1194</v>
      </c>
      <c r="E395" t="s">
        <v>1195</v>
      </c>
      <c r="F395">
        <v>5</v>
      </c>
      <c r="G395" t="s">
        <v>1018</v>
      </c>
      <c r="H395">
        <v>1688150415.1</v>
      </c>
      <c r="I395">
        <f>(J395)/1000</f>
        <v>0</v>
      </c>
      <c r="J395">
        <f>IF(DO395, AM395, AG395)</f>
        <v>0</v>
      </c>
      <c r="K395">
        <f>IF(DO395, AH395, AF395)</f>
        <v>0</v>
      </c>
      <c r="L395">
        <f>DQ395 - IF(AT395&gt;1, K395*DK395*100.0/(AV395*EE395), 0)</f>
        <v>0</v>
      </c>
      <c r="M395">
        <f>((S395-I395/2)*L395-K395)/(S395+I395/2)</f>
        <v>0</v>
      </c>
      <c r="N395">
        <f>M395*(DX395+DY395)/1000.0</f>
        <v>0</v>
      </c>
      <c r="O395">
        <f>(DQ395 - IF(AT395&gt;1, K395*DK395*100.0/(AV395*EE395), 0))*(DX395+DY395)/1000.0</f>
        <v>0</v>
      </c>
      <c r="P395">
        <f>2.0/((1/R395-1/Q395)+SIGN(R395)*SQRT((1/R395-1/Q395)*(1/R395-1/Q395) + 4*DL395/((DL395+1)*(DL395+1))*(2*1/R395*1/Q395-1/Q395*1/Q395)))</f>
        <v>0</v>
      </c>
      <c r="Q395">
        <f>IF(LEFT(DM395,1)&lt;&gt;"0",IF(LEFT(DM395,1)="1",3.0,DN395),$D$5+$E$5*(EE395*DX395/($K$5*1000))+$F$5*(EE395*DX395/($K$5*1000))*MAX(MIN(DK395,$J$5),$I$5)*MAX(MIN(DK395,$J$5),$I$5)+$G$5*MAX(MIN(DK395,$J$5),$I$5)*(EE395*DX395/($K$5*1000))+$H$5*(EE395*DX395/($K$5*1000))*(EE395*DX395/($K$5*1000)))</f>
        <v>0</v>
      </c>
      <c r="R395">
        <f>I395*(1000-(1000*0.61365*exp(17.502*V395/(240.97+V395))/(DX395+DY395)+DS395)/2)/(1000*0.61365*exp(17.502*V395/(240.97+V395))/(DX395+DY395)-DS395)</f>
        <v>0</v>
      </c>
      <c r="S395">
        <f>1/((DL395+1)/(P395/1.6)+1/(Q395/1.37)) + DL395/((DL395+1)/(P395/1.6) + DL395/(Q395/1.37))</f>
        <v>0</v>
      </c>
      <c r="T395">
        <f>(DG395*DJ395)</f>
        <v>0</v>
      </c>
      <c r="U395">
        <f>(DZ395+(T395+2*0.95*5.67E-8*(((DZ395+$B$9)+273)^4-(DZ395+273)^4)-44100*I395)/(1.84*29.3*Q395+8*0.95*5.67E-8*(DZ395+273)^3))</f>
        <v>0</v>
      </c>
      <c r="V395">
        <f>($C$9*EA395+$D$9*EB395+$E$9*U395)</f>
        <v>0</v>
      </c>
      <c r="W395">
        <f>0.61365*exp(17.502*V395/(240.97+V395))</f>
        <v>0</v>
      </c>
      <c r="X395">
        <f>(Y395/Z395*100)</f>
        <v>0</v>
      </c>
      <c r="Y395">
        <f>DS395*(DX395+DY395)/1000</f>
        <v>0</v>
      </c>
      <c r="Z395">
        <f>0.61365*exp(17.502*DZ395/(240.97+DZ395))</f>
        <v>0</v>
      </c>
      <c r="AA395">
        <f>(W395-DS395*(DX395+DY395)/1000)</f>
        <v>0</v>
      </c>
      <c r="AB395">
        <f>(-I395*44100)</f>
        <v>0</v>
      </c>
      <c r="AC395">
        <f>2*29.3*Q395*0.92*(DZ395-V395)</f>
        <v>0</v>
      </c>
      <c r="AD395">
        <f>2*0.95*5.67E-8*(((DZ395+$B$9)+273)^4-(V395+273)^4)</f>
        <v>0</v>
      </c>
      <c r="AE395">
        <f>T395+AD395+AB395+AC395</f>
        <v>0</v>
      </c>
      <c r="AF395">
        <f>DW395*AT395*(DR395-DQ395*(1000-AT395*DT395)/(1000-AT395*DS395))/(100*DK395)</f>
        <v>0</v>
      </c>
      <c r="AG395">
        <f>1000*DW395*AT395*(DS395-DT395)/(100*DK395*(1000-AT395*DS395))</f>
        <v>0</v>
      </c>
      <c r="AH395">
        <f>(AI395 - AJ395 - DX395*1E3/(8.314*(DZ395+273.15)) * AL395/DW395 * AK395) * DW395/(100*DK395) * (1000 - DT395)/1000</f>
        <v>0</v>
      </c>
      <c r="AI395">
        <v>1495.643628297887</v>
      </c>
      <c r="AJ395">
        <v>1465.783333333333</v>
      </c>
      <c r="AK395">
        <v>3.406442296780001</v>
      </c>
      <c r="AL395">
        <v>66.52313839477526</v>
      </c>
      <c r="AM395">
        <f>(AO395 - AN395 + DX395*1E3/(8.314*(DZ395+273.15)) * AQ395/DW395 * AP395) * DW395/(100*DK395) * 1000/(1000 - AO395)</f>
        <v>0</v>
      </c>
      <c r="AN395">
        <v>25.63408306517322</v>
      </c>
      <c r="AO395">
        <v>26.48131272727273</v>
      </c>
      <c r="AP395">
        <v>-0.000391503852879902</v>
      </c>
      <c r="AQ395">
        <v>105.5360491091365</v>
      </c>
      <c r="AR395">
        <v>0</v>
      </c>
      <c r="AS395">
        <v>0</v>
      </c>
      <c r="AT395">
        <f>IF(AR395*$H$15&gt;=AV395,1.0,(AV395/(AV395-AR395*$H$15)))</f>
        <v>0</v>
      </c>
      <c r="AU395">
        <f>(AT395-1)*100</f>
        <v>0</v>
      </c>
      <c r="AV395">
        <f>MAX(0,($B$15+$C$15*EE395)/(1+$D$15*EE395)*DX395/(DZ395+273)*$E$15)</f>
        <v>0</v>
      </c>
      <c r="AW395" t="s">
        <v>429</v>
      </c>
      <c r="AX395" t="s">
        <v>429</v>
      </c>
      <c r="AY395">
        <v>0</v>
      </c>
      <c r="AZ395">
        <v>0</v>
      </c>
      <c r="BA395">
        <f>1-AY395/AZ395</f>
        <v>0</v>
      </c>
      <c r="BB395">
        <v>0</v>
      </c>
      <c r="BC395" t="s">
        <v>429</v>
      </c>
      <c r="BD395" t="s">
        <v>429</v>
      </c>
      <c r="BE395">
        <v>0</v>
      </c>
      <c r="BF395">
        <v>0</v>
      </c>
      <c r="BG395">
        <f>1-BE395/BF395</f>
        <v>0</v>
      </c>
      <c r="BH395">
        <v>0.5</v>
      </c>
      <c r="BI395">
        <f>DH395</f>
        <v>0</v>
      </c>
      <c r="BJ395">
        <f>K395</f>
        <v>0</v>
      </c>
      <c r="BK395">
        <f>BG395*BH395*BI395</f>
        <v>0</v>
      </c>
      <c r="BL395">
        <f>(BJ395-BB395)/BI395</f>
        <v>0</v>
      </c>
      <c r="BM395">
        <f>(AZ395-BF395)/BF395</f>
        <v>0</v>
      </c>
      <c r="BN395">
        <f>AY395/(BA395+AY395/BF395)</f>
        <v>0</v>
      </c>
      <c r="BO395" t="s">
        <v>429</v>
      </c>
      <c r="BP395">
        <v>0</v>
      </c>
      <c r="BQ395">
        <f>IF(BP395&lt;&gt;0, BP395, BN395)</f>
        <v>0</v>
      </c>
      <c r="BR395">
        <f>1-BQ395/BF395</f>
        <v>0</v>
      </c>
      <c r="BS395">
        <f>(BF395-BE395)/(BF395-BQ395)</f>
        <v>0</v>
      </c>
      <c r="BT395">
        <f>(AZ395-BF395)/(AZ395-BQ395)</f>
        <v>0</v>
      </c>
      <c r="BU395">
        <f>(BF395-BE395)/(BF395-AY395)</f>
        <v>0</v>
      </c>
      <c r="BV395">
        <f>(AZ395-BF395)/(AZ395-AY395)</f>
        <v>0</v>
      </c>
      <c r="BW395">
        <f>(BS395*BQ395/BE395)</f>
        <v>0</v>
      </c>
      <c r="BX395">
        <f>(1-BW395)</f>
        <v>0</v>
      </c>
      <c r="DG395">
        <f>$B$13*EF395+$C$13*EG395+$F$13*ER395*(1-EU395)</f>
        <v>0</v>
      </c>
      <c r="DH395">
        <f>DG395*DI395</f>
        <v>0</v>
      </c>
      <c r="DI395">
        <f>($B$13*$D$11+$C$13*$D$11+$F$13*((FE395+EW395)/MAX(FE395+EW395+FF395, 0.1)*$I$11+FF395/MAX(FE395+EW395+FF395, 0.1)*$J$11))/($B$13+$C$13+$F$13)</f>
        <v>0</v>
      </c>
      <c r="DJ395">
        <f>($B$13*$K$11+$C$13*$K$11+$F$13*((FE395+EW395)/MAX(FE395+EW395+FF395, 0.1)*$P$11+FF395/MAX(FE395+EW395+FF395, 0.1)*$Q$11))/($B$13+$C$13+$F$13)</f>
        <v>0</v>
      </c>
      <c r="DK395">
        <v>2.44</v>
      </c>
      <c r="DL395">
        <v>0.5</v>
      </c>
      <c r="DM395" t="s">
        <v>430</v>
      </c>
      <c r="DN395">
        <v>2</v>
      </c>
      <c r="DO395" t="b">
        <v>1</v>
      </c>
      <c r="DP395">
        <v>1688150415.1</v>
      </c>
      <c r="DQ395">
        <v>1403.641851851852</v>
      </c>
      <c r="DR395">
        <v>1442.98037037037</v>
      </c>
      <c r="DS395">
        <v>26.5044962962963</v>
      </c>
      <c r="DT395">
        <v>25.6420037037037</v>
      </c>
      <c r="DU395">
        <v>1437.551481481481</v>
      </c>
      <c r="DV395">
        <v>30.56556666666667</v>
      </c>
      <c r="DW395">
        <v>500.0054074074074</v>
      </c>
      <c r="DX395">
        <v>101.5324444444445</v>
      </c>
      <c r="DY395">
        <v>0.09996462962962963</v>
      </c>
      <c r="DZ395">
        <v>34.08067407407408</v>
      </c>
      <c r="EA395">
        <v>35.35152962962963</v>
      </c>
      <c r="EB395">
        <v>999.9000000000001</v>
      </c>
      <c r="EC395">
        <v>0</v>
      </c>
      <c r="ED395">
        <v>0</v>
      </c>
      <c r="EE395">
        <v>9989.488148148148</v>
      </c>
      <c r="EF395">
        <v>0</v>
      </c>
      <c r="EG395">
        <v>419.7172962962963</v>
      </c>
      <c r="EH395">
        <v>-39.33957037037037</v>
      </c>
      <c r="EI395">
        <v>1441.857777777778</v>
      </c>
      <c r="EJ395">
        <v>1480.955185185185</v>
      </c>
      <c r="EK395">
        <v>0.8624874444444446</v>
      </c>
      <c r="EL395">
        <v>1442.98037037037</v>
      </c>
      <c r="EM395">
        <v>25.6420037037037</v>
      </c>
      <c r="EN395">
        <v>2.691066296296296</v>
      </c>
      <c r="EO395">
        <v>2.603495555555556</v>
      </c>
      <c r="EP395">
        <v>22.23066296296296</v>
      </c>
      <c r="EQ395">
        <v>21.68838148148149</v>
      </c>
      <c r="ER395">
        <v>2000.020740740741</v>
      </c>
      <c r="ES395">
        <v>0.9800072222222221</v>
      </c>
      <c r="ET395">
        <v>0.01999288518518518</v>
      </c>
      <c r="EU395">
        <v>0</v>
      </c>
      <c r="EV395">
        <v>259.4997407407407</v>
      </c>
      <c r="EW395">
        <v>5.00078</v>
      </c>
      <c r="EX395">
        <v>6028.767037037036</v>
      </c>
      <c r="EY395">
        <v>16379.85555555556</v>
      </c>
      <c r="EZ395">
        <v>51.88629629629629</v>
      </c>
      <c r="FA395">
        <v>53.42796296296296</v>
      </c>
      <c r="FB395">
        <v>52.1524074074074</v>
      </c>
      <c r="FC395">
        <v>52.92577777777778</v>
      </c>
      <c r="FD395">
        <v>52.2174074074074</v>
      </c>
      <c r="FE395">
        <v>1955.130740740741</v>
      </c>
      <c r="FF395">
        <v>39.89000000000001</v>
      </c>
      <c r="FG395">
        <v>0</v>
      </c>
      <c r="FH395">
        <v>1688150416.8</v>
      </c>
      <c r="FI395">
        <v>0</v>
      </c>
      <c r="FJ395">
        <v>259.4864615384615</v>
      </c>
      <c r="FK395">
        <v>0.7859828973408506</v>
      </c>
      <c r="FL395">
        <v>-8.904615398906897</v>
      </c>
      <c r="FM395">
        <v>6028.978461538461</v>
      </c>
      <c r="FN395">
        <v>15</v>
      </c>
      <c r="FO395">
        <v>1688146449</v>
      </c>
      <c r="FP395" t="s">
        <v>1019</v>
      </c>
      <c r="FQ395">
        <v>1688146449</v>
      </c>
      <c r="FR395">
        <v>1688146442</v>
      </c>
      <c r="FS395">
        <v>9</v>
      </c>
      <c r="FT395">
        <v>-0.022</v>
      </c>
      <c r="FU395">
        <v>-0.07000000000000001</v>
      </c>
      <c r="FV395">
        <v>-22.36</v>
      </c>
      <c r="FW395">
        <v>-3.884</v>
      </c>
      <c r="FX395">
        <v>420</v>
      </c>
      <c r="FY395">
        <v>23</v>
      </c>
      <c r="FZ395">
        <v>0.42</v>
      </c>
      <c r="GA395">
        <v>0.11</v>
      </c>
      <c r="GB395">
        <v>-39.29926341463415</v>
      </c>
      <c r="GC395">
        <v>-0.7369400696864695</v>
      </c>
      <c r="GD395">
        <v>0.1085229114982062</v>
      </c>
      <c r="GE395">
        <v>0</v>
      </c>
      <c r="GF395">
        <v>0.8740861463414633</v>
      </c>
      <c r="GG395">
        <v>-0.1895846759581883</v>
      </c>
      <c r="GH395">
        <v>0.01919970491587391</v>
      </c>
      <c r="GI395">
        <v>1</v>
      </c>
      <c r="GJ395">
        <v>1</v>
      </c>
      <c r="GK395">
        <v>2</v>
      </c>
      <c r="GL395" t="s">
        <v>432</v>
      </c>
      <c r="GM395">
        <v>3.10139</v>
      </c>
      <c r="GN395">
        <v>2.7579</v>
      </c>
      <c r="GO395">
        <v>0.217773</v>
      </c>
      <c r="GP395">
        <v>0.218319</v>
      </c>
      <c r="GQ395">
        <v>0.136718</v>
      </c>
      <c r="GR395">
        <v>0.121617</v>
      </c>
      <c r="GS395">
        <v>19271.5</v>
      </c>
      <c r="GT395">
        <v>18362.1</v>
      </c>
      <c r="GU395">
        <v>25251.3</v>
      </c>
      <c r="GV395">
        <v>23907.6</v>
      </c>
      <c r="GW395">
        <v>35109.1</v>
      </c>
      <c r="GX395">
        <v>30637.9</v>
      </c>
      <c r="GY395">
        <v>44164.2</v>
      </c>
      <c r="GZ395">
        <v>37676.3</v>
      </c>
      <c r="HA395">
        <v>1.67027</v>
      </c>
      <c r="HB395">
        <v>1.5747</v>
      </c>
      <c r="HC395">
        <v>-0.00510737</v>
      </c>
      <c r="HD395">
        <v>0</v>
      </c>
      <c r="HE395">
        <v>35.3981</v>
      </c>
      <c r="HF395">
        <v>999.9</v>
      </c>
      <c r="HG395">
        <v>34.3</v>
      </c>
      <c r="HH395">
        <v>48.8</v>
      </c>
      <c r="HI395">
        <v>39.506</v>
      </c>
      <c r="HJ395">
        <v>62.8775</v>
      </c>
      <c r="HK395">
        <v>21.7107</v>
      </c>
      <c r="HL395">
        <v>1</v>
      </c>
      <c r="HM395">
        <v>2.32719</v>
      </c>
      <c r="HN395">
        <v>9.28105</v>
      </c>
      <c r="HO395">
        <v>20.0434</v>
      </c>
      <c r="HP395">
        <v>5.19932</v>
      </c>
      <c r="HQ395">
        <v>11.998</v>
      </c>
      <c r="HR395">
        <v>4.9569</v>
      </c>
      <c r="HS395">
        <v>3.27418</v>
      </c>
      <c r="HT395">
        <v>9999</v>
      </c>
      <c r="HU395">
        <v>9999</v>
      </c>
      <c r="HV395">
        <v>9999</v>
      </c>
      <c r="HW395">
        <v>114.7</v>
      </c>
      <c r="HX395">
        <v>1.86386</v>
      </c>
      <c r="HY395">
        <v>1.86028</v>
      </c>
      <c r="HZ395">
        <v>1.85868</v>
      </c>
      <c r="IA395">
        <v>1.85989</v>
      </c>
      <c r="IB395">
        <v>1.85986</v>
      </c>
      <c r="IC395">
        <v>1.85852</v>
      </c>
      <c r="ID395">
        <v>1.85772</v>
      </c>
      <c r="IE395">
        <v>1.85242</v>
      </c>
      <c r="IF395">
        <v>0</v>
      </c>
      <c r="IG395">
        <v>0</v>
      </c>
      <c r="IH395">
        <v>0</v>
      </c>
      <c r="II395">
        <v>0</v>
      </c>
      <c r="IJ395" t="s">
        <v>433</v>
      </c>
      <c r="IK395" t="s">
        <v>434</v>
      </c>
      <c r="IL395" t="s">
        <v>435</v>
      </c>
      <c r="IM395" t="s">
        <v>435</v>
      </c>
      <c r="IN395" t="s">
        <v>435</v>
      </c>
      <c r="IO395" t="s">
        <v>435</v>
      </c>
      <c r="IP395">
        <v>0</v>
      </c>
      <c r="IQ395">
        <v>100</v>
      </c>
      <c r="IR395">
        <v>100</v>
      </c>
      <c r="IS395">
        <v>-34.12</v>
      </c>
      <c r="IT395">
        <v>-4.0598</v>
      </c>
      <c r="IU395">
        <v>-14.33519908643434</v>
      </c>
      <c r="IV395">
        <v>-0.02083019699242301</v>
      </c>
      <c r="IW395">
        <v>6.53372239223948E-06</v>
      </c>
      <c r="IX395">
        <v>-1.0545266758139E-09</v>
      </c>
      <c r="IY395">
        <v>-1.743726263577337</v>
      </c>
      <c r="IZ395">
        <v>-0.1107929009182527</v>
      </c>
      <c r="JA395">
        <v>0.00147621998962423</v>
      </c>
      <c r="JB395">
        <v>-1.085810860981848E-05</v>
      </c>
      <c r="JC395">
        <v>3</v>
      </c>
      <c r="JD395">
        <v>1949</v>
      </c>
      <c r="JE395">
        <v>2</v>
      </c>
      <c r="JF395">
        <v>64</v>
      </c>
      <c r="JG395">
        <v>66.2</v>
      </c>
      <c r="JH395">
        <v>66.3</v>
      </c>
      <c r="JI395">
        <v>3.27148</v>
      </c>
      <c r="JJ395">
        <v>2.70508</v>
      </c>
      <c r="JK395">
        <v>1.49658</v>
      </c>
      <c r="JL395">
        <v>2.32056</v>
      </c>
      <c r="JM395">
        <v>1.54785</v>
      </c>
      <c r="JN395">
        <v>2.4353</v>
      </c>
      <c r="JO395">
        <v>52.2399</v>
      </c>
      <c r="JP395">
        <v>12.4772</v>
      </c>
      <c r="JQ395">
        <v>18</v>
      </c>
      <c r="JR395">
        <v>503.251</v>
      </c>
      <c r="JS395">
        <v>446.976</v>
      </c>
      <c r="JT395">
        <v>28.4064</v>
      </c>
      <c r="JU395">
        <v>52.2176</v>
      </c>
      <c r="JV395">
        <v>29.9993</v>
      </c>
      <c r="JW395">
        <v>51.9158</v>
      </c>
      <c r="JX395">
        <v>51.6892</v>
      </c>
      <c r="JY395">
        <v>65.62520000000001</v>
      </c>
      <c r="JZ395">
        <v>24.9129</v>
      </c>
      <c r="KA395">
        <v>0</v>
      </c>
      <c r="KB395">
        <v>22.7602</v>
      </c>
      <c r="KC395">
        <v>1490.07</v>
      </c>
      <c r="KD395">
        <v>25.6625</v>
      </c>
      <c r="KE395">
        <v>96.506</v>
      </c>
      <c r="KF395">
        <v>90.99939999999999</v>
      </c>
    </row>
    <row r="396" spans="1:292">
      <c r="A396">
        <v>378</v>
      </c>
      <c r="B396">
        <v>1688150427.6</v>
      </c>
      <c r="C396">
        <v>16011.59999990463</v>
      </c>
      <c r="D396" t="s">
        <v>1196</v>
      </c>
      <c r="E396" t="s">
        <v>1197</v>
      </c>
      <c r="F396">
        <v>5</v>
      </c>
      <c r="G396" t="s">
        <v>1018</v>
      </c>
      <c r="H396">
        <v>1688150419.814285</v>
      </c>
      <c r="I396">
        <f>(J396)/1000</f>
        <v>0</v>
      </c>
      <c r="J396">
        <f>IF(DO396, AM396, AG396)</f>
        <v>0</v>
      </c>
      <c r="K396">
        <f>IF(DO396, AH396, AF396)</f>
        <v>0</v>
      </c>
      <c r="L396">
        <f>DQ396 - IF(AT396&gt;1, K396*DK396*100.0/(AV396*EE396), 0)</f>
        <v>0</v>
      </c>
      <c r="M396">
        <f>((S396-I396/2)*L396-K396)/(S396+I396/2)</f>
        <v>0</v>
      </c>
      <c r="N396">
        <f>M396*(DX396+DY396)/1000.0</f>
        <v>0</v>
      </c>
      <c r="O396">
        <f>(DQ396 - IF(AT396&gt;1, K396*DK396*100.0/(AV396*EE396), 0))*(DX396+DY396)/1000.0</f>
        <v>0</v>
      </c>
      <c r="P396">
        <f>2.0/((1/R396-1/Q396)+SIGN(R396)*SQRT((1/R396-1/Q396)*(1/R396-1/Q396) + 4*DL396/((DL396+1)*(DL396+1))*(2*1/R396*1/Q396-1/Q396*1/Q396)))</f>
        <v>0</v>
      </c>
      <c r="Q396">
        <f>IF(LEFT(DM396,1)&lt;&gt;"0",IF(LEFT(DM396,1)="1",3.0,DN396),$D$5+$E$5*(EE396*DX396/($K$5*1000))+$F$5*(EE396*DX396/($K$5*1000))*MAX(MIN(DK396,$J$5),$I$5)*MAX(MIN(DK396,$J$5),$I$5)+$G$5*MAX(MIN(DK396,$J$5),$I$5)*(EE396*DX396/($K$5*1000))+$H$5*(EE396*DX396/($K$5*1000))*(EE396*DX396/($K$5*1000)))</f>
        <v>0</v>
      </c>
      <c r="R396">
        <f>I396*(1000-(1000*0.61365*exp(17.502*V396/(240.97+V396))/(DX396+DY396)+DS396)/2)/(1000*0.61365*exp(17.502*V396/(240.97+V396))/(DX396+DY396)-DS396)</f>
        <v>0</v>
      </c>
      <c r="S396">
        <f>1/((DL396+1)/(P396/1.6)+1/(Q396/1.37)) + DL396/((DL396+1)/(P396/1.6) + DL396/(Q396/1.37))</f>
        <v>0</v>
      </c>
      <c r="T396">
        <f>(DG396*DJ396)</f>
        <v>0</v>
      </c>
      <c r="U396">
        <f>(DZ396+(T396+2*0.95*5.67E-8*(((DZ396+$B$9)+273)^4-(DZ396+273)^4)-44100*I396)/(1.84*29.3*Q396+8*0.95*5.67E-8*(DZ396+273)^3))</f>
        <v>0</v>
      </c>
      <c r="V396">
        <f>($C$9*EA396+$D$9*EB396+$E$9*U396)</f>
        <v>0</v>
      </c>
      <c r="W396">
        <f>0.61365*exp(17.502*V396/(240.97+V396))</f>
        <v>0</v>
      </c>
      <c r="X396">
        <f>(Y396/Z396*100)</f>
        <v>0</v>
      </c>
      <c r="Y396">
        <f>DS396*(DX396+DY396)/1000</f>
        <v>0</v>
      </c>
      <c r="Z396">
        <f>0.61365*exp(17.502*DZ396/(240.97+DZ396))</f>
        <v>0</v>
      </c>
      <c r="AA396">
        <f>(W396-DS396*(DX396+DY396)/1000)</f>
        <v>0</v>
      </c>
      <c r="AB396">
        <f>(-I396*44100)</f>
        <v>0</v>
      </c>
      <c r="AC396">
        <f>2*29.3*Q396*0.92*(DZ396-V396)</f>
        <v>0</v>
      </c>
      <c r="AD396">
        <f>2*0.95*5.67E-8*(((DZ396+$B$9)+273)^4-(V396+273)^4)</f>
        <v>0</v>
      </c>
      <c r="AE396">
        <f>T396+AD396+AB396+AC396</f>
        <v>0</v>
      </c>
      <c r="AF396">
        <f>DW396*AT396*(DR396-DQ396*(1000-AT396*DT396)/(1000-AT396*DS396))/(100*DK396)</f>
        <v>0</v>
      </c>
      <c r="AG396">
        <f>1000*DW396*AT396*(DS396-DT396)/(100*DK396*(1000-AT396*DS396))</f>
        <v>0</v>
      </c>
      <c r="AH396">
        <f>(AI396 - AJ396 - DX396*1E3/(8.314*(DZ396+273.15)) * AL396/DW396 * AK396) * DW396/(100*DK396) * (1000 - DT396)/1000</f>
        <v>0</v>
      </c>
      <c r="AI396">
        <v>1513.011593260495</v>
      </c>
      <c r="AJ396">
        <v>1483.003757575758</v>
      </c>
      <c r="AK396">
        <v>3.440224725981154</v>
      </c>
      <c r="AL396">
        <v>66.52313839477526</v>
      </c>
      <c r="AM396">
        <f>(AO396 - AN396 + DX396*1E3/(8.314*(DZ396+273.15)) * AQ396/DW396 * AP396) * DW396/(100*DK396) * 1000/(1000 - AO396)</f>
        <v>0</v>
      </c>
      <c r="AN396">
        <v>25.63060048299158</v>
      </c>
      <c r="AO396">
        <v>26.46782</v>
      </c>
      <c r="AP396">
        <v>-0.0002624310774616541</v>
      </c>
      <c r="AQ396">
        <v>105.5360491091365</v>
      </c>
      <c r="AR396">
        <v>0</v>
      </c>
      <c r="AS396">
        <v>0</v>
      </c>
      <c r="AT396">
        <f>IF(AR396*$H$15&gt;=AV396,1.0,(AV396/(AV396-AR396*$H$15)))</f>
        <v>0</v>
      </c>
      <c r="AU396">
        <f>(AT396-1)*100</f>
        <v>0</v>
      </c>
      <c r="AV396">
        <f>MAX(0,($B$15+$C$15*EE396)/(1+$D$15*EE396)*DX396/(DZ396+273)*$E$15)</f>
        <v>0</v>
      </c>
      <c r="AW396" t="s">
        <v>429</v>
      </c>
      <c r="AX396" t="s">
        <v>429</v>
      </c>
      <c r="AY396">
        <v>0</v>
      </c>
      <c r="AZ396">
        <v>0</v>
      </c>
      <c r="BA396">
        <f>1-AY396/AZ396</f>
        <v>0</v>
      </c>
      <c r="BB396">
        <v>0</v>
      </c>
      <c r="BC396" t="s">
        <v>429</v>
      </c>
      <c r="BD396" t="s">
        <v>429</v>
      </c>
      <c r="BE396">
        <v>0</v>
      </c>
      <c r="BF396">
        <v>0</v>
      </c>
      <c r="BG396">
        <f>1-BE396/BF396</f>
        <v>0</v>
      </c>
      <c r="BH396">
        <v>0.5</v>
      </c>
      <c r="BI396">
        <f>DH396</f>
        <v>0</v>
      </c>
      <c r="BJ396">
        <f>K396</f>
        <v>0</v>
      </c>
      <c r="BK396">
        <f>BG396*BH396*BI396</f>
        <v>0</v>
      </c>
      <c r="BL396">
        <f>(BJ396-BB396)/BI396</f>
        <v>0</v>
      </c>
      <c r="BM396">
        <f>(AZ396-BF396)/BF396</f>
        <v>0</v>
      </c>
      <c r="BN396">
        <f>AY396/(BA396+AY396/BF396)</f>
        <v>0</v>
      </c>
      <c r="BO396" t="s">
        <v>429</v>
      </c>
      <c r="BP396">
        <v>0</v>
      </c>
      <c r="BQ396">
        <f>IF(BP396&lt;&gt;0, BP396, BN396)</f>
        <v>0</v>
      </c>
      <c r="BR396">
        <f>1-BQ396/BF396</f>
        <v>0</v>
      </c>
      <c r="BS396">
        <f>(BF396-BE396)/(BF396-BQ396)</f>
        <v>0</v>
      </c>
      <c r="BT396">
        <f>(AZ396-BF396)/(AZ396-BQ396)</f>
        <v>0</v>
      </c>
      <c r="BU396">
        <f>(BF396-BE396)/(BF396-AY396)</f>
        <v>0</v>
      </c>
      <c r="BV396">
        <f>(AZ396-BF396)/(AZ396-AY396)</f>
        <v>0</v>
      </c>
      <c r="BW396">
        <f>(BS396*BQ396/BE396)</f>
        <v>0</v>
      </c>
      <c r="BX396">
        <f>(1-BW396)</f>
        <v>0</v>
      </c>
      <c r="DG396">
        <f>$B$13*EF396+$C$13*EG396+$F$13*ER396*(1-EU396)</f>
        <v>0</v>
      </c>
      <c r="DH396">
        <f>DG396*DI396</f>
        <v>0</v>
      </c>
      <c r="DI396">
        <f>($B$13*$D$11+$C$13*$D$11+$F$13*((FE396+EW396)/MAX(FE396+EW396+FF396, 0.1)*$I$11+FF396/MAX(FE396+EW396+FF396, 0.1)*$J$11))/($B$13+$C$13+$F$13)</f>
        <v>0</v>
      </c>
      <c r="DJ396">
        <f>($B$13*$K$11+$C$13*$K$11+$F$13*((FE396+EW396)/MAX(FE396+EW396+FF396, 0.1)*$P$11+FF396/MAX(FE396+EW396+FF396, 0.1)*$Q$11))/($B$13+$C$13+$F$13)</f>
        <v>0</v>
      </c>
      <c r="DK396">
        <v>2.44</v>
      </c>
      <c r="DL396">
        <v>0.5</v>
      </c>
      <c r="DM396" t="s">
        <v>430</v>
      </c>
      <c r="DN396">
        <v>2</v>
      </c>
      <c r="DO396" t="b">
        <v>1</v>
      </c>
      <c r="DP396">
        <v>1688150419.814285</v>
      </c>
      <c r="DQ396">
        <v>1419.3975</v>
      </c>
      <c r="DR396">
        <v>1458.816785714286</v>
      </c>
      <c r="DS396">
        <v>26.48890714285714</v>
      </c>
      <c r="DT396">
        <v>25.63663571428571</v>
      </c>
      <c r="DU396">
        <v>1453.442857142857</v>
      </c>
      <c r="DV396">
        <v>30.54914285714285</v>
      </c>
      <c r="DW396">
        <v>499.9980714285715</v>
      </c>
      <c r="DX396">
        <v>101.5320357142857</v>
      </c>
      <c r="DY396">
        <v>0.09995555714285716</v>
      </c>
      <c r="DZ396">
        <v>34.06076785714286</v>
      </c>
      <c r="EA396">
        <v>35.32902142857143</v>
      </c>
      <c r="EB396">
        <v>999.9000000000002</v>
      </c>
      <c r="EC396">
        <v>0</v>
      </c>
      <c r="ED396">
        <v>0</v>
      </c>
      <c r="EE396">
        <v>9991.849642857143</v>
      </c>
      <c r="EF396">
        <v>0</v>
      </c>
      <c r="EG396">
        <v>415.7826071428571</v>
      </c>
      <c r="EH396">
        <v>-39.41972499999999</v>
      </c>
      <c r="EI396">
        <v>1458.018571428571</v>
      </c>
      <c r="EJ396">
        <v>1497.2</v>
      </c>
      <c r="EK396">
        <v>0.8522587857142856</v>
      </c>
      <c r="EL396">
        <v>1458.816785714286</v>
      </c>
      <c r="EM396">
        <v>25.63663571428571</v>
      </c>
      <c r="EN396">
        <v>2.689471785714286</v>
      </c>
      <c r="EO396">
        <v>2.60294</v>
      </c>
      <c r="EP396">
        <v>22.22093214285715</v>
      </c>
      <c r="EQ396">
        <v>21.68488928571428</v>
      </c>
      <c r="ER396">
        <v>1999.999642857143</v>
      </c>
      <c r="ES396">
        <v>0.9800068214285712</v>
      </c>
      <c r="ET396">
        <v>0.01999328214285714</v>
      </c>
      <c r="EU396">
        <v>0</v>
      </c>
      <c r="EV396">
        <v>259.4594642857143</v>
      </c>
      <c r="EW396">
        <v>5.00078</v>
      </c>
      <c r="EX396">
        <v>6029.582142857143</v>
      </c>
      <c r="EY396">
        <v>16379.66785714286</v>
      </c>
      <c r="EZ396">
        <v>51.86135714285713</v>
      </c>
      <c r="FA396">
        <v>53.40153571428571</v>
      </c>
      <c r="FB396">
        <v>52.15149999999999</v>
      </c>
      <c r="FC396">
        <v>52.89932142857142</v>
      </c>
      <c r="FD396">
        <v>52.16946428571428</v>
      </c>
      <c r="FE396">
        <v>1955.109642857143</v>
      </c>
      <c r="FF396">
        <v>39.89000000000001</v>
      </c>
      <c r="FG396">
        <v>0</v>
      </c>
      <c r="FH396">
        <v>1688150422.2</v>
      </c>
      <c r="FI396">
        <v>0</v>
      </c>
      <c r="FJ396">
        <v>259.44944</v>
      </c>
      <c r="FK396">
        <v>-0.05938460704618818</v>
      </c>
      <c r="FL396">
        <v>46.45230769470292</v>
      </c>
      <c r="FM396">
        <v>6029.974399999999</v>
      </c>
      <c r="FN396">
        <v>15</v>
      </c>
      <c r="FO396">
        <v>1688146449</v>
      </c>
      <c r="FP396" t="s">
        <v>1019</v>
      </c>
      <c r="FQ396">
        <v>1688146449</v>
      </c>
      <c r="FR396">
        <v>1688146442</v>
      </c>
      <c r="FS396">
        <v>9</v>
      </c>
      <c r="FT396">
        <v>-0.022</v>
      </c>
      <c r="FU396">
        <v>-0.07000000000000001</v>
      </c>
      <c r="FV396">
        <v>-22.36</v>
      </c>
      <c r="FW396">
        <v>-3.884</v>
      </c>
      <c r="FX396">
        <v>420</v>
      </c>
      <c r="FY396">
        <v>23</v>
      </c>
      <c r="FZ396">
        <v>0.42</v>
      </c>
      <c r="GA396">
        <v>0.11</v>
      </c>
      <c r="GB396">
        <v>-39.39524249999999</v>
      </c>
      <c r="GC396">
        <v>-0.8607208255159059</v>
      </c>
      <c r="GD396">
        <v>0.1110402402003436</v>
      </c>
      <c r="GE396">
        <v>0</v>
      </c>
      <c r="GF396">
        <v>0.8580233749999999</v>
      </c>
      <c r="GG396">
        <v>-0.128412866791745</v>
      </c>
      <c r="GH396">
        <v>0.01246554361166713</v>
      </c>
      <c r="GI396">
        <v>1</v>
      </c>
      <c r="GJ396">
        <v>1</v>
      </c>
      <c r="GK396">
        <v>2</v>
      </c>
      <c r="GL396" t="s">
        <v>432</v>
      </c>
      <c r="GM396">
        <v>3.10139</v>
      </c>
      <c r="GN396">
        <v>2.7582</v>
      </c>
      <c r="GO396">
        <v>0.219289</v>
      </c>
      <c r="GP396">
        <v>0.219825</v>
      </c>
      <c r="GQ396">
        <v>0.136674</v>
      </c>
      <c r="GR396">
        <v>0.12161</v>
      </c>
      <c r="GS396">
        <v>19234.2</v>
      </c>
      <c r="GT396">
        <v>18326.7</v>
      </c>
      <c r="GU396">
        <v>25251.8</v>
      </c>
      <c r="GV396">
        <v>23907.9</v>
      </c>
      <c r="GW396">
        <v>35111.3</v>
      </c>
      <c r="GX396">
        <v>30638.8</v>
      </c>
      <c r="GY396">
        <v>44164.8</v>
      </c>
      <c r="GZ396">
        <v>37677.1</v>
      </c>
      <c r="HA396">
        <v>1.67038</v>
      </c>
      <c r="HB396">
        <v>1.57463</v>
      </c>
      <c r="HC396">
        <v>-0.00559539</v>
      </c>
      <c r="HD396">
        <v>0</v>
      </c>
      <c r="HE396">
        <v>35.3818</v>
      </c>
      <c r="HF396">
        <v>999.9</v>
      </c>
      <c r="HG396">
        <v>34.3</v>
      </c>
      <c r="HH396">
        <v>48.8</v>
      </c>
      <c r="HI396">
        <v>39.5089</v>
      </c>
      <c r="HJ396">
        <v>63.0375</v>
      </c>
      <c r="HK396">
        <v>21.6667</v>
      </c>
      <c r="HL396">
        <v>1</v>
      </c>
      <c r="HM396">
        <v>2.32651</v>
      </c>
      <c r="HN396">
        <v>9.28105</v>
      </c>
      <c r="HO396">
        <v>20.0435</v>
      </c>
      <c r="HP396">
        <v>5.20172</v>
      </c>
      <c r="HQ396">
        <v>11.998</v>
      </c>
      <c r="HR396">
        <v>4.95735</v>
      </c>
      <c r="HS396">
        <v>3.27458</v>
      </c>
      <c r="HT396">
        <v>9999</v>
      </c>
      <c r="HU396">
        <v>9999</v>
      </c>
      <c r="HV396">
        <v>9999</v>
      </c>
      <c r="HW396">
        <v>114.7</v>
      </c>
      <c r="HX396">
        <v>1.86386</v>
      </c>
      <c r="HY396">
        <v>1.86028</v>
      </c>
      <c r="HZ396">
        <v>1.85869</v>
      </c>
      <c r="IA396">
        <v>1.8599</v>
      </c>
      <c r="IB396">
        <v>1.85988</v>
      </c>
      <c r="IC396">
        <v>1.85852</v>
      </c>
      <c r="ID396">
        <v>1.85771</v>
      </c>
      <c r="IE396">
        <v>1.85242</v>
      </c>
      <c r="IF396">
        <v>0</v>
      </c>
      <c r="IG396">
        <v>0</v>
      </c>
      <c r="IH396">
        <v>0</v>
      </c>
      <c r="II396">
        <v>0</v>
      </c>
      <c r="IJ396" t="s">
        <v>433</v>
      </c>
      <c r="IK396" t="s">
        <v>434</v>
      </c>
      <c r="IL396" t="s">
        <v>435</v>
      </c>
      <c r="IM396" t="s">
        <v>435</v>
      </c>
      <c r="IN396" t="s">
        <v>435</v>
      </c>
      <c r="IO396" t="s">
        <v>435</v>
      </c>
      <c r="IP396">
        <v>0</v>
      </c>
      <c r="IQ396">
        <v>100</v>
      </c>
      <c r="IR396">
        <v>100</v>
      </c>
      <c r="IS396">
        <v>-34.26</v>
      </c>
      <c r="IT396">
        <v>-4.0591</v>
      </c>
      <c r="IU396">
        <v>-14.33519908643434</v>
      </c>
      <c r="IV396">
        <v>-0.02083019699242301</v>
      </c>
      <c r="IW396">
        <v>6.53372239223948E-06</v>
      </c>
      <c r="IX396">
        <v>-1.0545266758139E-09</v>
      </c>
      <c r="IY396">
        <v>-1.743726263577337</v>
      </c>
      <c r="IZ396">
        <v>-0.1107929009182527</v>
      </c>
      <c r="JA396">
        <v>0.00147621998962423</v>
      </c>
      <c r="JB396">
        <v>-1.085810860981848E-05</v>
      </c>
      <c r="JC396">
        <v>3</v>
      </c>
      <c r="JD396">
        <v>1949</v>
      </c>
      <c r="JE396">
        <v>2</v>
      </c>
      <c r="JF396">
        <v>64</v>
      </c>
      <c r="JG396">
        <v>66.3</v>
      </c>
      <c r="JH396">
        <v>66.40000000000001</v>
      </c>
      <c r="JI396">
        <v>3.29834</v>
      </c>
      <c r="JJ396">
        <v>2.70874</v>
      </c>
      <c r="JK396">
        <v>1.49658</v>
      </c>
      <c r="JL396">
        <v>2.32056</v>
      </c>
      <c r="JM396">
        <v>1.54785</v>
      </c>
      <c r="JN396">
        <v>2.39136</v>
      </c>
      <c r="JO396">
        <v>52.2399</v>
      </c>
      <c r="JP396">
        <v>12.4684</v>
      </c>
      <c r="JQ396">
        <v>18</v>
      </c>
      <c r="JR396">
        <v>503.31</v>
      </c>
      <c r="JS396">
        <v>446.899</v>
      </c>
      <c r="JT396">
        <v>28.3878</v>
      </c>
      <c r="JU396">
        <v>52.2095</v>
      </c>
      <c r="JV396">
        <v>29.9994</v>
      </c>
      <c r="JW396">
        <v>51.9137</v>
      </c>
      <c r="JX396">
        <v>51.6844</v>
      </c>
      <c r="JY396">
        <v>66.1854</v>
      </c>
      <c r="JZ396">
        <v>24.9129</v>
      </c>
      <c r="KA396">
        <v>0</v>
      </c>
      <c r="KB396">
        <v>22.7434</v>
      </c>
      <c r="KC396">
        <v>1503.43</v>
      </c>
      <c r="KD396">
        <v>25.6545</v>
      </c>
      <c r="KE396">
        <v>96.5074</v>
      </c>
      <c r="KF396">
        <v>91.00109999999999</v>
      </c>
    </row>
    <row r="397" spans="1:292">
      <c r="A397">
        <v>379</v>
      </c>
      <c r="B397">
        <v>1688150432.6</v>
      </c>
      <c r="C397">
        <v>16016.59999990463</v>
      </c>
      <c r="D397" t="s">
        <v>1198</v>
      </c>
      <c r="E397" t="s">
        <v>1199</v>
      </c>
      <c r="F397">
        <v>5</v>
      </c>
      <c r="G397" t="s">
        <v>1018</v>
      </c>
      <c r="H397">
        <v>1688150425.1</v>
      </c>
      <c r="I397">
        <f>(J397)/1000</f>
        <v>0</v>
      </c>
      <c r="J397">
        <f>IF(DO397, AM397, AG397)</f>
        <v>0</v>
      </c>
      <c r="K397">
        <f>IF(DO397, AH397, AF397)</f>
        <v>0</v>
      </c>
      <c r="L397">
        <f>DQ397 - IF(AT397&gt;1, K397*DK397*100.0/(AV397*EE397), 0)</f>
        <v>0</v>
      </c>
      <c r="M397">
        <f>((S397-I397/2)*L397-K397)/(S397+I397/2)</f>
        <v>0</v>
      </c>
      <c r="N397">
        <f>M397*(DX397+DY397)/1000.0</f>
        <v>0</v>
      </c>
      <c r="O397">
        <f>(DQ397 - IF(AT397&gt;1, K397*DK397*100.0/(AV397*EE397), 0))*(DX397+DY397)/1000.0</f>
        <v>0</v>
      </c>
      <c r="P397">
        <f>2.0/((1/R397-1/Q397)+SIGN(R397)*SQRT((1/R397-1/Q397)*(1/R397-1/Q397) + 4*DL397/((DL397+1)*(DL397+1))*(2*1/R397*1/Q397-1/Q397*1/Q397)))</f>
        <v>0</v>
      </c>
      <c r="Q397">
        <f>IF(LEFT(DM397,1)&lt;&gt;"0",IF(LEFT(DM397,1)="1",3.0,DN397),$D$5+$E$5*(EE397*DX397/($K$5*1000))+$F$5*(EE397*DX397/($K$5*1000))*MAX(MIN(DK397,$J$5),$I$5)*MAX(MIN(DK397,$J$5),$I$5)+$G$5*MAX(MIN(DK397,$J$5),$I$5)*(EE397*DX397/($K$5*1000))+$H$5*(EE397*DX397/($K$5*1000))*(EE397*DX397/($K$5*1000)))</f>
        <v>0</v>
      </c>
      <c r="R397">
        <f>I397*(1000-(1000*0.61365*exp(17.502*V397/(240.97+V397))/(DX397+DY397)+DS397)/2)/(1000*0.61365*exp(17.502*V397/(240.97+V397))/(DX397+DY397)-DS397)</f>
        <v>0</v>
      </c>
      <c r="S397">
        <f>1/((DL397+1)/(P397/1.6)+1/(Q397/1.37)) + DL397/((DL397+1)/(P397/1.6) + DL397/(Q397/1.37))</f>
        <v>0</v>
      </c>
      <c r="T397">
        <f>(DG397*DJ397)</f>
        <v>0</v>
      </c>
      <c r="U397">
        <f>(DZ397+(T397+2*0.95*5.67E-8*(((DZ397+$B$9)+273)^4-(DZ397+273)^4)-44100*I397)/(1.84*29.3*Q397+8*0.95*5.67E-8*(DZ397+273)^3))</f>
        <v>0</v>
      </c>
      <c r="V397">
        <f>($C$9*EA397+$D$9*EB397+$E$9*U397)</f>
        <v>0</v>
      </c>
      <c r="W397">
        <f>0.61365*exp(17.502*V397/(240.97+V397))</f>
        <v>0</v>
      </c>
      <c r="X397">
        <f>(Y397/Z397*100)</f>
        <v>0</v>
      </c>
      <c r="Y397">
        <f>DS397*(DX397+DY397)/1000</f>
        <v>0</v>
      </c>
      <c r="Z397">
        <f>0.61365*exp(17.502*DZ397/(240.97+DZ397))</f>
        <v>0</v>
      </c>
      <c r="AA397">
        <f>(W397-DS397*(DX397+DY397)/1000)</f>
        <v>0</v>
      </c>
      <c r="AB397">
        <f>(-I397*44100)</f>
        <v>0</v>
      </c>
      <c r="AC397">
        <f>2*29.3*Q397*0.92*(DZ397-V397)</f>
        <v>0</v>
      </c>
      <c r="AD397">
        <f>2*0.95*5.67E-8*(((DZ397+$B$9)+273)^4-(V397+273)^4)</f>
        <v>0</v>
      </c>
      <c r="AE397">
        <f>T397+AD397+AB397+AC397</f>
        <v>0</v>
      </c>
      <c r="AF397">
        <f>DW397*AT397*(DR397-DQ397*(1000-AT397*DT397)/(1000-AT397*DS397))/(100*DK397)</f>
        <v>0</v>
      </c>
      <c r="AG397">
        <f>1000*DW397*AT397*(DS397-DT397)/(100*DK397*(1000-AT397*DS397))</f>
        <v>0</v>
      </c>
      <c r="AH397">
        <f>(AI397 - AJ397 - DX397*1E3/(8.314*(DZ397+273.15)) * AL397/DW397 * AK397) * DW397/(100*DK397) * (1000 - DT397)/1000</f>
        <v>0</v>
      </c>
      <c r="AI397">
        <v>1530.231040876098</v>
      </c>
      <c r="AJ397">
        <v>1500.219090909091</v>
      </c>
      <c r="AK397">
        <v>3.443564502307285</v>
      </c>
      <c r="AL397">
        <v>66.52313839477526</v>
      </c>
      <c r="AM397">
        <f>(AO397 - AN397 + DX397*1E3/(8.314*(DZ397+273.15)) * AQ397/DW397 * AP397) * DW397/(100*DK397) * 1000/(1000 - AO397)</f>
        <v>0</v>
      </c>
      <c r="AN397">
        <v>25.62774327027843</v>
      </c>
      <c r="AO397">
        <v>26.45572787878788</v>
      </c>
      <c r="AP397">
        <v>-0.0001699126158153813</v>
      </c>
      <c r="AQ397">
        <v>105.5360491091365</v>
      </c>
      <c r="AR397">
        <v>0</v>
      </c>
      <c r="AS397">
        <v>0</v>
      </c>
      <c r="AT397">
        <f>IF(AR397*$H$15&gt;=AV397,1.0,(AV397/(AV397-AR397*$H$15)))</f>
        <v>0</v>
      </c>
      <c r="AU397">
        <f>(AT397-1)*100</f>
        <v>0</v>
      </c>
      <c r="AV397">
        <f>MAX(0,($B$15+$C$15*EE397)/(1+$D$15*EE397)*DX397/(DZ397+273)*$E$15)</f>
        <v>0</v>
      </c>
      <c r="AW397" t="s">
        <v>429</v>
      </c>
      <c r="AX397" t="s">
        <v>429</v>
      </c>
      <c r="AY397">
        <v>0</v>
      </c>
      <c r="AZ397">
        <v>0</v>
      </c>
      <c r="BA397">
        <f>1-AY397/AZ397</f>
        <v>0</v>
      </c>
      <c r="BB397">
        <v>0</v>
      </c>
      <c r="BC397" t="s">
        <v>429</v>
      </c>
      <c r="BD397" t="s">
        <v>429</v>
      </c>
      <c r="BE397">
        <v>0</v>
      </c>
      <c r="BF397">
        <v>0</v>
      </c>
      <c r="BG397">
        <f>1-BE397/BF397</f>
        <v>0</v>
      </c>
      <c r="BH397">
        <v>0.5</v>
      </c>
      <c r="BI397">
        <f>DH397</f>
        <v>0</v>
      </c>
      <c r="BJ397">
        <f>K397</f>
        <v>0</v>
      </c>
      <c r="BK397">
        <f>BG397*BH397*BI397</f>
        <v>0</v>
      </c>
      <c r="BL397">
        <f>(BJ397-BB397)/BI397</f>
        <v>0</v>
      </c>
      <c r="BM397">
        <f>(AZ397-BF397)/BF397</f>
        <v>0</v>
      </c>
      <c r="BN397">
        <f>AY397/(BA397+AY397/BF397)</f>
        <v>0</v>
      </c>
      <c r="BO397" t="s">
        <v>429</v>
      </c>
      <c r="BP397">
        <v>0</v>
      </c>
      <c r="BQ397">
        <f>IF(BP397&lt;&gt;0, BP397, BN397)</f>
        <v>0</v>
      </c>
      <c r="BR397">
        <f>1-BQ397/BF397</f>
        <v>0</v>
      </c>
      <c r="BS397">
        <f>(BF397-BE397)/(BF397-BQ397)</f>
        <v>0</v>
      </c>
      <c r="BT397">
        <f>(AZ397-BF397)/(AZ397-BQ397)</f>
        <v>0</v>
      </c>
      <c r="BU397">
        <f>(BF397-BE397)/(BF397-AY397)</f>
        <v>0</v>
      </c>
      <c r="BV397">
        <f>(AZ397-BF397)/(AZ397-AY397)</f>
        <v>0</v>
      </c>
      <c r="BW397">
        <f>(BS397*BQ397/BE397)</f>
        <v>0</v>
      </c>
      <c r="BX397">
        <f>(1-BW397)</f>
        <v>0</v>
      </c>
      <c r="DG397">
        <f>$B$13*EF397+$C$13*EG397+$F$13*ER397*(1-EU397)</f>
        <v>0</v>
      </c>
      <c r="DH397">
        <f>DG397*DI397</f>
        <v>0</v>
      </c>
      <c r="DI397">
        <f>($B$13*$D$11+$C$13*$D$11+$F$13*((FE397+EW397)/MAX(FE397+EW397+FF397, 0.1)*$I$11+FF397/MAX(FE397+EW397+FF397, 0.1)*$J$11))/($B$13+$C$13+$F$13)</f>
        <v>0</v>
      </c>
      <c r="DJ397">
        <f>($B$13*$K$11+$C$13*$K$11+$F$13*((FE397+EW397)/MAX(FE397+EW397+FF397, 0.1)*$P$11+FF397/MAX(FE397+EW397+FF397, 0.1)*$Q$11))/($B$13+$C$13+$F$13)</f>
        <v>0</v>
      </c>
      <c r="DK397">
        <v>2.44</v>
      </c>
      <c r="DL397">
        <v>0.5</v>
      </c>
      <c r="DM397" t="s">
        <v>430</v>
      </c>
      <c r="DN397">
        <v>2</v>
      </c>
      <c r="DO397" t="b">
        <v>1</v>
      </c>
      <c r="DP397">
        <v>1688150425.1</v>
      </c>
      <c r="DQ397">
        <v>1437.066666666667</v>
      </c>
      <c r="DR397">
        <v>1476.584814814815</v>
      </c>
      <c r="DS397">
        <v>26.47346666666667</v>
      </c>
      <c r="DT397">
        <v>25.63138518518518</v>
      </c>
      <c r="DU397">
        <v>1471.264444444445</v>
      </c>
      <c r="DV397">
        <v>30.53286666666666</v>
      </c>
      <c r="DW397">
        <v>499.9954074074074</v>
      </c>
      <c r="DX397">
        <v>101.5315185185185</v>
      </c>
      <c r="DY397">
        <v>0.09997738888888888</v>
      </c>
      <c r="DZ397">
        <v>34.03864074074074</v>
      </c>
      <c r="EA397">
        <v>35.30569629629629</v>
      </c>
      <c r="EB397">
        <v>999.9000000000001</v>
      </c>
      <c r="EC397">
        <v>0</v>
      </c>
      <c r="ED397">
        <v>0</v>
      </c>
      <c r="EE397">
        <v>9999.465555555558</v>
      </c>
      <c r="EF397">
        <v>0</v>
      </c>
      <c r="EG397">
        <v>416.0112962962962</v>
      </c>
      <c r="EH397">
        <v>-39.51785555555556</v>
      </c>
      <c r="EI397">
        <v>1476.145925925926</v>
      </c>
      <c r="EJ397">
        <v>1515.428148148148</v>
      </c>
      <c r="EK397">
        <v>0.8420672222222222</v>
      </c>
      <c r="EL397">
        <v>1476.584814814815</v>
      </c>
      <c r="EM397">
        <v>25.63138518518518</v>
      </c>
      <c r="EN397">
        <v>2.68789037037037</v>
      </c>
      <c r="EO397">
        <v>2.602394074074074</v>
      </c>
      <c r="EP397">
        <v>22.21127407407408</v>
      </c>
      <c r="EQ397">
        <v>21.68145925925926</v>
      </c>
      <c r="ER397">
        <v>2000.004444444444</v>
      </c>
      <c r="ES397">
        <v>0.9800067777777778</v>
      </c>
      <c r="ET397">
        <v>0.01999332592592593</v>
      </c>
      <c r="EU397">
        <v>0</v>
      </c>
      <c r="EV397">
        <v>259.4478518518519</v>
      </c>
      <c r="EW397">
        <v>5.00078</v>
      </c>
      <c r="EX397">
        <v>6032.697037037037</v>
      </c>
      <c r="EY397">
        <v>16379.70740740741</v>
      </c>
      <c r="EZ397">
        <v>51.82151851851851</v>
      </c>
      <c r="FA397">
        <v>53.3608148148148</v>
      </c>
      <c r="FB397">
        <v>52.17111111111111</v>
      </c>
      <c r="FC397">
        <v>52.85625925925925</v>
      </c>
      <c r="FD397">
        <v>52.15025925925926</v>
      </c>
      <c r="FE397">
        <v>1955.114444444444</v>
      </c>
      <c r="FF397">
        <v>39.89000000000001</v>
      </c>
      <c r="FG397">
        <v>0</v>
      </c>
      <c r="FH397">
        <v>1688150427</v>
      </c>
      <c r="FI397">
        <v>0</v>
      </c>
      <c r="FJ397">
        <v>259.43948</v>
      </c>
      <c r="FK397">
        <v>-0.9554615322407377</v>
      </c>
      <c r="FL397">
        <v>26.50692303853054</v>
      </c>
      <c r="FM397">
        <v>6032.8776</v>
      </c>
      <c r="FN397">
        <v>15</v>
      </c>
      <c r="FO397">
        <v>1688146449</v>
      </c>
      <c r="FP397" t="s">
        <v>1019</v>
      </c>
      <c r="FQ397">
        <v>1688146449</v>
      </c>
      <c r="FR397">
        <v>1688146442</v>
      </c>
      <c r="FS397">
        <v>9</v>
      </c>
      <c r="FT397">
        <v>-0.022</v>
      </c>
      <c r="FU397">
        <v>-0.07000000000000001</v>
      </c>
      <c r="FV397">
        <v>-22.36</v>
      </c>
      <c r="FW397">
        <v>-3.884</v>
      </c>
      <c r="FX397">
        <v>420</v>
      </c>
      <c r="FY397">
        <v>23</v>
      </c>
      <c r="FZ397">
        <v>0.42</v>
      </c>
      <c r="GA397">
        <v>0.11</v>
      </c>
      <c r="GB397">
        <v>-39.4724375</v>
      </c>
      <c r="GC397">
        <v>-1.152113696059962</v>
      </c>
      <c r="GD397">
        <v>0.1262988750692186</v>
      </c>
      <c r="GE397">
        <v>0</v>
      </c>
      <c r="GF397">
        <v>0.847312975</v>
      </c>
      <c r="GG397">
        <v>-0.1144324840525363</v>
      </c>
      <c r="GH397">
        <v>0.01103556900093399</v>
      </c>
      <c r="GI397">
        <v>1</v>
      </c>
      <c r="GJ397">
        <v>1</v>
      </c>
      <c r="GK397">
        <v>2</v>
      </c>
      <c r="GL397" t="s">
        <v>432</v>
      </c>
      <c r="GM397">
        <v>3.10149</v>
      </c>
      <c r="GN397">
        <v>2.75816</v>
      </c>
      <c r="GO397">
        <v>0.220793</v>
      </c>
      <c r="GP397">
        <v>0.221325</v>
      </c>
      <c r="GQ397">
        <v>0.136634</v>
      </c>
      <c r="GR397">
        <v>0.121603</v>
      </c>
      <c r="GS397">
        <v>19196.9</v>
      </c>
      <c r="GT397">
        <v>18291.4</v>
      </c>
      <c r="GU397">
        <v>25252.1</v>
      </c>
      <c r="GV397">
        <v>23908.3</v>
      </c>
      <c r="GW397">
        <v>35113.5</v>
      </c>
      <c r="GX397">
        <v>30639.9</v>
      </c>
      <c r="GY397">
        <v>44165.4</v>
      </c>
      <c r="GZ397">
        <v>37677.9</v>
      </c>
      <c r="HA397">
        <v>1.67057</v>
      </c>
      <c r="HB397">
        <v>1.57452</v>
      </c>
      <c r="HC397">
        <v>-0.00502169</v>
      </c>
      <c r="HD397">
        <v>0</v>
      </c>
      <c r="HE397">
        <v>35.3655</v>
      </c>
      <c r="HF397">
        <v>999.9</v>
      </c>
      <c r="HG397">
        <v>34.3</v>
      </c>
      <c r="HH397">
        <v>48.8</v>
      </c>
      <c r="HI397">
        <v>39.5111</v>
      </c>
      <c r="HJ397">
        <v>62.9575</v>
      </c>
      <c r="HK397">
        <v>21.5064</v>
      </c>
      <c r="HL397">
        <v>1</v>
      </c>
      <c r="HM397">
        <v>2.32564</v>
      </c>
      <c r="HN397">
        <v>9.28105</v>
      </c>
      <c r="HO397">
        <v>20.0436</v>
      </c>
      <c r="HP397">
        <v>5.20157</v>
      </c>
      <c r="HQ397">
        <v>11.998</v>
      </c>
      <c r="HR397">
        <v>4.9573</v>
      </c>
      <c r="HS397">
        <v>3.27463</v>
      </c>
      <c r="HT397">
        <v>9999</v>
      </c>
      <c r="HU397">
        <v>9999</v>
      </c>
      <c r="HV397">
        <v>9999</v>
      </c>
      <c r="HW397">
        <v>114.7</v>
      </c>
      <c r="HX397">
        <v>1.86386</v>
      </c>
      <c r="HY397">
        <v>1.86027</v>
      </c>
      <c r="HZ397">
        <v>1.85867</v>
      </c>
      <c r="IA397">
        <v>1.8599</v>
      </c>
      <c r="IB397">
        <v>1.85987</v>
      </c>
      <c r="IC397">
        <v>1.85852</v>
      </c>
      <c r="ID397">
        <v>1.85772</v>
      </c>
      <c r="IE397">
        <v>1.85242</v>
      </c>
      <c r="IF397">
        <v>0</v>
      </c>
      <c r="IG397">
        <v>0</v>
      </c>
      <c r="IH397">
        <v>0</v>
      </c>
      <c r="II397">
        <v>0</v>
      </c>
      <c r="IJ397" t="s">
        <v>433</v>
      </c>
      <c r="IK397" t="s">
        <v>434</v>
      </c>
      <c r="IL397" t="s">
        <v>435</v>
      </c>
      <c r="IM397" t="s">
        <v>435</v>
      </c>
      <c r="IN397" t="s">
        <v>435</v>
      </c>
      <c r="IO397" t="s">
        <v>435</v>
      </c>
      <c r="IP397">
        <v>0</v>
      </c>
      <c r="IQ397">
        <v>100</v>
      </c>
      <c r="IR397">
        <v>100</v>
      </c>
      <c r="IS397">
        <v>-34.41</v>
      </c>
      <c r="IT397">
        <v>-4.0583</v>
      </c>
      <c r="IU397">
        <v>-14.33519908643434</v>
      </c>
      <c r="IV397">
        <v>-0.02083019699242301</v>
      </c>
      <c r="IW397">
        <v>6.53372239223948E-06</v>
      </c>
      <c r="IX397">
        <v>-1.0545266758139E-09</v>
      </c>
      <c r="IY397">
        <v>-1.743726263577337</v>
      </c>
      <c r="IZ397">
        <v>-0.1107929009182527</v>
      </c>
      <c r="JA397">
        <v>0.00147621998962423</v>
      </c>
      <c r="JB397">
        <v>-1.085810860981848E-05</v>
      </c>
      <c r="JC397">
        <v>3</v>
      </c>
      <c r="JD397">
        <v>1949</v>
      </c>
      <c r="JE397">
        <v>2</v>
      </c>
      <c r="JF397">
        <v>64</v>
      </c>
      <c r="JG397">
        <v>66.40000000000001</v>
      </c>
      <c r="JH397">
        <v>66.5</v>
      </c>
      <c r="JI397">
        <v>3.32886</v>
      </c>
      <c r="JJ397">
        <v>2.70386</v>
      </c>
      <c r="JK397">
        <v>1.49658</v>
      </c>
      <c r="JL397">
        <v>2.32056</v>
      </c>
      <c r="JM397">
        <v>1.54785</v>
      </c>
      <c r="JN397">
        <v>2.40601</v>
      </c>
      <c r="JO397">
        <v>52.2399</v>
      </c>
      <c r="JP397">
        <v>12.4509</v>
      </c>
      <c r="JQ397">
        <v>18</v>
      </c>
      <c r="JR397">
        <v>503.422</v>
      </c>
      <c r="JS397">
        <v>446.83</v>
      </c>
      <c r="JT397">
        <v>28.3698</v>
      </c>
      <c r="JU397">
        <v>52.2018</v>
      </c>
      <c r="JV397">
        <v>29.9993</v>
      </c>
      <c r="JW397">
        <v>51.9094</v>
      </c>
      <c r="JX397">
        <v>51.6844</v>
      </c>
      <c r="JY397">
        <v>66.7976</v>
      </c>
      <c r="JZ397">
        <v>24.9129</v>
      </c>
      <c r="KA397">
        <v>0</v>
      </c>
      <c r="KB397">
        <v>22.7314</v>
      </c>
      <c r="KC397">
        <v>1523.46</v>
      </c>
      <c r="KD397">
        <v>25.6498</v>
      </c>
      <c r="KE397">
        <v>96.5086</v>
      </c>
      <c r="KF397">
        <v>91.0029</v>
      </c>
    </row>
    <row r="398" spans="1:292">
      <c r="A398">
        <v>380</v>
      </c>
      <c r="B398">
        <v>1688150437.6</v>
      </c>
      <c r="C398">
        <v>16021.59999990463</v>
      </c>
      <c r="D398" t="s">
        <v>1200</v>
      </c>
      <c r="E398" t="s">
        <v>1201</v>
      </c>
      <c r="F398">
        <v>5</v>
      </c>
      <c r="G398" t="s">
        <v>1018</v>
      </c>
      <c r="H398">
        <v>1688150429.814285</v>
      </c>
      <c r="I398">
        <f>(J398)/1000</f>
        <v>0</v>
      </c>
      <c r="J398">
        <f>IF(DO398, AM398, AG398)</f>
        <v>0</v>
      </c>
      <c r="K398">
        <f>IF(DO398, AH398, AF398)</f>
        <v>0</v>
      </c>
      <c r="L398">
        <f>DQ398 - IF(AT398&gt;1, K398*DK398*100.0/(AV398*EE398), 0)</f>
        <v>0</v>
      </c>
      <c r="M398">
        <f>((S398-I398/2)*L398-K398)/(S398+I398/2)</f>
        <v>0</v>
      </c>
      <c r="N398">
        <f>M398*(DX398+DY398)/1000.0</f>
        <v>0</v>
      </c>
      <c r="O398">
        <f>(DQ398 - IF(AT398&gt;1, K398*DK398*100.0/(AV398*EE398), 0))*(DX398+DY398)/1000.0</f>
        <v>0</v>
      </c>
      <c r="P398">
        <f>2.0/((1/R398-1/Q398)+SIGN(R398)*SQRT((1/R398-1/Q398)*(1/R398-1/Q398) + 4*DL398/((DL398+1)*(DL398+1))*(2*1/R398*1/Q398-1/Q398*1/Q398)))</f>
        <v>0</v>
      </c>
      <c r="Q398">
        <f>IF(LEFT(DM398,1)&lt;&gt;"0",IF(LEFT(DM398,1)="1",3.0,DN398),$D$5+$E$5*(EE398*DX398/($K$5*1000))+$F$5*(EE398*DX398/($K$5*1000))*MAX(MIN(DK398,$J$5),$I$5)*MAX(MIN(DK398,$J$5),$I$5)+$G$5*MAX(MIN(DK398,$J$5),$I$5)*(EE398*DX398/($K$5*1000))+$H$5*(EE398*DX398/($K$5*1000))*(EE398*DX398/($K$5*1000)))</f>
        <v>0</v>
      </c>
      <c r="R398">
        <f>I398*(1000-(1000*0.61365*exp(17.502*V398/(240.97+V398))/(DX398+DY398)+DS398)/2)/(1000*0.61365*exp(17.502*V398/(240.97+V398))/(DX398+DY398)-DS398)</f>
        <v>0</v>
      </c>
      <c r="S398">
        <f>1/((DL398+1)/(P398/1.6)+1/(Q398/1.37)) + DL398/((DL398+1)/(P398/1.6) + DL398/(Q398/1.37))</f>
        <v>0</v>
      </c>
      <c r="T398">
        <f>(DG398*DJ398)</f>
        <v>0</v>
      </c>
      <c r="U398">
        <f>(DZ398+(T398+2*0.95*5.67E-8*(((DZ398+$B$9)+273)^4-(DZ398+273)^4)-44100*I398)/(1.84*29.3*Q398+8*0.95*5.67E-8*(DZ398+273)^3))</f>
        <v>0</v>
      </c>
      <c r="V398">
        <f>($C$9*EA398+$D$9*EB398+$E$9*U398)</f>
        <v>0</v>
      </c>
      <c r="W398">
        <f>0.61365*exp(17.502*V398/(240.97+V398))</f>
        <v>0</v>
      </c>
      <c r="X398">
        <f>(Y398/Z398*100)</f>
        <v>0</v>
      </c>
      <c r="Y398">
        <f>DS398*(DX398+DY398)/1000</f>
        <v>0</v>
      </c>
      <c r="Z398">
        <f>0.61365*exp(17.502*DZ398/(240.97+DZ398))</f>
        <v>0</v>
      </c>
      <c r="AA398">
        <f>(W398-DS398*(DX398+DY398)/1000)</f>
        <v>0</v>
      </c>
      <c r="AB398">
        <f>(-I398*44100)</f>
        <v>0</v>
      </c>
      <c r="AC398">
        <f>2*29.3*Q398*0.92*(DZ398-V398)</f>
        <v>0</v>
      </c>
      <c r="AD398">
        <f>2*0.95*5.67E-8*(((DZ398+$B$9)+273)^4-(V398+273)^4)</f>
        <v>0</v>
      </c>
      <c r="AE398">
        <f>T398+AD398+AB398+AC398</f>
        <v>0</v>
      </c>
      <c r="AF398">
        <f>DW398*AT398*(DR398-DQ398*(1000-AT398*DT398)/(1000-AT398*DS398))/(100*DK398)</f>
        <v>0</v>
      </c>
      <c r="AG398">
        <f>1000*DW398*AT398*(DS398-DT398)/(100*DK398*(1000-AT398*DS398))</f>
        <v>0</v>
      </c>
      <c r="AH398">
        <f>(AI398 - AJ398 - DX398*1E3/(8.314*(DZ398+273.15)) * AL398/DW398 * AK398) * DW398/(100*DK398) * (1000 - DT398)/1000</f>
        <v>0</v>
      </c>
      <c r="AI398">
        <v>1547.364369290143</v>
      </c>
      <c r="AJ398">
        <v>1517.347757575758</v>
      </c>
      <c r="AK398">
        <v>3.416888171151258</v>
      </c>
      <c r="AL398">
        <v>66.52313839477526</v>
      </c>
      <c r="AM398">
        <f>(AO398 - AN398 + DX398*1E3/(8.314*(DZ398+273.15)) * AQ398/DW398 * AP398) * DW398/(100*DK398) * 1000/(1000 - AO398)</f>
        <v>0</v>
      </c>
      <c r="AN398">
        <v>25.62232283786448</v>
      </c>
      <c r="AO398">
        <v>26.44208242424243</v>
      </c>
      <c r="AP398">
        <v>-0.000198518038171509</v>
      </c>
      <c r="AQ398">
        <v>105.5360491091365</v>
      </c>
      <c r="AR398">
        <v>0</v>
      </c>
      <c r="AS398">
        <v>0</v>
      </c>
      <c r="AT398">
        <f>IF(AR398*$H$15&gt;=AV398,1.0,(AV398/(AV398-AR398*$H$15)))</f>
        <v>0</v>
      </c>
      <c r="AU398">
        <f>(AT398-1)*100</f>
        <v>0</v>
      </c>
      <c r="AV398">
        <f>MAX(0,($B$15+$C$15*EE398)/(1+$D$15*EE398)*DX398/(DZ398+273)*$E$15)</f>
        <v>0</v>
      </c>
      <c r="AW398" t="s">
        <v>429</v>
      </c>
      <c r="AX398" t="s">
        <v>429</v>
      </c>
      <c r="AY398">
        <v>0</v>
      </c>
      <c r="AZ398">
        <v>0</v>
      </c>
      <c r="BA398">
        <f>1-AY398/AZ398</f>
        <v>0</v>
      </c>
      <c r="BB398">
        <v>0</v>
      </c>
      <c r="BC398" t="s">
        <v>429</v>
      </c>
      <c r="BD398" t="s">
        <v>429</v>
      </c>
      <c r="BE398">
        <v>0</v>
      </c>
      <c r="BF398">
        <v>0</v>
      </c>
      <c r="BG398">
        <f>1-BE398/BF398</f>
        <v>0</v>
      </c>
      <c r="BH398">
        <v>0.5</v>
      </c>
      <c r="BI398">
        <f>DH398</f>
        <v>0</v>
      </c>
      <c r="BJ398">
        <f>K398</f>
        <v>0</v>
      </c>
      <c r="BK398">
        <f>BG398*BH398*BI398</f>
        <v>0</v>
      </c>
      <c r="BL398">
        <f>(BJ398-BB398)/BI398</f>
        <v>0</v>
      </c>
      <c r="BM398">
        <f>(AZ398-BF398)/BF398</f>
        <v>0</v>
      </c>
      <c r="BN398">
        <f>AY398/(BA398+AY398/BF398)</f>
        <v>0</v>
      </c>
      <c r="BO398" t="s">
        <v>429</v>
      </c>
      <c r="BP398">
        <v>0</v>
      </c>
      <c r="BQ398">
        <f>IF(BP398&lt;&gt;0, BP398, BN398)</f>
        <v>0</v>
      </c>
      <c r="BR398">
        <f>1-BQ398/BF398</f>
        <v>0</v>
      </c>
      <c r="BS398">
        <f>(BF398-BE398)/(BF398-BQ398)</f>
        <v>0</v>
      </c>
      <c r="BT398">
        <f>(AZ398-BF398)/(AZ398-BQ398)</f>
        <v>0</v>
      </c>
      <c r="BU398">
        <f>(BF398-BE398)/(BF398-AY398)</f>
        <v>0</v>
      </c>
      <c r="BV398">
        <f>(AZ398-BF398)/(AZ398-AY398)</f>
        <v>0</v>
      </c>
      <c r="BW398">
        <f>(BS398*BQ398/BE398)</f>
        <v>0</v>
      </c>
      <c r="BX398">
        <f>(1-BW398)</f>
        <v>0</v>
      </c>
      <c r="DG398">
        <f>$B$13*EF398+$C$13*EG398+$F$13*ER398*(1-EU398)</f>
        <v>0</v>
      </c>
      <c r="DH398">
        <f>DG398*DI398</f>
        <v>0</v>
      </c>
      <c r="DI398">
        <f>($B$13*$D$11+$C$13*$D$11+$F$13*((FE398+EW398)/MAX(FE398+EW398+FF398, 0.1)*$I$11+FF398/MAX(FE398+EW398+FF398, 0.1)*$J$11))/($B$13+$C$13+$F$13)</f>
        <v>0</v>
      </c>
      <c r="DJ398">
        <f>($B$13*$K$11+$C$13*$K$11+$F$13*((FE398+EW398)/MAX(FE398+EW398+FF398, 0.1)*$P$11+FF398/MAX(FE398+EW398+FF398, 0.1)*$Q$11))/($B$13+$C$13+$F$13)</f>
        <v>0</v>
      </c>
      <c r="DK398">
        <v>2.44</v>
      </c>
      <c r="DL398">
        <v>0.5</v>
      </c>
      <c r="DM398" t="s">
        <v>430</v>
      </c>
      <c r="DN398">
        <v>2</v>
      </c>
      <c r="DO398" t="b">
        <v>1</v>
      </c>
      <c r="DP398">
        <v>1688150429.814285</v>
      </c>
      <c r="DQ398">
        <v>1452.859642857143</v>
      </c>
      <c r="DR398">
        <v>1492.418928571429</v>
      </c>
      <c r="DS398">
        <v>26.46116785714286</v>
      </c>
      <c r="DT398">
        <v>25.62757857142857</v>
      </c>
      <c r="DU398">
        <v>1487.191428571429</v>
      </c>
      <c r="DV398">
        <v>30.51990714285714</v>
      </c>
      <c r="DW398">
        <v>500.0098571428571</v>
      </c>
      <c r="DX398">
        <v>101.5316071428572</v>
      </c>
      <c r="DY398">
        <v>0.09997210357142856</v>
      </c>
      <c r="DZ398">
        <v>34.01918214285714</v>
      </c>
      <c r="EA398">
        <v>35.29302499999999</v>
      </c>
      <c r="EB398">
        <v>999.9000000000002</v>
      </c>
      <c r="EC398">
        <v>0</v>
      </c>
      <c r="ED398">
        <v>0</v>
      </c>
      <c r="EE398">
        <v>10001.54321428572</v>
      </c>
      <c r="EF398">
        <v>0</v>
      </c>
      <c r="EG398">
        <v>417.8774285714285</v>
      </c>
      <c r="EH398">
        <v>-39.55984642857142</v>
      </c>
      <c r="EI398">
        <v>1492.348571428571</v>
      </c>
      <c r="EJ398">
        <v>1531.672857142857</v>
      </c>
      <c r="EK398">
        <v>0.8335771071428573</v>
      </c>
      <c r="EL398">
        <v>1492.418928571429</v>
      </c>
      <c r="EM398">
        <v>25.62757857142857</v>
      </c>
      <c r="EN398">
        <v>2.6866425</v>
      </c>
      <c r="EO398">
        <v>2.602008928571429</v>
      </c>
      <c r="EP398">
        <v>22.20364642857143</v>
      </c>
      <c r="EQ398">
        <v>21.67903928571429</v>
      </c>
      <c r="ER398">
        <v>1999.984642857143</v>
      </c>
      <c r="ES398">
        <v>0.9800065</v>
      </c>
      <c r="ET398">
        <v>0.01999359642857143</v>
      </c>
      <c r="EU398">
        <v>0</v>
      </c>
      <c r="EV398">
        <v>259.4497857142857</v>
      </c>
      <c r="EW398">
        <v>5.00078</v>
      </c>
      <c r="EX398">
        <v>6032.134285714287</v>
      </c>
      <c r="EY398">
        <v>16379.53928571429</v>
      </c>
      <c r="EZ398">
        <v>51.79225</v>
      </c>
      <c r="FA398">
        <v>53.33667857142856</v>
      </c>
      <c r="FB398">
        <v>52.17839285714285</v>
      </c>
      <c r="FC398">
        <v>52.80782142857142</v>
      </c>
      <c r="FD398">
        <v>52.16271428571427</v>
      </c>
      <c r="FE398">
        <v>1955.094642857143</v>
      </c>
      <c r="FF398">
        <v>39.89000000000001</v>
      </c>
      <c r="FG398">
        <v>0</v>
      </c>
      <c r="FH398">
        <v>1688150431.8</v>
      </c>
      <c r="FI398">
        <v>0</v>
      </c>
      <c r="FJ398">
        <v>259.40372</v>
      </c>
      <c r="FK398">
        <v>0.3716923159196255</v>
      </c>
      <c r="FL398">
        <v>-32.54923080081945</v>
      </c>
      <c r="FM398">
        <v>6032.180400000001</v>
      </c>
      <c r="FN398">
        <v>15</v>
      </c>
      <c r="FO398">
        <v>1688146449</v>
      </c>
      <c r="FP398" t="s">
        <v>1019</v>
      </c>
      <c r="FQ398">
        <v>1688146449</v>
      </c>
      <c r="FR398">
        <v>1688146442</v>
      </c>
      <c r="FS398">
        <v>9</v>
      </c>
      <c r="FT398">
        <v>-0.022</v>
      </c>
      <c r="FU398">
        <v>-0.07000000000000001</v>
      </c>
      <c r="FV398">
        <v>-22.36</v>
      </c>
      <c r="FW398">
        <v>-3.884</v>
      </c>
      <c r="FX398">
        <v>420</v>
      </c>
      <c r="FY398">
        <v>23</v>
      </c>
      <c r="FZ398">
        <v>0.42</v>
      </c>
      <c r="GA398">
        <v>0.11</v>
      </c>
      <c r="GB398">
        <v>-39.5167675</v>
      </c>
      <c r="GC398">
        <v>-0.6519478424014946</v>
      </c>
      <c r="GD398">
        <v>0.09997202705632251</v>
      </c>
      <c r="GE398">
        <v>0</v>
      </c>
      <c r="GF398">
        <v>0.83992905</v>
      </c>
      <c r="GG398">
        <v>-0.1115629643527195</v>
      </c>
      <c r="GH398">
        <v>0.01077005242779718</v>
      </c>
      <c r="GI398">
        <v>1</v>
      </c>
      <c r="GJ398">
        <v>1</v>
      </c>
      <c r="GK398">
        <v>2</v>
      </c>
      <c r="GL398" t="s">
        <v>432</v>
      </c>
      <c r="GM398">
        <v>3.10147</v>
      </c>
      <c r="GN398">
        <v>2.75793</v>
      </c>
      <c r="GO398">
        <v>0.222287</v>
      </c>
      <c r="GP398">
        <v>0.222797</v>
      </c>
      <c r="GQ398">
        <v>0.136594</v>
      </c>
      <c r="GR398">
        <v>0.121579</v>
      </c>
      <c r="GS398">
        <v>19160.2</v>
      </c>
      <c r="GT398">
        <v>18256.5</v>
      </c>
      <c r="GU398">
        <v>25252.6</v>
      </c>
      <c r="GV398">
        <v>23908.3</v>
      </c>
      <c r="GW398">
        <v>35115.7</v>
      </c>
      <c r="GX398">
        <v>30641.1</v>
      </c>
      <c r="GY398">
        <v>44166</v>
      </c>
      <c r="GZ398">
        <v>37678.3</v>
      </c>
      <c r="HA398">
        <v>1.67083</v>
      </c>
      <c r="HB398">
        <v>1.57463</v>
      </c>
      <c r="HC398">
        <v>-0.00418723</v>
      </c>
      <c r="HD398">
        <v>0</v>
      </c>
      <c r="HE398">
        <v>35.3492</v>
      </c>
      <c r="HF398">
        <v>999.9</v>
      </c>
      <c r="HG398">
        <v>34.3</v>
      </c>
      <c r="HH398">
        <v>48.8</v>
      </c>
      <c r="HI398">
        <v>39.5082</v>
      </c>
      <c r="HJ398">
        <v>62.7875</v>
      </c>
      <c r="HK398">
        <v>21.4263</v>
      </c>
      <c r="HL398">
        <v>1</v>
      </c>
      <c r="HM398">
        <v>2.325</v>
      </c>
      <c r="HN398">
        <v>9.28105</v>
      </c>
      <c r="HO398">
        <v>20.0437</v>
      </c>
      <c r="HP398">
        <v>5.20157</v>
      </c>
      <c r="HQ398">
        <v>11.998</v>
      </c>
      <c r="HR398">
        <v>4.95705</v>
      </c>
      <c r="HS398">
        <v>3.27453</v>
      </c>
      <c r="HT398">
        <v>9999</v>
      </c>
      <c r="HU398">
        <v>9999</v>
      </c>
      <c r="HV398">
        <v>9999</v>
      </c>
      <c r="HW398">
        <v>114.7</v>
      </c>
      <c r="HX398">
        <v>1.86386</v>
      </c>
      <c r="HY398">
        <v>1.86029</v>
      </c>
      <c r="HZ398">
        <v>1.85869</v>
      </c>
      <c r="IA398">
        <v>1.8599</v>
      </c>
      <c r="IB398">
        <v>1.85986</v>
      </c>
      <c r="IC398">
        <v>1.85852</v>
      </c>
      <c r="ID398">
        <v>1.85771</v>
      </c>
      <c r="IE398">
        <v>1.85242</v>
      </c>
      <c r="IF398">
        <v>0</v>
      </c>
      <c r="IG398">
        <v>0</v>
      </c>
      <c r="IH398">
        <v>0</v>
      </c>
      <c r="II398">
        <v>0</v>
      </c>
      <c r="IJ398" t="s">
        <v>433</v>
      </c>
      <c r="IK398" t="s">
        <v>434</v>
      </c>
      <c r="IL398" t="s">
        <v>435</v>
      </c>
      <c r="IM398" t="s">
        <v>435</v>
      </c>
      <c r="IN398" t="s">
        <v>435</v>
      </c>
      <c r="IO398" t="s">
        <v>435</v>
      </c>
      <c r="IP398">
        <v>0</v>
      </c>
      <c r="IQ398">
        <v>100</v>
      </c>
      <c r="IR398">
        <v>100</v>
      </c>
      <c r="IS398">
        <v>-34.55</v>
      </c>
      <c r="IT398">
        <v>-4.0577</v>
      </c>
      <c r="IU398">
        <v>-14.33519908643434</v>
      </c>
      <c r="IV398">
        <v>-0.02083019699242301</v>
      </c>
      <c r="IW398">
        <v>6.53372239223948E-06</v>
      </c>
      <c r="IX398">
        <v>-1.0545266758139E-09</v>
      </c>
      <c r="IY398">
        <v>-1.743726263577337</v>
      </c>
      <c r="IZ398">
        <v>-0.1107929009182527</v>
      </c>
      <c r="JA398">
        <v>0.00147621998962423</v>
      </c>
      <c r="JB398">
        <v>-1.085810860981848E-05</v>
      </c>
      <c r="JC398">
        <v>3</v>
      </c>
      <c r="JD398">
        <v>1949</v>
      </c>
      <c r="JE398">
        <v>2</v>
      </c>
      <c r="JF398">
        <v>64</v>
      </c>
      <c r="JG398">
        <v>66.5</v>
      </c>
      <c r="JH398">
        <v>66.59999999999999</v>
      </c>
      <c r="JI398">
        <v>3.35693</v>
      </c>
      <c r="JJ398">
        <v>2.69897</v>
      </c>
      <c r="JK398">
        <v>1.49658</v>
      </c>
      <c r="JL398">
        <v>2.32056</v>
      </c>
      <c r="JM398">
        <v>1.54785</v>
      </c>
      <c r="JN398">
        <v>2.45361</v>
      </c>
      <c r="JO398">
        <v>52.2399</v>
      </c>
      <c r="JP398">
        <v>12.4597</v>
      </c>
      <c r="JQ398">
        <v>18</v>
      </c>
      <c r="JR398">
        <v>503.594</v>
      </c>
      <c r="JS398">
        <v>446.899</v>
      </c>
      <c r="JT398">
        <v>28.3512</v>
      </c>
      <c r="JU398">
        <v>52.1947</v>
      </c>
      <c r="JV398">
        <v>29.9994</v>
      </c>
      <c r="JW398">
        <v>51.9094</v>
      </c>
      <c r="JX398">
        <v>51.6844</v>
      </c>
      <c r="JY398">
        <v>67.3567</v>
      </c>
      <c r="JZ398">
        <v>24.9129</v>
      </c>
      <c r="KA398">
        <v>0</v>
      </c>
      <c r="KB398">
        <v>22.7209</v>
      </c>
      <c r="KC398">
        <v>1536.82</v>
      </c>
      <c r="KD398">
        <v>25.6473</v>
      </c>
      <c r="KE398">
        <v>96.51009999999999</v>
      </c>
      <c r="KF398">
        <v>91.0035</v>
      </c>
    </row>
    <row r="399" spans="1:292">
      <c r="A399">
        <v>381</v>
      </c>
      <c r="B399">
        <v>1688150442.6</v>
      </c>
      <c r="C399">
        <v>16026.59999990463</v>
      </c>
      <c r="D399" t="s">
        <v>1202</v>
      </c>
      <c r="E399" t="s">
        <v>1203</v>
      </c>
      <c r="F399">
        <v>5</v>
      </c>
      <c r="G399" t="s">
        <v>1018</v>
      </c>
      <c r="H399">
        <v>1688150435.1</v>
      </c>
      <c r="I399">
        <f>(J399)/1000</f>
        <v>0</v>
      </c>
      <c r="J399">
        <f>IF(DO399, AM399, AG399)</f>
        <v>0</v>
      </c>
      <c r="K399">
        <f>IF(DO399, AH399, AF399)</f>
        <v>0</v>
      </c>
      <c r="L399">
        <f>DQ399 - IF(AT399&gt;1, K399*DK399*100.0/(AV399*EE399), 0)</f>
        <v>0</v>
      </c>
      <c r="M399">
        <f>((S399-I399/2)*L399-K399)/(S399+I399/2)</f>
        <v>0</v>
      </c>
      <c r="N399">
        <f>M399*(DX399+DY399)/1000.0</f>
        <v>0</v>
      </c>
      <c r="O399">
        <f>(DQ399 - IF(AT399&gt;1, K399*DK399*100.0/(AV399*EE399), 0))*(DX399+DY399)/1000.0</f>
        <v>0</v>
      </c>
      <c r="P399">
        <f>2.0/((1/R399-1/Q399)+SIGN(R399)*SQRT((1/R399-1/Q399)*(1/R399-1/Q399) + 4*DL399/((DL399+1)*(DL399+1))*(2*1/R399*1/Q399-1/Q399*1/Q399)))</f>
        <v>0</v>
      </c>
      <c r="Q399">
        <f>IF(LEFT(DM399,1)&lt;&gt;"0",IF(LEFT(DM399,1)="1",3.0,DN399),$D$5+$E$5*(EE399*DX399/($K$5*1000))+$F$5*(EE399*DX399/($K$5*1000))*MAX(MIN(DK399,$J$5),$I$5)*MAX(MIN(DK399,$J$5),$I$5)+$G$5*MAX(MIN(DK399,$J$5),$I$5)*(EE399*DX399/($K$5*1000))+$H$5*(EE399*DX399/($K$5*1000))*(EE399*DX399/($K$5*1000)))</f>
        <v>0</v>
      </c>
      <c r="R399">
        <f>I399*(1000-(1000*0.61365*exp(17.502*V399/(240.97+V399))/(DX399+DY399)+DS399)/2)/(1000*0.61365*exp(17.502*V399/(240.97+V399))/(DX399+DY399)-DS399)</f>
        <v>0</v>
      </c>
      <c r="S399">
        <f>1/((DL399+1)/(P399/1.6)+1/(Q399/1.37)) + DL399/((DL399+1)/(P399/1.6) + DL399/(Q399/1.37))</f>
        <v>0</v>
      </c>
      <c r="T399">
        <f>(DG399*DJ399)</f>
        <v>0</v>
      </c>
      <c r="U399">
        <f>(DZ399+(T399+2*0.95*5.67E-8*(((DZ399+$B$9)+273)^4-(DZ399+273)^4)-44100*I399)/(1.84*29.3*Q399+8*0.95*5.67E-8*(DZ399+273)^3))</f>
        <v>0</v>
      </c>
      <c r="V399">
        <f>($C$9*EA399+$D$9*EB399+$E$9*U399)</f>
        <v>0</v>
      </c>
      <c r="W399">
        <f>0.61365*exp(17.502*V399/(240.97+V399))</f>
        <v>0</v>
      </c>
      <c r="X399">
        <f>(Y399/Z399*100)</f>
        <v>0</v>
      </c>
      <c r="Y399">
        <f>DS399*(DX399+DY399)/1000</f>
        <v>0</v>
      </c>
      <c r="Z399">
        <f>0.61365*exp(17.502*DZ399/(240.97+DZ399))</f>
        <v>0</v>
      </c>
      <c r="AA399">
        <f>(W399-DS399*(DX399+DY399)/1000)</f>
        <v>0</v>
      </c>
      <c r="AB399">
        <f>(-I399*44100)</f>
        <v>0</v>
      </c>
      <c r="AC399">
        <f>2*29.3*Q399*0.92*(DZ399-V399)</f>
        <v>0</v>
      </c>
      <c r="AD399">
        <f>2*0.95*5.67E-8*(((DZ399+$B$9)+273)^4-(V399+273)^4)</f>
        <v>0</v>
      </c>
      <c r="AE399">
        <f>T399+AD399+AB399+AC399</f>
        <v>0</v>
      </c>
      <c r="AF399">
        <f>DW399*AT399*(DR399-DQ399*(1000-AT399*DT399)/(1000-AT399*DS399))/(100*DK399)</f>
        <v>0</v>
      </c>
      <c r="AG399">
        <f>1000*DW399*AT399*(DS399-DT399)/(100*DK399*(1000-AT399*DS399))</f>
        <v>0</v>
      </c>
      <c r="AH399">
        <f>(AI399 - AJ399 - DX399*1E3/(8.314*(DZ399+273.15)) * AL399/DW399 * AK399) * DW399/(100*DK399) * (1000 - DT399)/1000</f>
        <v>0</v>
      </c>
      <c r="AI399">
        <v>1564.565525500811</v>
      </c>
      <c r="AJ399">
        <v>1534.513575757575</v>
      </c>
      <c r="AK399">
        <v>3.431775274018785</v>
      </c>
      <c r="AL399">
        <v>66.52313839477526</v>
      </c>
      <c r="AM399">
        <f>(AO399 - AN399 + DX399*1E3/(8.314*(DZ399+273.15)) * AQ399/DW399 * AP399) * DW399/(100*DK399) * 1000/(1000 - AO399)</f>
        <v>0</v>
      </c>
      <c r="AN399">
        <v>25.61465652368935</v>
      </c>
      <c r="AO399">
        <v>26.42979939393938</v>
      </c>
      <c r="AP399">
        <v>-0.0001369971354211998</v>
      </c>
      <c r="AQ399">
        <v>105.5360491091365</v>
      </c>
      <c r="AR399">
        <v>0</v>
      </c>
      <c r="AS399">
        <v>0</v>
      </c>
      <c r="AT399">
        <f>IF(AR399*$H$15&gt;=AV399,1.0,(AV399/(AV399-AR399*$H$15)))</f>
        <v>0</v>
      </c>
      <c r="AU399">
        <f>(AT399-1)*100</f>
        <v>0</v>
      </c>
      <c r="AV399">
        <f>MAX(0,($B$15+$C$15*EE399)/(1+$D$15*EE399)*DX399/(DZ399+273)*$E$15)</f>
        <v>0</v>
      </c>
      <c r="AW399" t="s">
        <v>429</v>
      </c>
      <c r="AX399" t="s">
        <v>429</v>
      </c>
      <c r="AY399">
        <v>0</v>
      </c>
      <c r="AZ399">
        <v>0</v>
      </c>
      <c r="BA399">
        <f>1-AY399/AZ399</f>
        <v>0</v>
      </c>
      <c r="BB399">
        <v>0</v>
      </c>
      <c r="BC399" t="s">
        <v>429</v>
      </c>
      <c r="BD399" t="s">
        <v>429</v>
      </c>
      <c r="BE399">
        <v>0</v>
      </c>
      <c r="BF399">
        <v>0</v>
      </c>
      <c r="BG399">
        <f>1-BE399/BF399</f>
        <v>0</v>
      </c>
      <c r="BH399">
        <v>0.5</v>
      </c>
      <c r="BI399">
        <f>DH399</f>
        <v>0</v>
      </c>
      <c r="BJ399">
        <f>K399</f>
        <v>0</v>
      </c>
      <c r="BK399">
        <f>BG399*BH399*BI399</f>
        <v>0</v>
      </c>
      <c r="BL399">
        <f>(BJ399-BB399)/BI399</f>
        <v>0</v>
      </c>
      <c r="BM399">
        <f>(AZ399-BF399)/BF399</f>
        <v>0</v>
      </c>
      <c r="BN399">
        <f>AY399/(BA399+AY399/BF399)</f>
        <v>0</v>
      </c>
      <c r="BO399" t="s">
        <v>429</v>
      </c>
      <c r="BP399">
        <v>0</v>
      </c>
      <c r="BQ399">
        <f>IF(BP399&lt;&gt;0, BP399, BN399)</f>
        <v>0</v>
      </c>
      <c r="BR399">
        <f>1-BQ399/BF399</f>
        <v>0</v>
      </c>
      <c r="BS399">
        <f>(BF399-BE399)/(BF399-BQ399)</f>
        <v>0</v>
      </c>
      <c r="BT399">
        <f>(AZ399-BF399)/(AZ399-BQ399)</f>
        <v>0</v>
      </c>
      <c r="BU399">
        <f>(BF399-BE399)/(BF399-AY399)</f>
        <v>0</v>
      </c>
      <c r="BV399">
        <f>(AZ399-BF399)/(AZ399-AY399)</f>
        <v>0</v>
      </c>
      <c r="BW399">
        <f>(BS399*BQ399/BE399)</f>
        <v>0</v>
      </c>
      <c r="BX399">
        <f>(1-BW399)</f>
        <v>0</v>
      </c>
      <c r="DG399">
        <f>$B$13*EF399+$C$13*EG399+$F$13*ER399*(1-EU399)</f>
        <v>0</v>
      </c>
      <c r="DH399">
        <f>DG399*DI399</f>
        <v>0</v>
      </c>
      <c r="DI399">
        <f>($B$13*$D$11+$C$13*$D$11+$F$13*((FE399+EW399)/MAX(FE399+EW399+FF399, 0.1)*$I$11+FF399/MAX(FE399+EW399+FF399, 0.1)*$J$11))/($B$13+$C$13+$F$13)</f>
        <v>0</v>
      </c>
      <c r="DJ399">
        <f>($B$13*$K$11+$C$13*$K$11+$F$13*((FE399+EW399)/MAX(FE399+EW399+FF399, 0.1)*$P$11+FF399/MAX(FE399+EW399+FF399, 0.1)*$Q$11))/($B$13+$C$13+$F$13)</f>
        <v>0</v>
      </c>
      <c r="DK399">
        <v>2.44</v>
      </c>
      <c r="DL399">
        <v>0.5</v>
      </c>
      <c r="DM399" t="s">
        <v>430</v>
      </c>
      <c r="DN399">
        <v>2</v>
      </c>
      <c r="DO399" t="b">
        <v>1</v>
      </c>
      <c r="DP399">
        <v>1688150435.1</v>
      </c>
      <c r="DQ399">
        <v>1470.550740740741</v>
      </c>
      <c r="DR399">
        <v>1510.134074074074</v>
      </c>
      <c r="DS399">
        <v>26.44760740740741</v>
      </c>
      <c r="DT399">
        <v>25.62238148148148</v>
      </c>
      <c r="DU399">
        <v>1505.031481481481</v>
      </c>
      <c r="DV399">
        <v>30.50562592592592</v>
      </c>
      <c r="DW399">
        <v>500.0087777777778</v>
      </c>
      <c r="DX399">
        <v>101.5315925925926</v>
      </c>
      <c r="DY399">
        <v>0.1000221296296296</v>
      </c>
      <c r="DZ399">
        <v>33.9962</v>
      </c>
      <c r="EA399">
        <v>35.27509259259259</v>
      </c>
      <c r="EB399">
        <v>999.9000000000001</v>
      </c>
      <c r="EC399">
        <v>0</v>
      </c>
      <c r="ED399">
        <v>0</v>
      </c>
      <c r="EE399">
        <v>9997.501851851852</v>
      </c>
      <c r="EF399">
        <v>0</v>
      </c>
      <c r="EG399">
        <v>417.3787407407407</v>
      </c>
      <c r="EH399">
        <v>-39.58425185185185</v>
      </c>
      <c r="EI399">
        <v>1510.499629629629</v>
      </c>
      <c r="EJ399">
        <v>1549.845555555556</v>
      </c>
      <c r="EK399">
        <v>0.8252310740740744</v>
      </c>
      <c r="EL399">
        <v>1510.134074074074</v>
      </c>
      <c r="EM399">
        <v>25.62238148148148</v>
      </c>
      <c r="EN399">
        <v>2.685265925925926</v>
      </c>
      <c r="EO399">
        <v>2.601479259259259</v>
      </c>
      <c r="EP399">
        <v>22.19522962962963</v>
      </c>
      <c r="EQ399">
        <v>21.67571111111111</v>
      </c>
      <c r="ER399">
        <v>1999.978888888889</v>
      </c>
      <c r="ES399">
        <v>0.9800063333333334</v>
      </c>
      <c r="ET399">
        <v>0.01999376296296296</v>
      </c>
      <c r="EU399">
        <v>0</v>
      </c>
      <c r="EV399">
        <v>259.4351111111111</v>
      </c>
      <c r="EW399">
        <v>5.00078</v>
      </c>
      <c r="EX399">
        <v>6026.610370370371</v>
      </c>
      <c r="EY399">
        <v>16379.5037037037</v>
      </c>
      <c r="EZ399">
        <v>51.75911111111112</v>
      </c>
      <c r="FA399">
        <v>53.30292592592592</v>
      </c>
      <c r="FB399">
        <v>52.18966666666667</v>
      </c>
      <c r="FC399">
        <v>52.75440740740741</v>
      </c>
      <c r="FD399">
        <v>52.16881481481482</v>
      </c>
      <c r="FE399">
        <v>1955.088888888889</v>
      </c>
      <c r="FF399">
        <v>39.89000000000001</v>
      </c>
      <c r="FG399">
        <v>0</v>
      </c>
      <c r="FH399">
        <v>1688150437.2</v>
      </c>
      <c r="FI399">
        <v>0</v>
      </c>
      <c r="FJ399">
        <v>259.4152307692308</v>
      </c>
      <c r="FK399">
        <v>0.09593162036552955</v>
      </c>
      <c r="FL399">
        <v>-106.8892308329893</v>
      </c>
      <c r="FM399">
        <v>6026.391153846154</v>
      </c>
      <c r="FN399">
        <v>15</v>
      </c>
      <c r="FO399">
        <v>1688146449</v>
      </c>
      <c r="FP399" t="s">
        <v>1019</v>
      </c>
      <c r="FQ399">
        <v>1688146449</v>
      </c>
      <c r="FR399">
        <v>1688146442</v>
      </c>
      <c r="FS399">
        <v>9</v>
      </c>
      <c r="FT399">
        <v>-0.022</v>
      </c>
      <c r="FU399">
        <v>-0.07000000000000001</v>
      </c>
      <c r="FV399">
        <v>-22.36</v>
      </c>
      <c r="FW399">
        <v>-3.884</v>
      </c>
      <c r="FX399">
        <v>420</v>
      </c>
      <c r="FY399">
        <v>23</v>
      </c>
      <c r="FZ399">
        <v>0.42</v>
      </c>
      <c r="GA399">
        <v>0.11</v>
      </c>
      <c r="GB399">
        <v>-39.56824146341464</v>
      </c>
      <c r="GC399">
        <v>-0.2238229965157288</v>
      </c>
      <c r="GD399">
        <v>0.07021933572780069</v>
      </c>
      <c r="GE399">
        <v>0</v>
      </c>
      <c r="GF399">
        <v>0.8312023658536586</v>
      </c>
      <c r="GG399">
        <v>-0.09835475958188258</v>
      </c>
      <c r="GH399">
        <v>0.009809107420063566</v>
      </c>
      <c r="GI399">
        <v>1</v>
      </c>
      <c r="GJ399">
        <v>1</v>
      </c>
      <c r="GK399">
        <v>2</v>
      </c>
      <c r="GL399" t="s">
        <v>432</v>
      </c>
      <c r="GM399">
        <v>3.1013</v>
      </c>
      <c r="GN399">
        <v>2.75813</v>
      </c>
      <c r="GO399">
        <v>0.223761</v>
      </c>
      <c r="GP399">
        <v>0.224249</v>
      </c>
      <c r="GQ399">
        <v>0.136549</v>
      </c>
      <c r="GR399">
        <v>0.121561</v>
      </c>
      <c r="GS399">
        <v>19123.6</v>
      </c>
      <c r="GT399">
        <v>18222.6</v>
      </c>
      <c r="GU399">
        <v>25252.8</v>
      </c>
      <c r="GV399">
        <v>23909</v>
      </c>
      <c r="GW399">
        <v>35118.2</v>
      </c>
      <c r="GX399">
        <v>30642.6</v>
      </c>
      <c r="GY399">
        <v>44166.7</v>
      </c>
      <c r="GZ399">
        <v>37679.2</v>
      </c>
      <c r="HA399">
        <v>1.6709</v>
      </c>
      <c r="HB399">
        <v>1.57485</v>
      </c>
      <c r="HC399">
        <v>-0.00637025</v>
      </c>
      <c r="HD399">
        <v>0</v>
      </c>
      <c r="HE399">
        <v>35.3297</v>
      </c>
      <c r="HF399">
        <v>999.9</v>
      </c>
      <c r="HG399">
        <v>34.3</v>
      </c>
      <c r="HH399">
        <v>48.8</v>
      </c>
      <c r="HI399">
        <v>39.5088</v>
      </c>
      <c r="HJ399">
        <v>63.0675</v>
      </c>
      <c r="HK399">
        <v>21.4143</v>
      </c>
      <c r="HL399">
        <v>1</v>
      </c>
      <c r="HM399">
        <v>2.32407</v>
      </c>
      <c r="HN399">
        <v>9.28105</v>
      </c>
      <c r="HO399">
        <v>20.0432</v>
      </c>
      <c r="HP399">
        <v>5.19707</v>
      </c>
      <c r="HQ399">
        <v>11.998</v>
      </c>
      <c r="HR399">
        <v>4.9561</v>
      </c>
      <c r="HS399">
        <v>3.27398</v>
      </c>
      <c r="HT399">
        <v>9999</v>
      </c>
      <c r="HU399">
        <v>9999</v>
      </c>
      <c r="HV399">
        <v>9999</v>
      </c>
      <c r="HW399">
        <v>114.7</v>
      </c>
      <c r="HX399">
        <v>1.86386</v>
      </c>
      <c r="HY399">
        <v>1.86027</v>
      </c>
      <c r="HZ399">
        <v>1.85868</v>
      </c>
      <c r="IA399">
        <v>1.85991</v>
      </c>
      <c r="IB399">
        <v>1.85983</v>
      </c>
      <c r="IC399">
        <v>1.85852</v>
      </c>
      <c r="ID399">
        <v>1.85772</v>
      </c>
      <c r="IE399">
        <v>1.85241</v>
      </c>
      <c r="IF399">
        <v>0</v>
      </c>
      <c r="IG399">
        <v>0</v>
      </c>
      <c r="IH399">
        <v>0</v>
      </c>
      <c r="II399">
        <v>0</v>
      </c>
      <c r="IJ399" t="s">
        <v>433</v>
      </c>
      <c r="IK399" t="s">
        <v>434</v>
      </c>
      <c r="IL399" t="s">
        <v>435</v>
      </c>
      <c r="IM399" t="s">
        <v>435</v>
      </c>
      <c r="IN399" t="s">
        <v>435</v>
      </c>
      <c r="IO399" t="s">
        <v>435</v>
      </c>
      <c r="IP399">
        <v>0</v>
      </c>
      <c r="IQ399">
        <v>100</v>
      </c>
      <c r="IR399">
        <v>100</v>
      </c>
      <c r="IS399">
        <v>-34.69</v>
      </c>
      <c r="IT399">
        <v>-4.057</v>
      </c>
      <c r="IU399">
        <v>-14.33519908643434</v>
      </c>
      <c r="IV399">
        <v>-0.02083019699242301</v>
      </c>
      <c r="IW399">
        <v>6.53372239223948E-06</v>
      </c>
      <c r="IX399">
        <v>-1.0545266758139E-09</v>
      </c>
      <c r="IY399">
        <v>-1.743726263577337</v>
      </c>
      <c r="IZ399">
        <v>-0.1107929009182527</v>
      </c>
      <c r="JA399">
        <v>0.00147621998962423</v>
      </c>
      <c r="JB399">
        <v>-1.085810860981848E-05</v>
      </c>
      <c r="JC399">
        <v>3</v>
      </c>
      <c r="JD399">
        <v>1949</v>
      </c>
      <c r="JE399">
        <v>2</v>
      </c>
      <c r="JF399">
        <v>64</v>
      </c>
      <c r="JG399">
        <v>66.59999999999999</v>
      </c>
      <c r="JH399">
        <v>66.7</v>
      </c>
      <c r="JI399">
        <v>3.38745</v>
      </c>
      <c r="JJ399">
        <v>2.69043</v>
      </c>
      <c r="JK399">
        <v>1.49658</v>
      </c>
      <c r="JL399">
        <v>2.32056</v>
      </c>
      <c r="JM399">
        <v>1.54785</v>
      </c>
      <c r="JN399">
        <v>2.44873</v>
      </c>
      <c r="JO399">
        <v>52.2399</v>
      </c>
      <c r="JP399">
        <v>12.4421</v>
      </c>
      <c r="JQ399">
        <v>18</v>
      </c>
      <c r="JR399">
        <v>503.626</v>
      </c>
      <c r="JS399">
        <v>447.056</v>
      </c>
      <c r="JT399">
        <v>28.331</v>
      </c>
      <c r="JU399">
        <v>52.1866</v>
      </c>
      <c r="JV399">
        <v>29.9993</v>
      </c>
      <c r="JW399">
        <v>51.9057</v>
      </c>
      <c r="JX399">
        <v>51.6843</v>
      </c>
      <c r="JY399">
        <v>67.9705</v>
      </c>
      <c r="JZ399">
        <v>24.9129</v>
      </c>
      <c r="KA399">
        <v>0</v>
      </c>
      <c r="KB399">
        <v>22.712</v>
      </c>
      <c r="KC399">
        <v>1556.87</v>
      </c>
      <c r="KD399">
        <v>25.5328</v>
      </c>
      <c r="KE399">
        <v>96.51139999999999</v>
      </c>
      <c r="KF399">
        <v>91.00579999999999</v>
      </c>
    </row>
    <row r="400" spans="1:292">
      <c r="A400">
        <v>382</v>
      </c>
      <c r="B400">
        <v>1688150447.6</v>
      </c>
      <c r="C400">
        <v>16031.59999990463</v>
      </c>
      <c r="D400" t="s">
        <v>1204</v>
      </c>
      <c r="E400" t="s">
        <v>1205</v>
      </c>
      <c r="F400">
        <v>5</v>
      </c>
      <c r="G400" t="s">
        <v>1018</v>
      </c>
      <c r="H400">
        <v>1688150439.814285</v>
      </c>
      <c r="I400">
        <f>(J400)/1000</f>
        <v>0</v>
      </c>
      <c r="J400">
        <f>IF(DO400, AM400, AG400)</f>
        <v>0</v>
      </c>
      <c r="K400">
        <f>IF(DO400, AH400, AF400)</f>
        <v>0</v>
      </c>
      <c r="L400">
        <f>DQ400 - IF(AT400&gt;1, K400*DK400*100.0/(AV400*EE400), 0)</f>
        <v>0</v>
      </c>
      <c r="M400">
        <f>((S400-I400/2)*L400-K400)/(S400+I400/2)</f>
        <v>0</v>
      </c>
      <c r="N400">
        <f>M400*(DX400+DY400)/1000.0</f>
        <v>0</v>
      </c>
      <c r="O400">
        <f>(DQ400 - IF(AT400&gt;1, K400*DK400*100.0/(AV400*EE400), 0))*(DX400+DY400)/1000.0</f>
        <v>0</v>
      </c>
      <c r="P400">
        <f>2.0/((1/R400-1/Q400)+SIGN(R400)*SQRT((1/R400-1/Q400)*(1/R400-1/Q400) + 4*DL400/((DL400+1)*(DL400+1))*(2*1/R400*1/Q400-1/Q400*1/Q400)))</f>
        <v>0</v>
      </c>
      <c r="Q400">
        <f>IF(LEFT(DM400,1)&lt;&gt;"0",IF(LEFT(DM400,1)="1",3.0,DN400),$D$5+$E$5*(EE400*DX400/($K$5*1000))+$F$5*(EE400*DX400/($K$5*1000))*MAX(MIN(DK400,$J$5),$I$5)*MAX(MIN(DK400,$J$5),$I$5)+$G$5*MAX(MIN(DK400,$J$5),$I$5)*(EE400*DX400/($K$5*1000))+$H$5*(EE400*DX400/($K$5*1000))*(EE400*DX400/($K$5*1000)))</f>
        <v>0</v>
      </c>
      <c r="R400">
        <f>I400*(1000-(1000*0.61365*exp(17.502*V400/(240.97+V400))/(DX400+DY400)+DS400)/2)/(1000*0.61365*exp(17.502*V400/(240.97+V400))/(DX400+DY400)-DS400)</f>
        <v>0</v>
      </c>
      <c r="S400">
        <f>1/((DL400+1)/(P400/1.6)+1/(Q400/1.37)) + DL400/((DL400+1)/(P400/1.6) + DL400/(Q400/1.37))</f>
        <v>0</v>
      </c>
      <c r="T400">
        <f>(DG400*DJ400)</f>
        <v>0</v>
      </c>
      <c r="U400">
        <f>(DZ400+(T400+2*0.95*5.67E-8*(((DZ400+$B$9)+273)^4-(DZ400+273)^4)-44100*I400)/(1.84*29.3*Q400+8*0.95*5.67E-8*(DZ400+273)^3))</f>
        <v>0</v>
      </c>
      <c r="V400">
        <f>($C$9*EA400+$D$9*EB400+$E$9*U400)</f>
        <v>0</v>
      </c>
      <c r="W400">
        <f>0.61365*exp(17.502*V400/(240.97+V400))</f>
        <v>0</v>
      </c>
      <c r="X400">
        <f>(Y400/Z400*100)</f>
        <v>0</v>
      </c>
      <c r="Y400">
        <f>DS400*(DX400+DY400)/1000</f>
        <v>0</v>
      </c>
      <c r="Z400">
        <f>0.61365*exp(17.502*DZ400/(240.97+DZ400))</f>
        <v>0</v>
      </c>
      <c r="AA400">
        <f>(W400-DS400*(DX400+DY400)/1000)</f>
        <v>0</v>
      </c>
      <c r="AB400">
        <f>(-I400*44100)</f>
        <v>0</v>
      </c>
      <c r="AC400">
        <f>2*29.3*Q400*0.92*(DZ400-V400)</f>
        <v>0</v>
      </c>
      <c r="AD400">
        <f>2*0.95*5.67E-8*(((DZ400+$B$9)+273)^4-(V400+273)^4)</f>
        <v>0</v>
      </c>
      <c r="AE400">
        <f>T400+AD400+AB400+AC400</f>
        <v>0</v>
      </c>
      <c r="AF400">
        <f>DW400*AT400*(DR400-DQ400*(1000-AT400*DT400)/(1000-AT400*DS400))/(100*DK400)</f>
        <v>0</v>
      </c>
      <c r="AG400">
        <f>1000*DW400*AT400*(DS400-DT400)/(100*DK400*(1000-AT400*DS400))</f>
        <v>0</v>
      </c>
      <c r="AH400">
        <f>(AI400 - AJ400 - DX400*1E3/(8.314*(DZ400+273.15)) * AL400/DW400 * AK400) * DW400/(100*DK400) * (1000 - DT400)/1000</f>
        <v>0</v>
      </c>
      <c r="AI400">
        <v>1581.613606691089</v>
      </c>
      <c r="AJ400">
        <v>1551.568242424242</v>
      </c>
      <c r="AK400">
        <v>3.396058326385214</v>
      </c>
      <c r="AL400">
        <v>66.52313839477526</v>
      </c>
      <c r="AM400">
        <f>(AO400 - AN400 + DX400*1E3/(8.314*(DZ400+273.15)) * AQ400/DW400 * AP400) * DW400/(100*DK400) * 1000/(1000 - AO400)</f>
        <v>0</v>
      </c>
      <c r="AN400">
        <v>25.61299566164101</v>
      </c>
      <c r="AO400">
        <v>26.41280545454545</v>
      </c>
      <c r="AP400">
        <v>-0.0001695611925117814</v>
      </c>
      <c r="AQ400">
        <v>105.5360491091365</v>
      </c>
      <c r="AR400">
        <v>0</v>
      </c>
      <c r="AS400">
        <v>0</v>
      </c>
      <c r="AT400">
        <f>IF(AR400*$H$15&gt;=AV400,1.0,(AV400/(AV400-AR400*$H$15)))</f>
        <v>0</v>
      </c>
      <c r="AU400">
        <f>(AT400-1)*100</f>
        <v>0</v>
      </c>
      <c r="AV400">
        <f>MAX(0,($B$15+$C$15*EE400)/(1+$D$15*EE400)*DX400/(DZ400+273)*$E$15)</f>
        <v>0</v>
      </c>
      <c r="AW400" t="s">
        <v>429</v>
      </c>
      <c r="AX400" t="s">
        <v>429</v>
      </c>
      <c r="AY400">
        <v>0</v>
      </c>
      <c r="AZ400">
        <v>0</v>
      </c>
      <c r="BA400">
        <f>1-AY400/AZ400</f>
        <v>0</v>
      </c>
      <c r="BB400">
        <v>0</v>
      </c>
      <c r="BC400" t="s">
        <v>429</v>
      </c>
      <c r="BD400" t="s">
        <v>429</v>
      </c>
      <c r="BE400">
        <v>0</v>
      </c>
      <c r="BF400">
        <v>0</v>
      </c>
      <c r="BG400">
        <f>1-BE400/BF400</f>
        <v>0</v>
      </c>
      <c r="BH400">
        <v>0.5</v>
      </c>
      <c r="BI400">
        <f>DH400</f>
        <v>0</v>
      </c>
      <c r="BJ400">
        <f>K400</f>
        <v>0</v>
      </c>
      <c r="BK400">
        <f>BG400*BH400*BI400</f>
        <v>0</v>
      </c>
      <c r="BL400">
        <f>(BJ400-BB400)/BI400</f>
        <v>0</v>
      </c>
      <c r="BM400">
        <f>(AZ400-BF400)/BF400</f>
        <v>0</v>
      </c>
      <c r="BN400">
        <f>AY400/(BA400+AY400/BF400)</f>
        <v>0</v>
      </c>
      <c r="BO400" t="s">
        <v>429</v>
      </c>
      <c r="BP400">
        <v>0</v>
      </c>
      <c r="BQ400">
        <f>IF(BP400&lt;&gt;0, BP400, BN400)</f>
        <v>0</v>
      </c>
      <c r="BR400">
        <f>1-BQ400/BF400</f>
        <v>0</v>
      </c>
      <c r="BS400">
        <f>(BF400-BE400)/(BF400-BQ400)</f>
        <v>0</v>
      </c>
      <c r="BT400">
        <f>(AZ400-BF400)/(AZ400-BQ400)</f>
        <v>0</v>
      </c>
      <c r="BU400">
        <f>(BF400-BE400)/(BF400-AY400)</f>
        <v>0</v>
      </c>
      <c r="BV400">
        <f>(AZ400-BF400)/(AZ400-AY400)</f>
        <v>0</v>
      </c>
      <c r="BW400">
        <f>(BS400*BQ400/BE400)</f>
        <v>0</v>
      </c>
      <c r="BX400">
        <f>(1-BW400)</f>
        <v>0</v>
      </c>
      <c r="DG400">
        <f>$B$13*EF400+$C$13*EG400+$F$13*ER400*(1-EU400)</f>
        <v>0</v>
      </c>
      <c r="DH400">
        <f>DG400*DI400</f>
        <v>0</v>
      </c>
      <c r="DI400">
        <f>($B$13*$D$11+$C$13*$D$11+$F$13*((FE400+EW400)/MAX(FE400+EW400+FF400, 0.1)*$I$11+FF400/MAX(FE400+EW400+FF400, 0.1)*$J$11))/($B$13+$C$13+$F$13)</f>
        <v>0</v>
      </c>
      <c r="DJ400">
        <f>($B$13*$K$11+$C$13*$K$11+$F$13*((FE400+EW400)/MAX(FE400+EW400+FF400, 0.1)*$P$11+FF400/MAX(FE400+EW400+FF400, 0.1)*$Q$11))/($B$13+$C$13+$F$13)</f>
        <v>0</v>
      </c>
      <c r="DK400">
        <v>2.44</v>
      </c>
      <c r="DL400">
        <v>0.5</v>
      </c>
      <c r="DM400" t="s">
        <v>430</v>
      </c>
      <c r="DN400">
        <v>2</v>
      </c>
      <c r="DO400" t="b">
        <v>1</v>
      </c>
      <c r="DP400">
        <v>1688150439.814285</v>
      </c>
      <c r="DQ400">
        <v>1486.321428571429</v>
      </c>
      <c r="DR400">
        <v>1525.895</v>
      </c>
      <c r="DS400">
        <v>26.43487857142857</v>
      </c>
      <c r="DT400">
        <v>25.61792142857144</v>
      </c>
      <c r="DU400">
        <v>1520.933571428571</v>
      </c>
      <c r="DV400">
        <v>30.49222142857143</v>
      </c>
      <c r="DW400">
        <v>499.9943928571429</v>
      </c>
      <c r="DX400">
        <v>101.5315</v>
      </c>
      <c r="DY400">
        <v>0.09993935357142857</v>
      </c>
      <c r="DZ400">
        <v>33.97240714285714</v>
      </c>
      <c r="EA400">
        <v>35.25142142857143</v>
      </c>
      <c r="EB400">
        <v>999.9000000000002</v>
      </c>
      <c r="EC400">
        <v>0</v>
      </c>
      <c r="ED400">
        <v>0</v>
      </c>
      <c r="EE400">
        <v>10001.09642857143</v>
      </c>
      <c r="EF400">
        <v>0</v>
      </c>
      <c r="EG400">
        <v>412.44625</v>
      </c>
      <c r="EH400">
        <v>-39.57403928571429</v>
      </c>
      <c r="EI400">
        <v>1526.678214285714</v>
      </c>
      <c r="EJ400">
        <v>1566.0125</v>
      </c>
      <c r="EK400">
        <v>0.8169625357142857</v>
      </c>
      <c r="EL400">
        <v>1525.895</v>
      </c>
      <c r="EM400">
        <v>25.61792142857144</v>
      </c>
      <c r="EN400">
        <v>2.683971071428571</v>
      </c>
      <c r="EO400">
        <v>2.601023571428571</v>
      </c>
      <c r="EP400">
        <v>22.18730357142857</v>
      </c>
      <c r="EQ400">
        <v>21.67285357142857</v>
      </c>
      <c r="ER400">
        <v>1999.975</v>
      </c>
      <c r="ES400">
        <v>0.9800060714285713</v>
      </c>
      <c r="ET400">
        <v>0.019994025</v>
      </c>
      <c r="EU400">
        <v>0</v>
      </c>
      <c r="EV400">
        <v>259.39025</v>
      </c>
      <c r="EW400">
        <v>5.00078</v>
      </c>
      <c r="EX400">
        <v>6016.86392857143</v>
      </c>
      <c r="EY400">
        <v>16379.46785714286</v>
      </c>
      <c r="EZ400">
        <v>51.74535714285714</v>
      </c>
      <c r="FA400">
        <v>53.27649999999999</v>
      </c>
      <c r="FB400">
        <v>52.16950000000001</v>
      </c>
      <c r="FC400">
        <v>52.73632142857142</v>
      </c>
      <c r="FD400">
        <v>52.15607142857142</v>
      </c>
      <c r="FE400">
        <v>1955.085</v>
      </c>
      <c r="FF400">
        <v>39.89000000000001</v>
      </c>
      <c r="FG400">
        <v>0</v>
      </c>
      <c r="FH400">
        <v>1688150442</v>
      </c>
      <c r="FI400">
        <v>0</v>
      </c>
      <c r="FJ400">
        <v>259.4119230769231</v>
      </c>
      <c r="FK400">
        <v>-1.109948714138968</v>
      </c>
      <c r="FL400">
        <v>-144.2263245475808</v>
      </c>
      <c r="FM400">
        <v>6016.503076923076</v>
      </c>
      <c r="FN400">
        <v>15</v>
      </c>
      <c r="FO400">
        <v>1688146449</v>
      </c>
      <c r="FP400" t="s">
        <v>1019</v>
      </c>
      <c r="FQ400">
        <v>1688146449</v>
      </c>
      <c r="FR400">
        <v>1688146442</v>
      </c>
      <c r="FS400">
        <v>9</v>
      </c>
      <c r="FT400">
        <v>-0.022</v>
      </c>
      <c r="FU400">
        <v>-0.07000000000000001</v>
      </c>
      <c r="FV400">
        <v>-22.36</v>
      </c>
      <c r="FW400">
        <v>-3.884</v>
      </c>
      <c r="FX400">
        <v>420</v>
      </c>
      <c r="FY400">
        <v>23</v>
      </c>
      <c r="FZ400">
        <v>0.42</v>
      </c>
      <c r="GA400">
        <v>0.11</v>
      </c>
      <c r="GB400">
        <v>-39.5832375</v>
      </c>
      <c r="GC400">
        <v>-0.02661050656655495</v>
      </c>
      <c r="GD400">
        <v>0.09337733581415759</v>
      </c>
      <c r="GE400">
        <v>1</v>
      </c>
      <c r="GF400">
        <v>0.8208667000000001</v>
      </c>
      <c r="GG400">
        <v>-0.1006728855534727</v>
      </c>
      <c r="GH400">
        <v>0.009850401949159227</v>
      </c>
      <c r="GI400">
        <v>1</v>
      </c>
      <c r="GJ400">
        <v>2</v>
      </c>
      <c r="GK400">
        <v>2</v>
      </c>
      <c r="GL400" t="s">
        <v>538</v>
      </c>
      <c r="GM400">
        <v>3.10151</v>
      </c>
      <c r="GN400">
        <v>2.75813</v>
      </c>
      <c r="GO400">
        <v>0.225231</v>
      </c>
      <c r="GP400">
        <v>0.225736</v>
      </c>
      <c r="GQ400">
        <v>0.1365</v>
      </c>
      <c r="GR400">
        <v>0.121552</v>
      </c>
      <c r="GS400">
        <v>19087.5</v>
      </c>
      <c r="GT400">
        <v>18187.7</v>
      </c>
      <c r="GU400">
        <v>25253.4</v>
      </c>
      <c r="GV400">
        <v>23909.5</v>
      </c>
      <c r="GW400">
        <v>35120.9</v>
      </c>
      <c r="GX400">
        <v>30643.5</v>
      </c>
      <c r="GY400">
        <v>44167.6</v>
      </c>
      <c r="GZ400">
        <v>37679.8</v>
      </c>
      <c r="HA400">
        <v>1.67122</v>
      </c>
      <c r="HB400">
        <v>1.57485</v>
      </c>
      <c r="HC400">
        <v>-0.00674278</v>
      </c>
      <c r="HD400">
        <v>0</v>
      </c>
      <c r="HE400">
        <v>35.3086</v>
      </c>
      <c r="HF400">
        <v>999.9</v>
      </c>
      <c r="HG400">
        <v>34.3</v>
      </c>
      <c r="HH400">
        <v>48.8</v>
      </c>
      <c r="HI400">
        <v>39.5056</v>
      </c>
      <c r="HJ400">
        <v>62.8675</v>
      </c>
      <c r="HK400">
        <v>21.3662</v>
      </c>
      <c r="HL400">
        <v>1</v>
      </c>
      <c r="HM400">
        <v>2.32283</v>
      </c>
      <c r="HN400">
        <v>9.28105</v>
      </c>
      <c r="HO400">
        <v>20.0436</v>
      </c>
      <c r="HP400">
        <v>5.20007</v>
      </c>
      <c r="HQ400">
        <v>11.998</v>
      </c>
      <c r="HR400">
        <v>4.9562</v>
      </c>
      <c r="HS400">
        <v>3.27445</v>
      </c>
      <c r="HT400">
        <v>9999</v>
      </c>
      <c r="HU400">
        <v>9999</v>
      </c>
      <c r="HV400">
        <v>9999</v>
      </c>
      <c r="HW400">
        <v>114.7</v>
      </c>
      <c r="HX400">
        <v>1.86386</v>
      </c>
      <c r="HY400">
        <v>1.86026</v>
      </c>
      <c r="HZ400">
        <v>1.85867</v>
      </c>
      <c r="IA400">
        <v>1.85989</v>
      </c>
      <c r="IB400">
        <v>1.85985</v>
      </c>
      <c r="IC400">
        <v>1.85853</v>
      </c>
      <c r="ID400">
        <v>1.85772</v>
      </c>
      <c r="IE400">
        <v>1.85241</v>
      </c>
      <c r="IF400">
        <v>0</v>
      </c>
      <c r="IG400">
        <v>0</v>
      </c>
      <c r="IH400">
        <v>0</v>
      </c>
      <c r="II400">
        <v>0</v>
      </c>
      <c r="IJ400" t="s">
        <v>433</v>
      </c>
      <c r="IK400" t="s">
        <v>434</v>
      </c>
      <c r="IL400" t="s">
        <v>435</v>
      </c>
      <c r="IM400" t="s">
        <v>435</v>
      </c>
      <c r="IN400" t="s">
        <v>435</v>
      </c>
      <c r="IO400" t="s">
        <v>435</v>
      </c>
      <c r="IP400">
        <v>0</v>
      </c>
      <c r="IQ400">
        <v>100</v>
      </c>
      <c r="IR400">
        <v>100</v>
      </c>
      <c r="IS400">
        <v>-34.83</v>
      </c>
      <c r="IT400">
        <v>-4.056</v>
      </c>
      <c r="IU400">
        <v>-14.33519908643434</v>
      </c>
      <c r="IV400">
        <v>-0.02083019699242301</v>
      </c>
      <c r="IW400">
        <v>6.53372239223948E-06</v>
      </c>
      <c r="IX400">
        <v>-1.0545266758139E-09</v>
      </c>
      <c r="IY400">
        <v>-1.743726263577337</v>
      </c>
      <c r="IZ400">
        <v>-0.1107929009182527</v>
      </c>
      <c r="JA400">
        <v>0.00147621998962423</v>
      </c>
      <c r="JB400">
        <v>-1.085810860981848E-05</v>
      </c>
      <c r="JC400">
        <v>3</v>
      </c>
      <c r="JD400">
        <v>1949</v>
      </c>
      <c r="JE400">
        <v>2</v>
      </c>
      <c r="JF400">
        <v>64</v>
      </c>
      <c r="JG400">
        <v>66.59999999999999</v>
      </c>
      <c r="JH400">
        <v>66.8</v>
      </c>
      <c r="JI400">
        <v>3.41553</v>
      </c>
      <c r="JJ400">
        <v>2.69165</v>
      </c>
      <c r="JK400">
        <v>1.49658</v>
      </c>
      <c r="JL400">
        <v>2.32056</v>
      </c>
      <c r="JM400">
        <v>1.54785</v>
      </c>
      <c r="JN400">
        <v>2.50366</v>
      </c>
      <c r="JO400">
        <v>52.2399</v>
      </c>
      <c r="JP400">
        <v>12.4421</v>
      </c>
      <c r="JQ400">
        <v>18</v>
      </c>
      <c r="JR400">
        <v>503.833</v>
      </c>
      <c r="JS400">
        <v>447.023</v>
      </c>
      <c r="JT400">
        <v>28.311</v>
      </c>
      <c r="JU400">
        <v>52.1785</v>
      </c>
      <c r="JV400">
        <v>29.999</v>
      </c>
      <c r="JW400">
        <v>51.9029</v>
      </c>
      <c r="JX400">
        <v>51.6781</v>
      </c>
      <c r="JY400">
        <v>68.5231</v>
      </c>
      <c r="JZ400">
        <v>24.9129</v>
      </c>
      <c r="KA400">
        <v>0</v>
      </c>
      <c r="KB400">
        <v>22.7034</v>
      </c>
      <c r="KC400">
        <v>1570.23</v>
      </c>
      <c r="KD400">
        <v>25.501</v>
      </c>
      <c r="KE400">
        <v>96.51349999999999</v>
      </c>
      <c r="KF400">
        <v>91.0074</v>
      </c>
    </row>
    <row r="401" spans="1:292">
      <c r="A401">
        <v>383</v>
      </c>
      <c r="B401">
        <v>1688150452.6</v>
      </c>
      <c r="C401">
        <v>16036.59999990463</v>
      </c>
      <c r="D401" t="s">
        <v>1206</v>
      </c>
      <c r="E401" t="s">
        <v>1207</v>
      </c>
      <c r="F401">
        <v>5</v>
      </c>
      <c r="G401" t="s">
        <v>1018</v>
      </c>
      <c r="H401">
        <v>1688150445.1</v>
      </c>
      <c r="I401">
        <f>(J401)/1000</f>
        <v>0</v>
      </c>
      <c r="J401">
        <f>IF(DO401, AM401, AG401)</f>
        <v>0</v>
      </c>
      <c r="K401">
        <f>IF(DO401, AH401, AF401)</f>
        <v>0</v>
      </c>
      <c r="L401">
        <f>DQ401 - IF(AT401&gt;1, K401*DK401*100.0/(AV401*EE401), 0)</f>
        <v>0</v>
      </c>
      <c r="M401">
        <f>((S401-I401/2)*L401-K401)/(S401+I401/2)</f>
        <v>0</v>
      </c>
      <c r="N401">
        <f>M401*(DX401+DY401)/1000.0</f>
        <v>0</v>
      </c>
      <c r="O401">
        <f>(DQ401 - IF(AT401&gt;1, K401*DK401*100.0/(AV401*EE401), 0))*(DX401+DY401)/1000.0</f>
        <v>0</v>
      </c>
      <c r="P401">
        <f>2.0/((1/R401-1/Q401)+SIGN(R401)*SQRT((1/R401-1/Q401)*(1/R401-1/Q401) + 4*DL401/((DL401+1)*(DL401+1))*(2*1/R401*1/Q401-1/Q401*1/Q401)))</f>
        <v>0</v>
      </c>
      <c r="Q401">
        <f>IF(LEFT(DM401,1)&lt;&gt;"0",IF(LEFT(DM401,1)="1",3.0,DN401),$D$5+$E$5*(EE401*DX401/($K$5*1000))+$F$5*(EE401*DX401/($K$5*1000))*MAX(MIN(DK401,$J$5),$I$5)*MAX(MIN(DK401,$J$5),$I$5)+$G$5*MAX(MIN(DK401,$J$5),$I$5)*(EE401*DX401/($K$5*1000))+$H$5*(EE401*DX401/($K$5*1000))*(EE401*DX401/($K$5*1000)))</f>
        <v>0</v>
      </c>
      <c r="R401">
        <f>I401*(1000-(1000*0.61365*exp(17.502*V401/(240.97+V401))/(DX401+DY401)+DS401)/2)/(1000*0.61365*exp(17.502*V401/(240.97+V401))/(DX401+DY401)-DS401)</f>
        <v>0</v>
      </c>
      <c r="S401">
        <f>1/((DL401+1)/(P401/1.6)+1/(Q401/1.37)) + DL401/((DL401+1)/(P401/1.6) + DL401/(Q401/1.37))</f>
        <v>0</v>
      </c>
      <c r="T401">
        <f>(DG401*DJ401)</f>
        <v>0</v>
      </c>
      <c r="U401">
        <f>(DZ401+(T401+2*0.95*5.67E-8*(((DZ401+$B$9)+273)^4-(DZ401+273)^4)-44100*I401)/(1.84*29.3*Q401+8*0.95*5.67E-8*(DZ401+273)^3))</f>
        <v>0</v>
      </c>
      <c r="V401">
        <f>($C$9*EA401+$D$9*EB401+$E$9*U401)</f>
        <v>0</v>
      </c>
      <c r="W401">
        <f>0.61365*exp(17.502*V401/(240.97+V401))</f>
        <v>0</v>
      </c>
      <c r="X401">
        <f>(Y401/Z401*100)</f>
        <v>0</v>
      </c>
      <c r="Y401">
        <f>DS401*(DX401+DY401)/1000</f>
        <v>0</v>
      </c>
      <c r="Z401">
        <f>0.61365*exp(17.502*DZ401/(240.97+DZ401))</f>
        <v>0</v>
      </c>
      <c r="AA401">
        <f>(W401-DS401*(DX401+DY401)/1000)</f>
        <v>0</v>
      </c>
      <c r="AB401">
        <f>(-I401*44100)</f>
        <v>0</v>
      </c>
      <c r="AC401">
        <f>2*29.3*Q401*0.92*(DZ401-V401)</f>
        <v>0</v>
      </c>
      <c r="AD401">
        <f>2*0.95*5.67E-8*(((DZ401+$B$9)+273)^4-(V401+273)^4)</f>
        <v>0</v>
      </c>
      <c r="AE401">
        <f>T401+AD401+AB401+AC401</f>
        <v>0</v>
      </c>
      <c r="AF401">
        <f>DW401*AT401*(DR401-DQ401*(1000-AT401*DT401)/(1000-AT401*DS401))/(100*DK401)</f>
        <v>0</v>
      </c>
      <c r="AG401">
        <f>1000*DW401*AT401*(DS401-DT401)/(100*DK401*(1000-AT401*DS401))</f>
        <v>0</v>
      </c>
      <c r="AH401">
        <f>(AI401 - AJ401 - DX401*1E3/(8.314*(DZ401+273.15)) * AL401/DW401 * AK401) * DW401/(100*DK401) * (1000 - DT401)/1000</f>
        <v>0</v>
      </c>
      <c r="AI401">
        <v>1598.793236988072</v>
      </c>
      <c r="AJ401">
        <v>1568.747090909091</v>
      </c>
      <c r="AK401">
        <v>3.453258899465721</v>
      </c>
      <c r="AL401">
        <v>66.52313839477526</v>
      </c>
      <c r="AM401">
        <f>(AO401 - AN401 + DX401*1E3/(8.314*(DZ401+273.15)) * AQ401/DW401 * AP401) * DW401/(100*DK401) * 1000/(1000 - AO401)</f>
        <v>0</v>
      </c>
      <c r="AN401">
        <v>25.60647154550177</v>
      </c>
      <c r="AO401">
        <v>26.40537757575757</v>
      </c>
      <c r="AP401">
        <v>-5.580437880986765E-05</v>
      </c>
      <c r="AQ401">
        <v>105.5360491091365</v>
      </c>
      <c r="AR401">
        <v>0</v>
      </c>
      <c r="AS401">
        <v>0</v>
      </c>
      <c r="AT401">
        <f>IF(AR401*$H$15&gt;=AV401,1.0,(AV401/(AV401-AR401*$H$15)))</f>
        <v>0</v>
      </c>
      <c r="AU401">
        <f>(AT401-1)*100</f>
        <v>0</v>
      </c>
      <c r="AV401">
        <f>MAX(0,($B$15+$C$15*EE401)/(1+$D$15*EE401)*DX401/(DZ401+273)*$E$15)</f>
        <v>0</v>
      </c>
      <c r="AW401" t="s">
        <v>429</v>
      </c>
      <c r="AX401" t="s">
        <v>429</v>
      </c>
      <c r="AY401">
        <v>0</v>
      </c>
      <c r="AZ401">
        <v>0</v>
      </c>
      <c r="BA401">
        <f>1-AY401/AZ401</f>
        <v>0</v>
      </c>
      <c r="BB401">
        <v>0</v>
      </c>
      <c r="BC401" t="s">
        <v>429</v>
      </c>
      <c r="BD401" t="s">
        <v>429</v>
      </c>
      <c r="BE401">
        <v>0</v>
      </c>
      <c r="BF401">
        <v>0</v>
      </c>
      <c r="BG401">
        <f>1-BE401/BF401</f>
        <v>0</v>
      </c>
      <c r="BH401">
        <v>0.5</v>
      </c>
      <c r="BI401">
        <f>DH401</f>
        <v>0</v>
      </c>
      <c r="BJ401">
        <f>K401</f>
        <v>0</v>
      </c>
      <c r="BK401">
        <f>BG401*BH401*BI401</f>
        <v>0</v>
      </c>
      <c r="BL401">
        <f>(BJ401-BB401)/BI401</f>
        <v>0</v>
      </c>
      <c r="BM401">
        <f>(AZ401-BF401)/BF401</f>
        <v>0</v>
      </c>
      <c r="BN401">
        <f>AY401/(BA401+AY401/BF401)</f>
        <v>0</v>
      </c>
      <c r="BO401" t="s">
        <v>429</v>
      </c>
      <c r="BP401">
        <v>0</v>
      </c>
      <c r="BQ401">
        <f>IF(BP401&lt;&gt;0, BP401, BN401)</f>
        <v>0</v>
      </c>
      <c r="BR401">
        <f>1-BQ401/BF401</f>
        <v>0</v>
      </c>
      <c r="BS401">
        <f>(BF401-BE401)/(BF401-BQ401)</f>
        <v>0</v>
      </c>
      <c r="BT401">
        <f>(AZ401-BF401)/(AZ401-BQ401)</f>
        <v>0</v>
      </c>
      <c r="BU401">
        <f>(BF401-BE401)/(BF401-AY401)</f>
        <v>0</v>
      </c>
      <c r="BV401">
        <f>(AZ401-BF401)/(AZ401-AY401)</f>
        <v>0</v>
      </c>
      <c r="BW401">
        <f>(BS401*BQ401/BE401)</f>
        <v>0</v>
      </c>
      <c r="BX401">
        <f>(1-BW401)</f>
        <v>0</v>
      </c>
      <c r="DG401">
        <f>$B$13*EF401+$C$13*EG401+$F$13*ER401*(1-EU401)</f>
        <v>0</v>
      </c>
      <c r="DH401">
        <f>DG401*DI401</f>
        <v>0</v>
      </c>
      <c r="DI401">
        <f>($B$13*$D$11+$C$13*$D$11+$F$13*((FE401+EW401)/MAX(FE401+EW401+FF401, 0.1)*$I$11+FF401/MAX(FE401+EW401+FF401, 0.1)*$J$11))/($B$13+$C$13+$F$13)</f>
        <v>0</v>
      </c>
      <c r="DJ401">
        <f>($B$13*$K$11+$C$13*$K$11+$F$13*((FE401+EW401)/MAX(FE401+EW401+FF401, 0.1)*$P$11+FF401/MAX(FE401+EW401+FF401, 0.1)*$Q$11))/($B$13+$C$13+$F$13)</f>
        <v>0</v>
      </c>
      <c r="DK401">
        <v>2.44</v>
      </c>
      <c r="DL401">
        <v>0.5</v>
      </c>
      <c r="DM401" t="s">
        <v>430</v>
      </c>
      <c r="DN401">
        <v>2</v>
      </c>
      <c r="DO401" t="b">
        <v>1</v>
      </c>
      <c r="DP401">
        <v>1688150445.1</v>
      </c>
      <c r="DQ401">
        <v>1503.954074074074</v>
      </c>
      <c r="DR401">
        <v>1543.567777777778</v>
      </c>
      <c r="DS401">
        <v>26.42072222222222</v>
      </c>
      <c r="DT401">
        <v>25.61226296296297</v>
      </c>
      <c r="DU401">
        <v>1538.712592592593</v>
      </c>
      <c r="DV401">
        <v>30.47730740740741</v>
      </c>
      <c r="DW401">
        <v>500.0177407407407</v>
      </c>
      <c r="DX401">
        <v>101.532</v>
      </c>
      <c r="DY401">
        <v>0.1000109481481481</v>
      </c>
      <c r="DZ401">
        <v>33.94361111111112</v>
      </c>
      <c r="EA401">
        <v>35.21816666666667</v>
      </c>
      <c r="EB401">
        <v>999.9000000000001</v>
      </c>
      <c r="EC401">
        <v>0</v>
      </c>
      <c r="ED401">
        <v>0</v>
      </c>
      <c r="EE401">
        <v>10003.68148148148</v>
      </c>
      <c r="EF401">
        <v>0</v>
      </c>
      <c r="EG401">
        <v>401.840962962963</v>
      </c>
      <c r="EH401">
        <v>-39.61444074074074</v>
      </c>
      <c r="EI401">
        <v>1544.767037037037</v>
      </c>
      <c r="EJ401">
        <v>1584.140740740741</v>
      </c>
      <c r="EK401">
        <v>0.808465925925926</v>
      </c>
      <c r="EL401">
        <v>1543.567777777778</v>
      </c>
      <c r="EM401">
        <v>25.61226296296297</v>
      </c>
      <c r="EN401">
        <v>2.682548888888888</v>
      </c>
      <c r="EO401">
        <v>2.600463703703704</v>
      </c>
      <c r="EP401">
        <v>22.1786</v>
      </c>
      <c r="EQ401">
        <v>21.66932592592592</v>
      </c>
      <c r="ER401">
        <v>1999.965185185185</v>
      </c>
      <c r="ES401">
        <v>0.9800056666666666</v>
      </c>
      <c r="ET401">
        <v>0.01999443333333333</v>
      </c>
      <c r="EU401">
        <v>0</v>
      </c>
      <c r="EV401">
        <v>259.3394074074074</v>
      </c>
      <c r="EW401">
        <v>5.00078</v>
      </c>
      <c r="EX401">
        <v>6004.489629629627</v>
      </c>
      <c r="EY401">
        <v>16379.37407407408</v>
      </c>
      <c r="EZ401">
        <v>51.71044444444445</v>
      </c>
      <c r="FA401">
        <v>53.23585185185185</v>
      </c>
      <c r="FB401">
        <v>52.1387037037037</v>
      </c>
      <c r="FC401">
        <v>52.70344444444444</v>
      </c>
      <c r="FD401">
        <v>52.1364074074074</v>
      </c>
      <c r="FE401">
        <v>1955.075185185185</v>
      </c>
      <c r="FF401">
        <v>39.89000000000001</v>
      </c>
      <c r="FG401">
        <v>0</v>
      </c>
      <c r="FH401">
        <v>1688150446.8</v>
      </c>
      <c r="FI401">
        <v>0</v>
      </c>
      <c r="FJ401">
        <v>259.371</v>
      </c>
      <c r="FK401">
        <v>-0.3151452951838903</v>
      </c>
      <c r="FL401">
        <v>-141.0755556476576</v>
      </c>
      <c r="FM401">
        <v>6005.301538461538</v>
      </c>
      <c r="FN401">
        <v>15</v>
      </c>
      <c r="FO401">
        <v>1688146449</v>
      </c>
      <c r="FP401" t="s">
        <v>1019</v>
      </c>
      <c r="FQ401">
        <v>1688146449</v>
      </c>
      <c r="FR401">
        <v>1688146442</v>
      </c>
      <c r="FS401">
        <v>9</v>
      </c>
      <c r="FT401">
        <v>-0.022</v>
      </c>
      <c r="FU401">
        <v>-0.07000000000000001</v>
      </c>
      <c r="FV401">
        <v>-22.36</v>
      </c>
      <c r="FW401">
        <v>-3.884</v>
      </c>
      <c r="FX401">
        <v>420</v>
      </c>
      <c r="FY401">
        <v>23</v>
      </c>
      <c r="FZ401">
        <v>0.42</v>
      </c>
      <c r="GA401">
        <v>0.11</v>
      </c>
      <c r="GB401">
        <v>-39.5971825</v>
      </c>
      <c r="GC401">
        <v>-0.4019155722325067</v>
      </c>
      <c r="GD401">
        <v>0.1107860909309014</v>
      </c>
      <c r="GE401">
        <v>0</v>
      </c>
      <c r="GF401">
        <v>0.8128091000000002</v>
      </c>
      <c r="GG401">
        <v>-0.1013776885553484</v>
      </c>
      <c r="GH401">
        <v>0.009967372103016922</v>
      </c>
      <c r="GI401">
        <v>1</v>
      </c>
      <c r="GJ401">
        <v>1</v>
      </c>
      <c r="GK401">
        <v>2</v>
      </c>
      <c r="GL401" t="s">
        <v>432</v>
      </c>
      <c r="GM401">
        <v>3.10141</v>
      </c>
      <c r="GN401">
        <v>2.75822</v>
      </c>
      <c r="GO401">
        <v>0.226692</v>
      </c>
      <c r="GP401">
        <v>0.227171</v>
      </c>
      <c r="GQ401">
        <v>0.136476</v>
      </c>
      <c r="GR401">
        <v>0.121532</v>
      </c>
      <c r="GS401">
        <v>19051.6</v>
      </c>
      <c r="GT401">
        <v>18154</v>
      </c>
      <c r="GU401">
        <v>25254</v>
      </c>
      <c r="GV401">
        <v>23909.9</v>
      </c>
      <c r="GW401">
        <v>35122.7</v>
      </c>
      <c r="GX401">
        <v>30645</v>
      </c>
      <c r="GY401">
        <v>44168.6</v>
      </c>
      <c r="GZ401">
        <v>37680.6</v>
      </c>
      <c r="HA401">
        <v>1.67132</v>
      </c>
      <c r="HB401">
        <v>1.5751</v>
      </c>
      <c r="HC401">
        <v>-0.00650808</v>
      </c>
      <c r="HD401">
        <v>0</v>
      </c>
      <c r="HE401">
        <v>35.2858</v>
      </c>
      <c r="HF401">
        <v>999.9</v>
      </c>
      <c r="HG401">
        <v>34.3</v>
      </c>
      <c r="HH401">
        <v>48.8</v>
      </c>
      <c r="HI401">
        <v>39.51</v>
      </c>
      <c r="HJ401">
        <v>62.9975</v>
      </c>
      <c r="HK401">
        <v>21.4062</v>
      </c>
      <c r="HL401">
        <v>1</v>
      </c>
      <c r="HM401">
        <v>2.32167</v>
      </c>
      <c r="HN401">
        <v>9.28105</v>
      </c>
      <c r="HO401">
        <v>20.0433</v>
      </c>
      <c r="HP401">
        <v>5.20067</v>
      </c>
      <c r="HQ401">
        <v>11.998</v>
      </c>
      <c r="HR401">
        <v>4.95685</v>
      </c>
      <c r="HS401">
        <v>3.2745</v>
      </c>
      <c r="HT401">
        <v>9999</v>
      </c>
      <c r="HU401">
        <v>9999</v>
      </c>
      <c r="HV401">
        <v>9999</v>
      </c>
      <c r="HW401">
        <v>114.7</v>
      </c>
      <c r="HX401">
        <v>1.86386</v>
      </c>
      <c r="HY401">
        <v>1.86024</v>
      </c>
      <c r="HZ401">
        <v>1.85868</v>
      </c>
      <c r="IA401">
        <v>1.85993</v>
      </c>
      <c r="IB401">
        <v>1.85986</v>
      </c>
      <c r="IC401">
        <v>1.85852</v>
      </c>
      <c r="ID401">
        <v>1.85769</v>
      </c>
      <c r="IE401">
        <v>1.85242</v>
      </c>
      <c r="IF401">
        <v>0</v>
      </c>
      <c r="IG401">
        <v>0</v>
      </c>
      <c r="IH401">
        <v>0</v>
      </c>
      <c r="II401">
        <v>0</v>
      </c>
      <c r="IJ401" t="s">
        <v>433</v>
      </c>
      <c r="IK401" t="s">
        <v>434</v>
      </c>
      <c r="IL401" t="s">
        <v>435</v>
      </c>
      <c r="IM401" t="s">
        <v>435</v>
      </c>
      <c r="IN401" t="s">
        <v>435</v>
      </c>
      <c r="IO401" t="s">
        <v>435</v>
      </c>
      <c r="IP401">
        <v>0</v>
      </c>
      <c r="IQ401">
        <v>100</v>
      </c>
      <c r="IR401">
        <v>100</v>
      </c>
      <c r="IS401">
        <v>-34.97</v>
      </c>
      <c r="IT401">
        <v>-4.0556</v>
      </c>
      <c r="IU401">
        <v>-14.33519908643434</v>
      </c>
      <c r="IV401">
        <v>-0.02083019699242301</v>
      </c>
      <c r="IW401">
        <v>6.53372239223948E-06</v>
      </c>
      <c r="IX401">
        <v>-1.0545266758139E-09</v>
      </c>
      <c r="IY401">
        <v>-1.743726263577337</v>
      </c>
      <c r="IZ401">
        <v>-0.1107929009182527</v>
      </c>
      <c r="JA401">
        <v>0.00147621998962423</v>
      </c>
      <c r="JB401">
        <v>-1.085810860981848E-05</v>
      </c>
      <c r="JC401">
        <v>3</v>
      </c>
      <c r="JD401">
        <v>1949</v>
      </c>
      <c r="JE401">
        <v>2</v>
      </c>
      <c r="JF401">
        <v>64</v>
      </c>
      <c r="JG401">
        <v>66.7</v>
      </c>
      <c r="JH401">
        <v>66.8</v>
      </c>
      <c r="JI401">
        <v>3.44604</v>
      </c>
      <c r="JJ401">
        <v>2.69043</v>
      </c>
      <c r="JK401">
        <v>1.49658</v>
      </c>
      <c r="JL401">
        <v>2.32056</v>
      </c>
      <c r="JM401">
        <v>1.54785</v>
      </c>
      <c r="JN401">
        <v>2.51831</v>
      </c>
      <c r="JO401">
        <v>52.2399</v>
      </c>
      <c r="JP401">
        <v>12.4421</v>
      </c>
      <c r="JQ401">
        <v>18</v>
      </c>
      <c r="JR401">
        <v>503.873</v>
      </c>
      <c r="JS401">
        <v>447.196</v>
      </c>
      <c r="JT401">
        <v>28.2875</v>
      </c>
      <c r="JU401">
        <v>52.167</v>
      </c>
      <c r="JV401">
        <v>29.9989</v>
      </c>
      <c r="JW401">
        <v>51.8976</v>
      </c>
      <c r="JX401">
        <v>51.6781</v>
      </c>
      <c r="JY401">
        <v>69.1401</v>
      </c>
      <c r="JZ401">
        <v>24.9129</v>
      </c>
      <c r="KA401">
        <v>0</v>
      </c>
      <c r="KB401">
        <v>22.6962</v>
      </c>
      <c r="KC401">
        <v>1590.26</v>
      </c>
      <c r="KD401">
        <v>25.4602</v>
      </c>
      <c r="KE401">
        <v>96.51560000000001</v>
      </c>
      <c r="KF401">
        <v>91.00920000000001</v>
      </c>
    </row>
    <row r="402" spans="1:292">
      <c r="A402">
        <v>384</v>
      </c>
      <c r="B402">
        <v>1688150457.6</v>
      </c>
      <c r="C402">
        <v>16041.59999990463</v>
      </c>
      <c r="D402" t="s">
        <v>1208</v>
      </c>
      <c r="E402" t="s">
        <v>1209</v>
      </c>
      <c r="F402">
        <v>5</v>
      </c>
      <c r="G402" t="s">
        <v>1018</v>
      </c>
      <c r="H402">
        <v>1688150449.814285</v>
      </c>
      <c r="I402">
        <f>(J402)/1000</f>
        <v>0</v>
      </c>
      <c r="J402">
        <f>IF(DO402, AM402, AG402)</f>
        <v>0</v>
      </c>
      <c r="K402">
        <f>IF(DO402, AH402, AF402)</f>
        <v>0</v>
      </c>
      <c r="L402">
        <f>DQ402 - IF(AT402&gt;1, K402*DK402*100.0/(AV402*EE402), 0)</f>
        <v>0</v>
      </c>
      <c r="M402">
        <f>((S402-I402/2)*L402-K402)/(S402+I402/2)</f>
        <v>0</v>
      </c>
      <c r="N402">
        <f>M402*(DX402+DY402)/1000.0</f>
        <v>0</v>
      </c>
      <c r="O402">
        <f>(DQ402 - IF(AT402&gt;1, K402*DK402*100.0/(AV402*EE402), 0))*(DX402+DY402)/1000.0</f>
        <v>0</v>
      </c>
      <c r="P402">
        <f>2.0/((1/R402-1/Q402)+SIGN(R402)*SQRT((1/R402-1/Q402)*(1/R402-1/Q402) + 4*DL402/((DL402+1)*(DL402+1))*(2*1/R402*1/Q402-1/Q402*1/Q402)))</f>
        <v>0</v>
      </c>
      <c r="Q402">
        <f>IF(LEFT(DM402,1)&lt;&gt;"0",IF(LEFT(DM402,1)="1",3.0,DN402),$D$5+$E$5*(EE402*DX402/($K$5*1000))+$F$5*(EE402*DX402/($K$5*1000))*MAX(MIN(DK402,$J$5),$I$5)*MAX(MIN(DK402,$J$5),$I$5)+$G$5*MAX(MIN(DK402,$J$5),$I$5)*(EE402*DX402/($K$5*1000))+$H$5*(EE402*DX402/($K$5*1000))*(EE402*DX402/($K$5*1000)))</f>
        <v>0</v>
      </c>
      <c r="R402">
        <f>I402*(1000-(1000*0.61365*exp(17.502*V402/(240.97+V402))/(DX402+DY402)+DS402)/2)/(1000*0.61365*exp(17.502*V402/(240.97+V402))/(DX402+DY402)-DS402)</f>
        <v>0</v>
      </c>
      <c r="S402">
        <f>1/((DL402+1)/(P402/1.6)+1/(Q402/1.37)) + DL402/((DL402+1)/(P402/1.6) + DL402/(Q402/1.37))</f>
        <v>0</v>
      </c>
      <c r="T402">
        <f>(DG402*DJ402)</f>
        <v>0</v>
      </c>
      <c r="U402">
        <f>(DZ402+(T402+2*0.95*5.67E-8*(((DZ402+$B$9)+273)^4-(DZ402+273)^4)-44100*I402)/(1.84*29.3*Q402+8*0.95*5.67E-8*(DZ402+273)^3))</f>
        <v>0</v>
      </c>
      <c r="V402">
        <f>($C$9*EA402+$D$9*EB402+$E$9*U402)</f>
        <v>0</v>
      </c>
      <c r="W402">
        <f>0.61365*exp(17.502*V402/(240.97+V402))</f>
        <v>0</v>
      </c>
      <c r="X402">
        <f>(Y402/Z402*100)</f>
        <v>0</v>
      </c>
      <c r="Y402">
        <f>DS402*(DX402+DY402)/1000</f>
        <v>0</v>
      </c>
      <c r="Z402">
        <f>0.61365*exp(17.502*DZ402/(240.97+DZ402))</f>
        <v>0</v>
      </c>
      <c r="AA402">
        <f>(W402-DS402*(DX402+DY402)/1000)</f>
        <v>0</v>
      </c>
      <c r="AB402">
        <f>(-I402*44100)</f>
        <v>0</v>
      </c>
      <c r="AC402">
        <f>2*29.3*Q402*0.92*(DZ402-V402)</f>
        <v>0</v>
      </c>
      <c r="AD402">
        <f>2*0.95*5.67E-8*(((DZ402+$B$9)+273)^4-(V402+273)^4)</f>
        <v>0</v>
      </c>
      <c r="AE402">
        <f>T402+AD402+AB402+AC402</f>
        <v>0</v>
      </c>
      <c r="AF402">
        <f>DW402*AT402*(DR402-DQ402*(1000-AT402*DT402)/(1000-AT402*DS402))/(100*DK402)</f>
        <v>0</v>
      </c>
      <c r="AG402">
        <f>1000*DW402*AT402*(DS402-DT402)/(100*DK402*(1000-AT402*DS402))</f>
        <v>0</v>
      </c>
      <c r="AH402">
        <f>(AI402 - AJ402 - DX402*1E3/(8.314*(DZ402+273.15)) * AL402/DW402 * AK402) * DW402/(100*DK402) * (1000 - DT402)/1000</f>
        <v>0</v>
      </c>
      <c r="AI402">
        <v>1616.143068764642</v>
      </c>
      <c r="AJ402">
        <v>1585.913151515151</v>
      </c>
      <c r="AK402">
        <v>3.446005730803726</v>
      </c>
      <c r="AL402">
        <v>66.52313839477526</v>
      </c>
      <c r="AM402">
        <f>(AO402 - AN402 + DX402*1E3/(8.314*(DZ402+273.15)) * AQ402/DW402 * AP402) * DW402/(100*DK402) * 1000/(1000 - AO402)</f>
        <v>0</v>
      </c>
      <c r="AN402">
        <v>25.59378989748443</v>
      </c>
      <c r="AO402">
        <v>26.39581636363635</v>
      </c>
      <c r="AP402">
        <v>-7.200354225942097E-05</v>
      </c>
      <c r="AQ402">
        <v>105.5360491091365</v>
      </c>
      <c r="AR402">
        <v>0</v>
      </c>
      <c r="AS402">
        <v>0</v>
      </c>
      <c r="AT402">
        <f>IF(AR402*$H$15&gt;=AV402,1.0,(AV402/(AV402-AR402*$H$15)))</f>
        <v>0</v>
      </c>
      <c r="AU402">
        <f>(AT402-1)*100</f>
        <v>0</v>
      </c>
      <c r="AV402">
        <f>MAX(0,($B$15+$C$15*EE402)/(1+$D$15*EE402)*DX402/(DZ402+273)*$E$15)</f>
        <v>0</v>
      </c>
      <c r="AW402" t="s">
        <v>429</v>
      </c>
      <c r="AX402" t="s">
        <v>429</v>
      </c>
      <c r="AY402">
        <v>0</v>
      </c>
      <c r="AZ402">
        <v>0</v>
      </c>
      <c r="BA402">
        <f>1-AY402/AZ402</f>
        <v>0</v>
      </c>
      <c r="BB402">
        <v>0</v>
      </c>
      <c r="BC402" t="s">
        <v>429</v>
      </c>
      <c r="BD402" t="s">
        <v>429</v>
      </c>
      <c r="BE402">
        <v>0</v>
      </c>
      <c r="BF402">
        <v>0</v>
      </c>
      <c r="BG402">
        <f>1-BE402/BF402</f>
        <v>0</v>
      </c>
      <c r="BH402">
        <v>0.5</v>
      </c>
      <c r="BI402">
        <f>DH402</f>
        <v>0</v>
      </c>
      <c r="BJ402">
        <f>K402</f>
        <v>0</v>
      </c>
      <c r="BK402">
        <f>BG402*BH402*BI402</f>
        <v>0</v>
      </c>
      <c r="BL402">
        <f>(BJ402-BB402)/BI402</f>
        <v>0</v>
      </c>
      <c r="BM402">
        <f>(AZ402-BF402)/BF402</f>
        <v>0</v>
      </c>
      <c r="BN402">
        <f>AY402/(BA402+AY402/BF402)</f>
        <v>0</v>
      </c>
      <c r="BO402" t="s">
        <v>429</v>
      </c>
      <c r="BP402">
        <v>0</v>
      </c>
      <c r="BQ402">
        <f>IF(BP402&lt;&gt;0, BP402, BN402)</f>
        <v>0</v>
      </c>
      <c r="BR402">
        <f>1-BQ402/BF402</f>
        <v>0</v>
      </c>
      <c r="BS402">
        <f>(BF402-BE402)/(BF402-BQ402)</f>
        <v>0</v>
      </c>
      <c r="BT402">
        <f>(AZ402-BF402)/(AZ402-BQ402)</f>
        <v>0</v>
      </c>
      <c r="BU402">
        <f>(BF402-BE402)/(BF402-AY402)</f>
        <v>0</v>
      </c>
      <c r="BV402">
        <f>(AZ402-BF402)/(AZ402-AY402)</f>
        <v>0</v>
      </c>
      <c r="BW402">
        <f>(BS402*BQ402/BE402)</f>
        <v>0</v>
      </c>
      <c r="BX402">
        <f>(1-BW402)</f>
        <v>0</v>
      </c>
      <c r="DG402">
        <f>$B$13*EF402+$C$13*EG402+$F$13*ER402*(1-EU402)</f>
        <v>0</v>
      </c>
      <c r="DH402">
        <f>DG402*DI402</f>
        <v>0</v>
      </c>
      <c r="DI402">
        <f>($B$13*$D$11+$C$13*$D$11+$F$13*((FE402+EW402)/MAX(FE402+EW402+FF402, 0.1)*$I$11+FF402/MAX(FE402+EW402+FF402, 0.1)*$J$11))/($B$13+$C$13+$F$13)</f>
        <v>0</v>
      </c>
      <c r="DJ402">
        <f>($B$13*$K$11+$C$13*$K$11+$F$13*((FE402+EW402)/MAX(FE402+EW402+FF402, 0.1)*$P$11+FF402/MAX(FE402+EW402+FF402, 0.1)*$Q$11))/($B$13+$C$13+$F$13)</f>
        <v>0</v>
      </c>
      <c r="DK402">
        <v>2.44</v>
      </c>
      <c r="DL402">
        <v>0.5</v>
      </c>
      <c r="DM402" t="s">
        <v>430</v>
      </c>
      <c r="DN402">
        <v>2</v>
      </c>
      <c r="DO402" t="b">
        <v>1</v>
      </c>
      <c r="DP402">
        <v>1688150449.814285</v>
      </c>
      <c r="DQ402">
        <v>1519.676071428572</v>
      </c>
      <c r="DR402">
        <v>1559.366071428572</v>
      </c>
      <c r="DS402">
        <v>26.4097</v>
      </c>
      <c r="DT402">
        <v>25.60616071428571</v>
      </c>
      <c r="DU402">
        <v>1554.565</v>
      </c>
      <c r="DV402">
        <v>30.46568928571428</v>
      </c>
      <c r="DW402">
        <v>500.0106785714286</v>
      </c>
      <c r="DX402">
        <v>101.53225</v>
      </c>
      <c r="DY402">
        <v>0.09997910357142858</v>
      </c>
      <c r="DZ402">
        <v>33.91825714285715</v>
      </c>
      <c r="EA402">
        <v>35.18863928571428</v>
      </c>
      <c r="EB402">
        <v>999.9000000000002</v>
      </c>
      <c r="EC402">
        <v>0</v>
      </c>
      <c r="ED402">
        <v>0</v>
      </c>
      <c r="EE402">
        <v>10010.44571428571</v>
      </c>
      <c r="EF402">
        <v>0</v>
      </c>
      <c r="EG402">
        <v>391.2488214285714</v>
      </c>
      <c r="EH402">
        <v>-39.69086071428571</v>
      </c>
      <c r="EI402">
        <v>1560.898571428572</v>
      </c>
      <c r="EJ402">
        <v>1600.344642857143</v>
      </c>
      <c r="EK402">
        <v>0.803539642857143</v>
      </c>
      <c r="EL402">
        <v>1559.366071428572</v>
      </c>
      <c r="EM402">
        <v>25.60616071428571</v>
      </c>
      <c r="EN402">
        <v>2.6814375</v>
      </c>
      <c r="EO402">
        <v>2.599851428571429</v>
      </c>
      <c r="EP402">
        <v>22.17179285714286</v>
      </c>
      <c r="EQ402">
        <v>21.66548214285715</v>
      </c>
      <c r="ER402">
        <v>1999.986071428572</v>
      </c>
      <c r="ES402">
        <v>0.9800056428571426</v>
      </c>
      <c r="ET402">
        <v>0.01999445714285714</v>
      </c>
      <c r="EU402">
        <v>0</v>
      </c>
      <c r="EV402">
        <v>259.3152142857143</v>
      </c>
      <c r="EW402">
        <v>5.00078</v>
      </c>
      <c r="EX402">
        <v>5989.629642857141</v>
      </c>
      <c r="EY402">
        <v>16379.52857142857</v>
      </c>
      <c r="EZ402">
        <v>51.68285714285714</v>
      </c>
      <c r="FA402">
        <v>53.20728571428571</v>
      </c>
      <c r="FB402">
        <v>52.11371428571429</v>
      </c>
      <c r="FC402">
        <v>52.66942857142858</v>
      </c>
      <c r="FD402">
        <v>52.1180357142857</v>
      </c>
      <c r="FE402">
        <v>1955.096071428572</v>
      </c>
      <c r="FF402">
        <v>39.89000000000001</v>
      </c>
      <c r="FG402">
        <v>0</v>
      </c>
      <c r="FH402">
        <v>1688150452.2</v>
      </c>
      <c r="FI402">
        <v>0</v>
      </c>
      <c r="FJ402">
        <v>259.34256</v>
      </c>
      <c r="FK402">
        <v>0.2585384630857017</v>
      </c>
      <c r="FL402">
        <v>-210.736154028399</v>
      </c>
      <c r="FM402">
        <v>5988.057200000001</v>
      </c>
      <c r="FN402">
        <v>15</v>
      </c>
      <c r="FO402">
        <v>1688146449</v>
      </c>
      <c r="FP402" t="s">
        <v>1019</v>
      </c>
      <c r="FQ402">
        <v>1688146449</v>
      </c>
      <c r="FR402">
        <v>1688146442</v>
      </c>
      <c r="FS402">
        <v>9</v>
      </c>
      <c r="FT402">
        <v>-0.022</v>
      </c>
      <c r="FU402">
        <v>-0.07000000000000001</v>
      </c>
      <c r="FV402">
        <v>-22.36</v>
      </c>
      <c r="FW402">
        <v>-3.884</v>
      </c>
      <c r="FX402">
        <v>420</v>
      </c>
      <c r="FY402">
        <v>23</v>
      </c>
      <c r="FZ402">
        <v>0.42</v>
      </c>
      <c r="GA402">
        <v>0.11</v>
      </c>
      <c r="GB402">
        <v>-39.6614325</v>
      </c>
      <c r="GC402">
        <v>-0.9745857410880778</v>
      </c>
      <c r="GD402">
        <v>0.1479405698033845</v>
      </c>
      <c r="GE402">
        <v>0</v>
      </c>
      <c r="GF402">
        <v>0.80760455</v>
      </c>
      <c r="GG402">
        <v>-0.08329197748593067</v>
      </c>
      <c r="GH402">
        <v>0.008786493529702276</v>
      </c>
      <c r="GI402">
        <v>1</v>
      </c>
      <c r="GJ402">
        <v>1</v>
      </c>
      <c r="GK402">
        <v>2</v>
      </c>
      <c r="GL402" t="s">
        <v>432</v>
      </c>
      <c r="GM402">
        <v>3.10156</v>
      </c>
      <c r="GN402">
        <v>2.75819</v>
      </c>
      <c r="GO402">
        <v>0.228147</v>
      </c>
      <c r="GP402">
        <v>0.228614</v>
      </c>
      <c r="GQ402">
        <v>0.136443</v>
      </c>
      <c r="GR402">
        <v>0.121421</v>
      </c>
      <c r="GS402">
        <v>19015.9</v>
      </c>
      <c r="GT402">
        <v>18120</v>
      </c>
      <c r="GU402">
        <v>25254.6</v>
      </c>
      <c r="GV402">
        <v>23910.2</v>
      </c>
      <c r="GW402">
        <v>35124.9</v>
      </c>
      <c r="GX402">
        <v>30649.7</v>
      </c>
      <c r="GY402">
        <v>44169.6</v>
      </c>
      <c r="GZ402">
        <v>37681.6</v>
      </c>
      <c r="HA402">
        <v>1.67092</v>
      </c>
      <c r="HB402">
        <v>1.57493</v>
      </c>
      <c r="HC402">
        <v>-0.00716001</v>
      </c>
      <c r="HD402">
        <v>0</v>
      </c>
      <c r="HE402">
        <v>35.2615</v>
      </c>
      <c r="HF402">
        <v>999.9</v>
      </c>
      <c r="HG402">
        <v>34.2</v>
      </c>
      <c r="HH402">
        <v>48.8</v>
      </c>
      <c r="HI402">
        <v>39.3961</v>
      </c>
      <c r="HJ402">
        <v>63.0075</v>
      </c>
      <c r="HK402">
        <v>21.4303</v>
      </c>
      <c r="HL402">
        <v>1</v>
      </c>
      <c r="HM402">
        <v>2.3207</v>
      </c>
      <c r="HN402">
        <v>9.28105</v>
      </c>
      <c r="HO402">
        <v>20.0433</v>
      </c>
      <c r="HP402">
        <v>5.20037</v>
      </c>
      <c r="HQ402">
        <v>11.998</v>
      </c>
      <c r="HR402">
        <v>4.95695</v>
      </c>
      <c r="HS402">
        <v>3.2744</v>
      </c>
      <c r="HT402">
        <v>9999</v>
      </c>
      <c r="HU402">
        <v>9999</v>
      </c>
      <c r="HV402">
        <v>9999</v>
      </c>
      <c r="HW402">
        <v>114.7</v>
      </c>
      <c r="HX402">
        <v>1.86386</v>
      </c>
      <c r="HY402">
        <v>1.86026</v>
      </c>
      <c r="HZ402">
        <v>1.85867</v>
      </c>
      <c r="IA402">
        <v>1.8599</v>
      </c>
      <c r="IB402">
        <v>1.85987</v>
      </c>
      <c r="IC402">
        <v>1.85852</v>
      </c>
      <c r="ID402">
        <v>1.85773</v>
      </c>
      <c r="IE402">
        <v>1.85242</v>
      </c>
      <c r="IF402">
        <v>0</v>
      </c>
      <c r="IG402">
        <v>0</v>
      </c>
      <c r="IH402">
        <v>0</v>
      </c>
      <c r="II402">
        <v>0</v>
      </c>
      <c r="IJ402" t="s">
        <v>433</v>
      </c>
      <c r="IK402" t="s">
        <v>434</v>
      </c>
      <c r="IL402" t="s">
        <v>435</v>
      </c>
      <c r="IM402" t="s">
        <v>435</v>
      </c>
      <c r="IN402" t="s">
        <v>435</v>
      </c>
      <c r="IO402" t="s">
        <v>435</v>
      </c>
      <c r="IP402">
        <v>0</v>
      </c>
      <c r="IQ402">
        <v>100</v>
      </c>
      <c r="IR402">
        <v>100</v>
      </c>
      <c r="IS402">
        <v>-35.1</v>
      </c>
      <c r="IT402">
        <v>-4.0551</v>
      </c>
      <c r="IU402">
        <v>-14.33519908643434</v>
      </c>
      <c r="IV402">
        <v>-0.02083019699242301</v>
      </c>
      <c r="IW402">
        <v>6.53372239223948E-06</v>
      </c>
      <c r="IX402">
        <v>-1.0545266758139E-09</v>
      </c>
      <c r="IY402">
        <v>-1.743726263577337</v>
      </c>
      <c r="IZ402">
        <v>-0.1107929009182527</v>
      </c>
      <c r="JA402">
        <v>0.00147621998962423</v>
      </c>
      <c r="JB402">
        <v>-1.085810860981848E-05</v>
      </c>
      <c r="JC402">
        <v>3</v>
      </c>
      <c r="JD402">
        <v>1949</v>
      </c>
      <c r="JE402">
        <v>2</v>
      </c>
      <c r="JF402">
        <v>64</v>
      </c>
      <c r="JG402">
        <v>66.8</v>
      </c>
      <c r="JH402">
        <v>66.90000000000001</v>
      </c>
      <c r="JI402">
        <v>3.47412</v>
      </c>
      <c r="JJ402">
        <v>2.68799</v>
      </c>
      <c r="JK402">
        <v>1.49658</v>
      </c>
      <c r="JL402">
        <v>2.32056</v>
      </c>
      <c r="JM402">
        <v>1.54785</v>
      </c>
      <c r="JN402">
        <v>2.5415</v>
      </c>
      <c r="JO402">
        <v>52.2399</v>
      </c>
      <c r="JP402">
        <v>12.4334</v>
      </c>
      <c r="JQ402">
        <v>18</v>
      </c>
      <c r="JR402">
        <v>503.589</v>
      </c>
      <c r="JS402">
        <v>447.042</v>
      </c>
      <c r="JT402">
        <v>28.2641</v>
      </c>
      <c r="JU402">
        <v>52.1589</v>
      </c>
      <c r="JV402">
        <v>29.9991</v>
      </c>
      <c r="JW402">
        <v>51.896</v>
      </c>
      <c r="JX402">
        <v>51.6718</v>
      </c>
      <c r="JY402">
        <v>69.6908</v>
      </c>
      <c r="JZ402">
        <v>25.1957</v>
      </c>
      <c r="KA402">
        <v>0</v>
      </c>
      <c r="KB402">
        <v>22.6879</v>
      </c>
      <c r="KC402">
        <v>1603.62</v>
      </c>
      <c r="KD402">
        <v>25.4292</v>
      </c>
      <c r="KE402">
        <v>96.5179</v>
      </c>
      <c r="KF402">
        <v>91.0112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2023-06-30T18:42:10Z</dcterms:created>
  <dcterms:modified xsi:type="dcterms:W3CDTF">2023-06-30T18:42:10Z</dcterms:modified>
</cp:coreProperties>
</file>