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<sst xmlns="http://schemas.openxmlformats.org/spreadsheetml/2006/main" count="8088" uniqueCount="1025">
  <si>
    <t>File opened</t>
  </si>
  <si>
    <t>2025-09-20 13:15:11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</si>
  <si>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</si>
  <si>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</si>
  <si>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</si>
  <si>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</si>
  <si>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</si>
  <si>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</si>
  <si>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</si>
  <si>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</si>
  <si>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</si>
  <si>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</si>
  <si>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</si>
  <si>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</si>
  <si>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</si>
  <si>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</si>
  <si>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</si>
  <si>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Sat Sep 20 12:32</t>
  </si>
  <si>
    <t>H2O rangematch</t>
  </si>
  <si>
    <t>Sat Sep 20 12:40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</si>
  <si>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</si>
  <si>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</si>
  <si>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</si>
  <si>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</si>
  <si>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</si>
  <si>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</si>
  <si>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</si>
  <si>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</si>
  <si>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</si>
  <si>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13:15:11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</si>
  <si>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</si>
  <si>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</si>
  <si>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</si>
  <si>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</si>
  <si>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</si>
  <si>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</si>
  <si>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</si>
  <si>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</si>
  <si>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</si>
  <si>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</si>
  <si>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</si>
  <si>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</si>
  <si>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</si>
  <si>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</si>
  <si>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</si>
  <si>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</si>
  <si>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</si>
  <si>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</si>
  <si>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</si>
  <si>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</si>
  <si>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</si>
  <si>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</si>
  <si>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</si>
  <si>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</si>
  <si>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</si>
  <si>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</si>
  <si>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</si>
  <si>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</si>
  <si>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</si>
  <si>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</si>
  <si>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</si>
  <si>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</si>
  <si>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</si>
  <si>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</si>
  <si>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</si>
  <si>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</si>
  <si>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</si>
  <si>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</si>
  <si>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</si>
  <si>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</si>
  <si>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</si>
  <si>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</si>
  <si>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</si>
  <si>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</si>
  <si>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</si>
  <si>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</si>
  <si>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</si>
  <si>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</si>
  <si>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</si>
  <si>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</si>
  <si>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</si>
  <si>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</si>
  <si>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6.17709 208.873 362.149 587.769 795.026 997.383 1194.71 1353.53</t>
  </si>
  <si>
    <t>Fs_true</t>
  </si>
  <si>
    <t>1.33363 210.652 384.906 611.503 800.482 1005 1201.02 1401.28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</si>
  <si>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</si>
  <si>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</si>
  <si>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</si>
  <si>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</si>
  <si>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</si>
  <si>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</si>
  <si>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</si>
  <si>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</si>
  <si>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</si>
  <si>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</si>
  <si>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</si>
  <si>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</si>
  <si>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</si>
  <si>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</si>
  <si>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</si>
  <si>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</si>
  <si>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</si>
  <si>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</si>
  <si>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</si>
  <si>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</si>
  <si>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</si>
  <si>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</si>
  <si>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</si>
  <si>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</si>
  <si>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</si>
  <si>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</si>
  <si>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</si>
  <si>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</si>
  <si>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</si>
  <si>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</si>
  <si>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</si>
  <si>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</si>
  <si>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</si>
  <si>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</si>
  <si>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</si>
  <si>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</si>
  <si>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</si>
  <si>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</si>
  <si>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</si>
  <si>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</si>
  <si>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</si>
  <si>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</si>
  <si>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</si>
  <si>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</si>
  <si>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</si>
  <si>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</si>
  <si>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</si>
  <si>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</si>
  <si>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</si>
  <si>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</si>
  <si>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</si>
  <si>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</si>
  <si>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</si>
  <si>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</si>
  <si>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</si>
  <si>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</si>
  <si>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</si>
  <si>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</si>
  <si>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</si>
  <si>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</si>
  <si>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</si>
  <si>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</si>
  <si>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</si>
  <si>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</si>
  <si>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</si>
  <si>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</si>
  <si>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</si>
  <si>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</si>
  <si>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</si>
  <si>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</si>
  <si>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</si>
  <si>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</si>
  <si>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</si>
  <si>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</si>
  <si>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</si>
  <si>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</si>
  <si>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</si>
  <si>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</si>
  <si>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</si>
  <si>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</si>
  <si>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</si>
  <si>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</si>
  <si>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</si>
  <si>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</si>
  <si>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</si>
  <si>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</si>
  <si>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</si>
  <si>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</si>
  <si>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</si>
  <si>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</si>
  <si>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</si>
  <si>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</si>
  <si>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</si>
  <si>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</si>
  <si>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</si>
  <si>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</si>
  <si>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</si>
  <si>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</si>
  <si>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</si>
  <si>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</si>
  <si>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</si>
  <si>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</si>
  <si>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</si>
  <si>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</si>
  <si>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</si>
  <si>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</si>
  <si>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</si>
  <si>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</si>
  <si>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</si>
  <si>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</si>
  <si>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</si>
  <si>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</si>
  <si>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</si>
  <si>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</si>
  <si>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</si>
  <si>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</si>
  <si>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</si>
  <si>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</si>
  <si>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</si>
  <si>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</si>
  <si>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</si>
  <si>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</si>
  <si>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</si>
  <si>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</si>
  <si>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</si>
  <si>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</si>
  <si>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</si>
  <si>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</si>
  <si>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</si>
  <si>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</si>
  <si>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</si>
  <si>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</si>
  <si>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</si>
  <si>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</si>
  <si>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</si>
  <si>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</si>
  <si>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</si>
  <si>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</si>
  <si>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</si>
  <si>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</si>
  <si>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</si>
  <si>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</si>
  <si>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</si>
  <si>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</si>
  <si>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</si>
  <si>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</si>
  <si>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</si>
  <si>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</si>
  <si>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</si>
  <si>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</si>
  <si>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</si>
  <si>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</si>
  <si>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</si>
  <si>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</si>
  <si>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</si>
  <si>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</si>
  <si>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</si>
  <si>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</si>
  <si>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</si>
  <si>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</si>
  <si>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</si>
  <si>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</si>
  <si>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</si>
  <si>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</si>
  <si>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</si>
  <si>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</si>
  <si>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</si>
  <si>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</si>
  <si>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</si>
  <si>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</si>
  <si>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</si>
  <si>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</si>
  <si>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</si>
  <si>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</si>
  <si>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</si>
  <si>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</si>
  <si>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</si>
  <si>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</si>
  <si>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</si>
  <si>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</si>
  <si>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</si>
  <si>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</si>
  <si>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</si>
  <si>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</si>
  <si>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</si>
  <si>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</si>
  <si>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</si>
  <si>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</si>
  <si>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</si>
  <si>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</si>
  <si>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</si>
  <si>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</si>
  <si>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</si>
  <si>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</si>
  <si>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</si>
  <si>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</si>
  <si>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</si>
  <si>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</si>
  <si>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</si>
  <si>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</si>
  <si>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</si>
  <si>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</si>
  <si>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</si>
  <si>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</si>
  <si>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</si>
  <si>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</si>
  <si>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</si>
  <si>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</si>
  <si>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</si>
  <si>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</si>
  <si>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</si>
  <si>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</si>
  <si>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</si>
  <si>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</si>
  <si>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</si>
  <si>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</si>
  <si>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</si>
  <si>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</si>
  <si>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</si>
  <si>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</si>
  <si>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</si>
  <si>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</si>
  <si>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</si>
  <si>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</si>
  <si>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</si>
  <si>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</si>
  <si>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</si>
  <si>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</si>
  <si>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</si>
  <si>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</si>
  <si>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</si>
  <si>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</si>
  <si>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</si>
  <si>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</si>
  <si>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</si>
  <si>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</si>
  <si>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</si>
  <si>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</si>
  <si>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</si>
  <si>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</si>
  <si>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</si>
  <si>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</si>
  <si>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</si>
  <si>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</si>
  <si>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</si>
  <si>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</si>
  <si>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</si>
  <si>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</si>
  <si>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</si>
  <si>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</si>
  <si>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</si>
  <si>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</si>
  <si>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</si>
  <si>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</si>
  <si>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</si>
  <si>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</si>
  <si>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</si>
  <si>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</si>
  <si>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</si>
  <si>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</si>
  <si>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</si>
  <si>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</si>
  <si>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</si>
  <si>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</si>
  <si>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</si>
  <si>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</si>
  <si>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</si>
  <si>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</si>
  <si>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</si>
  <si>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</si>
  <si>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</si>
  <si>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</si>
  <si>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</si>
  <si>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</si>
  <si>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</si>
  <si>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</si>
  <si>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</si>
  <si>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</si>
  <si>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</si>
  <si>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</si>
  <si>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</si>
  <si>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</si>
  <si>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</si>
  <si>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</si>
  <si>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</si>
  <si>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</si>
  <si>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</si>
  <si>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</si>
  <si>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</si>
  <si>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</si>
  <si>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</si>
  <si>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</si>
  <si>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</si>
  <si>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</si>
  <si>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</si>
  <si>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</si>
  <si>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</si>
  <si>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</si>
  <si>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</si>
  <si>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</si>
  <si>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</si>
  <si>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</si>
  <si>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</si>
  <si>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</si>
  <si>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</si>
  <si>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</si>
  <si>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</si>
  <si>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</si>
  <si>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</si>
  <si>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</si>
  <si>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</si>
  <si>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</si>
  <si>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</si>
  <si>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</si>
  <si>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</si>
  <si>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</si>
  <si>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</si>
  <si>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</si>
  <si>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</si>
  <si>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</si>
  <si>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</si>
  <si>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</si>
  <si>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</si>
  <si>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</si>
  <si>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</si>
  <si>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</si>
  <si>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</si>
  <si>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</si>
  <si>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</si>
  <si>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</si>
  <si>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</si>
  <si>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</si>
  <si>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</si>
  <si>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</si>
  <si>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</si>
  <si>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</si>
  <si>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</si>
  <si>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</si>
  <si>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</si>
  <si>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</si>
  <si>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</si>
  <si>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</si>
  <si>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</si>
  <si>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</si>
  <si>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</si>
  <si>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</si>
  <si>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</si>
  <si>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</si>
  <si>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</si>
  <si>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20250920 14:43:28</t>
  </si>
  <si>
    <t>14:43:28</t>
  </si>
  <si>
    <t>282</t>
  </si>
  <si>
    <t>albert</t>
  </si>
  <si>
    <t>aci</t>
  </si>
  <si>
    <t>-</t>
  </si>
  <si>
    <t>0: Broadleaf</t>
  </si>
  <si>
    <t>--:--:--</t>
  </si>
  <si>
    <t>3/3</t>
  </si>
  <si>
    <t>11111111</t>
  </si>
  <si>
    <t>oooooooo</t>
  </si>
  <si>
    <t>on</t>
  </si>
  <si>
    <t>20250920 14:43:33</t>
  </si>
  <si>
    <t>14:43:33</t>
  </si>
  <si>
    <t>2/3</t>
  </si>
  <si>
    <t>20250920 14:43:38</t>
  </si>
  <si>
    <t>14:43:38</t>
  </si>
  <si>
    <t>20250920 14:43:43</t>
  </si>
  <si>
    <t>14:43:43</t>
  </si>
  <si>
    <t>20250920 14:43:48</t>
  </si>
  <si>
    <t>14:43:48</t>
  </si>
  <si>
    <t>1/3</t>
  </si>
  <si>
    <t>20250920 14:43:53</t>
  </si>
  <si>
    <t>14:43:53</t>
  </si>
  <si>
    <t>20250920 14:43:58</t>
  </si>
  <si>
    <t>14:43:58</t>
  </si>
  <si>
    <t>20250920 14:44:03</t>
  </si>
  <si>
    <t>14:44:03</t>
  </si>
  <si>
    <t>20250920 14:44:08</t>
  </si>
  <si>
    <t>14:44:08</t>
  </si>
  <si>
    <t>20250920 14:44:13</t>
  </si>
  <si>
    <t>14:44:13</t>
  </si>
  <si>
    <t>20250920 14:44:18</t>
  </si>
  <si>
    <t>14:44:18</t>
  </si>
  <si>
    <t>20250920 14:44:23</t>
  </si>
  <si>
    <t>14:44:23</t>
  </si>
  <si>
    <t>0/3</t>
  </si>
  <si>
    <t>20250920 14:44:28</t>
  </si>
  <si>
    <t>14:44:28</t>
  </si>
  <si>
    <t>20250920 14:44:33</t>
  </si>
  <si>
    <t>14:44:33</t>
  </si>
  <si>
    <t>20250920 14:44:38</t>
  </si>
  <si>
    <t>14:44:38</t>
  </si>
  <si>
    <t>20250920 14:44:43</t>
  </si>
  <si>
    <t>14:44:43</t>
  </si>
  <si>
    <t>20250920 14:44:48</t>
  </si>
  <si>
    <t>14:44:48</t>
  </si>
  <si>
    <t>20250920 14:44:53</t>
  </si>
  <si>
    <t>14:44:53</t>
  </si>
  <si>
    <t>20250920 14:44:58</t>
  </si>
  <si>
    <t>14:44:58</t>
  </si>
  <si>
    <t>20250920 14:45:03</t>
  </si>
  <si>
    <t>14:45:03</t>
  </si>
  <si>
    <t>20250920 14:45:08</t>
  </si>
  <si>
    <t>14:45:08</t>
  </si>
  <si>
    <t>20250920 14:45:13</t>
  </si>
  <si>
    <t>14:45:13</t>
  </si>
  <si>
    <t>20250920 14:45:18</t>
  </si>
  <si>
    <t>14:45:18</t>
  </si>
  <si>
    <t>20250920 14:45:23</t>
  </si>
  <si>
    <t>14:45:23</t>
  </si>
  <si>
    <t>20250920 14:47:00</t>
  </si>
  <si>
    <t>14:47:00</t>
  </si>
  <si>
    <t>20250920 14:47:05</t>
  </si>
  <si>
    <t>14:47:05</t>
  </si>
  <si>
    <t>20250920 14:47:10</t>
  </si>
  <si>
    <t>14:47:10</t>
  </si>
  <si>
    <t>20250920 14:47:15</t>
  </si>
  <si>
    <t>14:47:15</t>
  </si>
  <si>
    <t>20250920 14:47:20</t>
  </si>
  <si>
    <t>14:47:20</t>
  </si>
  <si>
    <t>20250920 14:47:25</t>
  </si>
  <si>
    <t>14:47:25</t>
  </si>
  <si>
    <t>20250920 14:47:30</t>
  </si>
  <si>
    <t>14:47:30</t>
  </si>
  <si>
    <t>20250920 14:47:35</t>
  </si>
  <si>
    <t>14:47:35</t>
  </si>
  <si>
    <t>20250920 14:47:40</t>
  </si>
  <si>
    <t>14:47:40</t>
  </si>
  <si>
    <t>20250920 14:47:45</t>
  </si>
  <si>
    <t>14:47:45</t>
  </si>
  <si>
    <t>20250920 14:47:50</t>
  </si>
  <si>
    <t>14:47:50</t>
  </si>
  <si>
    <t>20250920 14:47:55</t>
  </si>
  <si>
    <t>14:47:55</t>
  </si>
  <si>
    <t>20250920 14:48:00</t>
  </si>
  <si>
    <t>14:48:00</t>
  </si>
  <si>
    <t>20250920 14:48:05</t>
  </si>
  <si>
    <t>14:48:05</t>
  </si>
  <si>
    <t>20250920 14:48:10</t>
  </si>
  <si>
    <t>14:48:10</t>
  </si>
  <si>
    <t>20250920 14:48:15</t>
  </si>
  <si>
    <t>14:48:15</t>
  </si>
  <si>
    <t>20250920 14:48:20</t>
  </si>
  <si>
    <t>14:48:20</t>
  </si>
  <si>
    <t>20250920 14:48:25</t>
  </si>
  <si>
    <t>14:48:25</t>
  </si>
  <si>
    <t>20250920 14:48:30</t>
  </si>
  <si>
    <t>14:48:30</t>
  </si>
  <si>
    <t>20250920 14:48:35</t>
  </si>
  <si>
    <t>14:48:35</t>
  </si>
  <si>
    <t>20250920 14:48:40</t>
  </si>
  <si>
    <t>14:48:40</t>
  </si>
  <si>
    <t>20250920 14:48:45</t>
  </si>
  <si>
    <t>14:48:45</t>
  </si>
  <si>
    <t>20250920 14:48:50</t>
  </si>
  <si>
    <t>14:48:50</t>
  </si>
  <si>
    <t>20250920 14:48:55</t>
  </si>
  <si>
    <t>14:48:55</t>
  </si>
  <si>
    <t>20250920 14:49:00</t>
  </si>
  <si>
    <t>14:49:00</t>
  </si>
  <si>
    <t>20250920 14:49:05</t>
  </si>
  <si>
    <t>14:49:05</t>
  </si>
  <si>
    <t>20250920 14:49:10</t>
  </si>
  <si>
    <t>14:49:10</t>
  </si>
  <si>
    <t>20250920 14:49:15</t>
  </si>
  <si>
    <t>14:49:15</t>
  </si>
  <si>
    <t>20250920 14:49:20</t>
  </si>
  <si>
    <t>14:49:20</t>
  </si>
  <si>
    <t>20250920 14:49:25</t>
  </si>
  <si>
    <t>14:49:25</t>
  </si>
  <si>
    <t>20250920 14:49:30</t>
  </si>
  <si>
    <t>14:49:30</t>
  </si>
  <si>
    <t>20250920 14:49:35</t>
  </si>
  <si>
    <t>14:49:35</t>
  </si>
  <si>
    <t>20250920 14:49:40</t>
  </si>
  <si>
    <t>14:49:40</t>
  </si>
  <si>
    <t>20250920 14:49:45</t>
  </si>
  <si>
    <t>14:49:45</t>
  </si>
  <si>
    <t>20250920 14:49:50</t>
  </si>
  <si>
    <t>14:49:50</t>
  </si>
  <si>
    <t>20250920 14:49:55</t>
  </si>
  <si>
    <t>14:49:55</t>
  </si>
  <si>
    <t>20250920 14:50:00</t>
  </si>
  <si>
    <t>14:50:00</t>
  </si>
  <si>
    <t>20250920 14:50:05</t>
  </si>
  <si>
    <t>14:50:05</t>
  </si>
  <si>
    <t>20250920 14:50:10</t>
  </si>
  <si>
    <t>14:50:10</t>
  </si>
  <si>
    <t>20250920 14:50:15</t>
  </si>
  <si>
    <t>14:50:15</t>
  </si>
  <si>
    <t>20250920 14:50:20</t>
  </si>
  <si>
    <t>14:50:20</t>
  </si>
  <si>
    <t>20250920 14:50:25</t>
  </si>
  <si>
    <t>14:50:25</t>
  </si>
  <si>
    <t>20250920 14:50:30</t>
  </si>
  <si>
    <t>14:50:30</t>
  </si>
  <si>
    <t>20250920 14:50:35</t>
  </si>
  <si>
    <t>14:50:35</t>
  </si>
  <si>
    <t>20250920 14:50:40</t>
  </si>
  <si>
    <t>14:50:40</t>
  </si>
  <si>
    <t>20250920 14:50:45</t>
  </si>
  <si>
    <t>14:50:45</t>
  </si>
  <si>
    <t>20250920 14:50:50</t>
  </si>
  <si>
    <t>14:50:50</t>
  </si>
  <si>
    <t>20250920 14:50:55</t>
  </si>
  <si>
    <t>14:50:55</t>
  </si>
  <si>
    <t>20250920 14:51:00</t>
  </si>
  <si>
    <t>14:51:00</t>
  </si>
  <si>
    <t>20250920 14:51:05</t>
  </si>
  <si>
    <t>14:51:05</t>
  </si>
  <si>
    <t>20250920 14:51:10</t>
  </si>
  <si>
    <t>14:51:10</t>
  </si>
  <si>
    <t>20250920 14:51:15</t>
  </si>
  <si>
    <t>14:51:15</t>
  </si>
  <si>
    <t>20250920 14:51:20</t>
  </si>
  <si>
    <t>14:51:20</t>
  </si>
  <si>
    <t>20250920 14:51:25</t>
  </si>
  <si>
    <t>14:51:25</t>
  </si>
  <si>
    <t>20250920 14:51:30</t>
  </si>
  <si>
    <t>14:51:30</t>
  </si>
  <si>
    <t>20250920 14:51:35</t>
  </si>
  <si>
    <t>14:51:35</t>
  </si>
  <si>
    <t>20250920 14:51:40</t>
  </si>
  <si>
    <t>14:51:40</t>
  </si>
  <si>
    <t>20250920 14:51:45</t>
  </si>
  <si>
    <t>14:51:45</t>
  </si>
  <si>
    <t>20250920 14:51:50</t>
  </si>
  <si>
    <t>14:51:50</t>
  </si>
  <si>
    <t>20250920 14:51:55</t>
  </si>
  <si>
    <t>14:51:55</t>
  </si>
  <si>
    <t>20250920 14:52:00</t>
  </si>
  <si>
    <t>14:52:00</t>
  </si>
  <si>
    <t>20250920 14:52:05</t>
  </si>
  <si>
    <t>14:52:05</t>
  </si>
  <si>
    <t>20250920 14:52:10</t>
  </si>
  <si>
    <t>14:52:10</t>
  </si>
  <si>
    <t>20250920 14:52:15</t>
  </si>
  <si>
    <t>14:52:15</t>
  </si>
  <si>
    <t>20250920 14:52:20</t>
  </si>
  <si>
    <t>14:52:20</t>
  </si>
  <si>
    <t>20250920 14:52:25</t>
  </si>
  <si>
    <t>14:52:25</t>
  </si>
  <si>
    <t>20250920 14:52:30</t>
  </si>
  <si>
    <t>14:52:30</t>
  </si>
  <si>
    <t>20250920 14:52:35</t>
  </si>
  <si>
    <t>14:52:35</t>
  </si>
  <si>
    <t>20250920 14:52:40</t>
  </si>
  <si>
    <t>14:52:40</t>
  </si>
  <si>
    <t>20250920 14:52:45</t>
  </si>
  <si>
    <t>14:52:45</t>
  </si>
  <si>
    <t>20250920 14:52:49</t>
  </si>
  <si>
    <t>14:52:49</t>
  </si>
  <si>
    <t>20250920 14:52:55</t>
  </si>
  <si>
    <t>14:52:55</t>
  </si>
  <si>
    <t>20250920 16:03:48</t>
  </si>
  <si>
    <t>16:03:48</t>
  </si>
  <si>
    <t>265</t>
  </si>
  <si>
    <t>20250920 16:03:53</t>
  </si>
  <si>
    <t>16:03:53</t>
  </si>
  <si>
    <t>20250920 16:03:58</t>
  </si>
  <si>
    <t>16:03:58</t>
  </si>
  <si>
    <t>20250920 16:04:03</t>
  </si>
  <si>
    <t>16:04:03</t>
  </si>
  <si>
    <t>20250920 16:04:08</t>
  </si>
  <si>
    <t>16:04:08</t>
  </si>
  <si>
    <t>20250920 16:04:13</t>
  </si>
  <si>
    <t>16:04:13</t>
  </si>
  <si>
    <t>20250920 16:04:18</t>
  </si>
  <si>
    <t>16:04:18</t>
  </si>
  <si>
    <t>20250920 16:04:23</t>
  </si>
  <si>
    <t>16:04:23</t>
  </si>
  <si>
    <t>20250920 16:04:28</t>
  </si>
  <si>
    <t>16:04:28</t>
  </si>
  <si>
    <t>20250920 16:04:33</t>
  </si>
  <si>
    <t>16:04:33</t>
  </si>
  <si>
    <t>20250920 16:04:38</t>
  </si>
  <si>
    <t>16:04:38</t>
  </si>
  <si>
    <t>20250920 16:04:43</t>
  </si>
  <si>
    <t>16:04:43</t>
  </si>
  <si>
    <t>20250920 16:04:48</t>
  </si>
  <si>
    <t>16:04:48</t>
  </si>
  <si>
    <t>20250920 16:04:53</t>
  </si>
  <si>
    <t>16:04:53</t>
  </si>
  <si>
    <t>20250920 16:04:58</t>
  </si>
  <si>
    <t>16:04:58</t>
  </si>
  <si>
    <t>20250920 16:05:03</t>
  </si>
  <si>
    <t>16:05:03</t>
  </si>
  <si>
    <t>20250920 16:05:08</t>
  </si>
  <si>
    <t>16:05:08</t>
  </si>
  <si>
    <t>20250920 16:05:13</t>
  </si>
  <si>
    <t>16:05:13</t>
  </si>
  <si>
    <t>20250920 16:05:18</t>
  </si>
  <si>
    <t>16:05:18</t>
  </si>
  <si>
    <t>20250920 16:05:23</t>
  </si>
  <si>
    <t>16:05:23</t>
  </si>
  <si>
    <t>20250920 16:05:28</t>
  </si>
  <si>
    <t>16:05:28</t>
  </si>
  <si>
    <t>20250920 16:05:33</t>
  </si>
  <si>
    <t>16:05:33</t>
  </si>
  <si>
    <t>20250920 16:05:38</t>
  </si>
  <si>
    <t>16:05:38</t>
  </si>
  <si>
    <t>20250920 16:05:43</t>
  </si>
  <si>
    <t>16:05:43</t>
  </si>
  <si>
    <t>20250920 16:07:20</t>
  </si>
  <si>
    <t>16:07:20</t>
  </si>
  <si>
    <t>20250920 16:07:25</t>
  </si>
  <si>
    <t>16:07:25</t>
  </si>
  <si>
    <t>20250920 16:07:30</t>
  </si>
  <si>
    <t>16:07:30</t>
  </si>
  <si>
    <t>20250920 16:07:35</t>
  </si>
  <si>
    <t>16:07:35</t>
  </si>
  <si>
    <t>20250920 16:07:40</t>
  </si>
  <si>
    <t>16:07:40</t>
  </si>
  <si>
    <t>20250920 16:07:45</t>
  </si>
  <si>
    <t>16:07:45</t>
  </si>
  <si>
    <t>20250920 16:07:50</t>
  </si>
  <si>
    <t>16:07:50</t>
  </si>
  <si>
    <t>20250920 16:07:55</t>
  </si>
  <si>
    <t>16:07:55</t>
  </si>
  <si>
    <t>20250920 16:08:00</t>
  </si>
  <si>
    <t>16:08:00</t>
  </si>
  <si>
    <t>20250920 16:08:05</t>
  </si>
  <si>
    <t>16:08:05</t>
  </si>
  <si>
    <t>20250920 16:08:10</t>
  </si>
  <si>
    <t>16:08:10</t>
  </si>
  <si>
    <t>20250920 16:08:15</t>
  </si>
  <si>
    <t>16:08:15</t>
  </si>
  <si>
    <t>20250920 16:08:20</t>
  </si>
  <si>
    <t>16:08:20</t>
  </si>
  <si>
    <t>20250920 16:08:25</t>
  </si>
  <si>
    <t>16:08:25</t>
  </si>
  <si>
    <t>20250920 16:08:30</t>
  </si>
  <si>
    <t>16:08:30</t>
  </si>
  <si>
    <t>20250920 16:08:35</t>
  </si>
  <si>
    <t>16:08:35</t>
  </si>
  <si>
    <t>20250920 16:08:40</t>
  </si>
  <si>
    <t>16:08:40</t>
  </si>
  <si>
    <t>20250920 16:08:45</t>
  </si>
  <si>
    <t>16:08:45</t>
  </si>
  <si>
    <t>20250920 16:08:50</t>
  </si>
  <si>
    <t>16:08:50</t>
  </si>
  <si>
    <t>20250920 16:08:55</t>
  </si>
  <si>
    <t>16:08:55</t>
  </si>
  <si>
    <t>20250920 16:09:00</t>
  </si>
  <si>
    <t>16:09:00</t>
  </si>
  <si>
    <t>20250920 16:09:05</t>
  </si>
  <si>
    <t>16:09:05</t>
  </si>
  <si>
    <t>20250920 16:09:10</t>
  </si>
  <si>
    <t>16:09:10</t>
  </si>
  <si>
    <t>20250920 16:09:15</t>
  </si>
  <si>
    <t>16:09:15</t>
  </si>
  <si>
    <t>20250920 16:09:20</t>
  </si>
  <si>
    <t>16:09:20</t>
  </si>
  <si>
    <t>20250920 16:09:25</t>
  </si>
  <si>
    <t>16:09:25</t>
  </si>
  <si>
    <t>20250920 16:09:30</t>
  </si>
  <si>
    <t>16:09:30</t>
  </si>
  <si>
    <t>20250920 16:09:34</t>
  </si>
  <si>
    <t>16:09:34</t>
  </si>
  <si>
    <t>20250920 16:09:40</t>
  </si>
  <si>
    <t>16:09:40</t>
  </si>
  <si>
    <t>20250920 16:09:45</t>
  </si>
  <si>
    <t>16:09:45</t>
  </si>
  <si>
    <t>20250920 16:09:50</t>
  </si>
  <si>
    <t>16:09:50</t>
  </si>
  <si>
    <t>20250920 16:09:55</t>
  </si>
  <si>
    <t>16:09:55</t>
  </si>
  <si>
    <t>20250920 16:10:00</t>
  </si>
  <si>
    <t>16:10:00</t>
  </si>
  <si>
    <t>20250920 16:10:05</t>
  </si>
  <si>
    <t>16:10:05</t>
  </si>
  <si>
    <t>20250920 16:10:10</t>
  </si>
  <si>
    <t>16:10:10</t>
  </si>
  <si>
    <t>20250920 16:10:15</t>
  </si>
  <si>
    <t>16:10:15</t>
  </si>
  <si>
    <t>20250920 16:10:20</t>
  </si>
  <si>
    <t>16:10:20</t>
  </si>
  <si>
    <t>20250920 16:10:25</t>
  </si>
  <si>
    <t>16:10:25</t>
  </si>
  <si>
    <t>20250920 16:10:30</t>
  </si>
  <si>
    <t>16:10:30</t>
  </si>
  <si>
    <t>20250920 16:10:35</t>
  </si>
  <si>
    <t>16:10:35</t>
  </si>
  <si>
    <t>20250920 16:10:40</t>
  </si>
  <si>
    <t>16:10:40</t>
  </si>
  <si>
    <t>20250920 16:10:45</t>
  </si>
  <si>
    <t>16:10:45</t>
  </si>
  <si>
    <t>20250920 16:10:50</t>
  </si>
  <si>
    <t>16:10:50</t>
  </si>
  <si>
    <t>20250920 16:10:55</t>
  </si>
  <si>
    <t>16:10:55</t>
  </si>
  <si>
    <t>20250920 16:11:00</t>
  </si>
  <si>
    <t>16:11:00</t>
  </si>
  <si>
    <t>20250920 16:11:05</t>
  </si>
  <si>
    <t>16:11:05</t>
  </si>
  <si>
    <t>20250920 16:11:10</t>
  </si>
  <si>
    <t>16:11:10</t>
  </si>
  <si>
    <t>20250920 16:11:15</t>
  </si>
  <si>
    <t>16:11:15</t>
  </si>
  <si>
    <t>20250920 16:11:20</t>
  </si>
  <si>
    <t>16:11:20</t>
  </si>
  <si>
    <t>20250920 16:11:25</t>
  </si>
  <si>
    <t>16:11:25</t>
  </si>
  <si>
    <t>20250920 16:11:30</t>
  </si>
  <si>
    <t>16:11:30</t>
  </si>
  <si>
    <t>20250920 16:11:35</t>
  </si>
  <si>
    <t>16:11:35</t>
  </si>
  <si>
    <t>20250920 16:11:40</t>
  </si>
  <si>
    <t>16:11:40</t>
  </si>
  <si>
    <t>20250920 16:11:45</t>
  </si>
  <si>
    <t>16:11:45</t>
  </si>
  <si>
    <t>20250920 16:11:50</t>
  </si>
  <si>
    <t>16:11:50</t>
  </si>
  <si>
    <t>20250920 16:11:55</t>
  </si>
  <si>
    <t>16:11:55</t>
  </si>
  <si>
    <t>20250920 16:12:00</t>
  </si>
  <si>
    <t>16:12:00</t>
  </si>
  <si>
    <t>20250920 16:12:05</t>
  </si>
  <si>
    <t>16:12:05</t>
  </si>
  <si>
    <t>20250920 16:12:09</t>
  </si>
  <si>
    <t>16:12:09</t>
  </si>
  <si>
    <t>20250920 16:12:14</t>
  </si>
  <si>
    <t>16:12:14</t>
  </si>
  <si>
    <t>20250920 16:12:19</t>
  </si>
  <si>
    <t>16:12:19</t>
  </si>
  <si>
    <t>20250920 16:12:24</t>
  </si>
  <si>
    <t>16:12:24</t>
  </si>
  <si>
    <t>20250920 16:12:29</t>
  </si>
  <si>
    <t>16:12:29</t>
  </si>
  <si>
    <t>20250920 16:12:34</t>
  </si>
  <si>
    <t>16:12:34</t>
  </si>
  <si>
    <t>20250920 16:12:39</t>
  </si>
  <si>
    <t>16:12:39</t>
  </si>
  <si>
    <t>20250920 16:12:44</t>
  </si>
  <si>
    <t>16:12:44</t>
  </si>
  <si>
    <t>20250920 16:12:49</t>
  </si>
  <si>
    <t>16:12:49</t>
  </si>
  <si>
    <t>20250920 16:12:54</t>
  </si>
  <si>
    <t>16:12:54</t>
  </si>
  <si>
    <t>20250920 16:12:59</t>
  </si>
  <si>
    <t>16:12:59</t>
  </si>
  <si>
    <t>20250920 16:13:04</t>
  </si>
  <si>
    <t>16:13:04</t>
  </si>
  <si>
    <t>20250920 16:13:09</t>
  </si>
  <si>
    <t>16:13:09</t>
  </si>
  <si>
    <t>20250920 16:13:14</t>
  </si>
  <si>
    <t>16:13:14</t>
  </si>
  <si>
    <t>20250920 16:45:10</t>
  </si>
  <si>
    <t>16:45:10</t>
  </si>
  <si>
    <t>259</t>
  </si>
  <si>
    <t>20250920 16:45:15</t>
  </si>
  <si>
    <t>16:45:15</t>
  </si>
  <si>
    <t>20250920 16:45:20</t>
  </si>
  <si>
    <t>16:45:20</t>
  </si>
  <si>
    <t>20250920 16:45:25</t>
  </si>
  <si>
    <t>16:45:25</t>
  </si>
  <si>
    <t>20250920 16:45:30</t>
  </si>
  <si>
    <t>16:45:30</t>
  </si>
  <si>
    <t>20250920 16:45:35</t>
  </si>
  <si>
    <t>16:45:35</t>
  </si>
  <si>
    <t>20250920 16:45:40</t>
  </si>
  <si>
    <t>16:45:40</t>
  </si>
  <si>
    <t>20250920 16:45:45</t>
  </si>
  <si>
    <t>16:45:45</t>
  </si>
  <si>
    <t>20250920 16:45:50</t>
  </si>
  <si>
    <t>16:45:50</t>
  </si>
  <si>
    <t>20250920 16:45:55</t>
  </si>
  <si>
    <t>16:45:55</t>
  </si>
  <si>
    <t>20250920 16:46:00</t>
  </si>
  <si>
    <t>16:46:00</t>
  </si>
  <si>
    <t>20250920 16:46:05</t>
  </si>
  <si>
    <t>16:46:05</t>
  </si>
  <si>
    <t>20250920 16:46:10</t>
  </si>
  <si>
    <t>16:46:10</t>
  </si>
  <si>
    <t>20250920 16:46:15</t>
  </si>
  <si>
    <t>16:46:15</t>
  </si>
  <si>
    <t>20250920 16:46:20</t>
  </si>
  <si>
    <t>16:46:20</t>
  </si>
  <si>
    <t>20250920 16:46:25</t>
  </si>
  <si>
    <t>16:46:25</t>
  </si>
  <si>
    <t>20250920 16:46:30</t>
  </si>
  <si>
    <t>16:46:30</t>
  </si>
  <si>
    <t>20250920 16:46:35</t>
  </si>
  <si>
    <t>16:46:35</t>
  </si>
  <si>
    <t>20250920 16:46:40</t>
  </si>
  <si>
    <t>16:46:40</t>
  </si>
  <si>
    <t>20250920 16:46:45</t>
  </si>
  <si>
    <t>16:46:45</t>
  </si>
  <si>
    <t>20250920 16:46:50</t>
  </si>
  <si>
    <t>16:46:50</t>
  </si>
  <si>
    <t>20250920 16:46:55</t>
  </si>
  <si>
    <t>16:46:55</t>
  </si>
  <si>
    <t>20250920 16:47:00</t>
  </si>
  <si>
    <t>16:47:00</t>
  </si>
  <si>
    <t>20250920 16:47:05</t>
  </si>
  <si>
    <t>16:47:05</t>
  </si>
  <si>
    <t>20250920 16:48:42</t>
  </si>
  <si>
    <t>16:48:42</t>
  </si>
  <si>
    <t>20250920 16:48:47</t>
  </si>
  <si>
    <t>16:48:47</t>
  </si>
  <si>
    <t>20250920 16:48:52</t>
  </si>
  <si>
    <t>16:48:52</t>
  </si>
  <si>
    <t>20250920 16:48:57</t>
  </si>
  <si>
    <t>16:48:57</t>
  </si>
  <si>
    <t>20250920 16:49:02</t>
  </si>
  <si>
    <t>16:49:02</t>
  </si>
  <si>
    <t>20250920 16:49:07</t>
  </si>
  <si>
    <t>16:49:07</t>
  </si>
  <si>
    <t>20250920 16:49:12</t>
  </si>
  <si>
    <t>16:49:12</t>
  </si>
  <si>
    <t>20250920 16:49:17</t>
  </si>
  <si>
    <t>16:49:17</t>
  </si>
  <si>
    <t>20250920 16:49:22</t>
  </si>
  <si>
    <t>16:49:22</t>
  </si>
  <si>
    <t>20250920 16:49:27</t>
  </si>
  <si>
    <t>16:49:27</t>
  </si>
  <si>
    <t>20250920 16:49:32</t>
  </si>
  <si>
    <t>16:49:32</t>
  </si>
  <si>
    <t>20250920 16:49:37</t>
  </si>
  <si>
    <t>16:49:37</t>
  </si>
  <si>
    <t>20250920 16:49:42</t>
  </si>
  <si>
    <t>16:49:42</t>
  </si>
  <si>
    <t>20250920 16:49:47</t>
  </si>
  <si>
    <t>16:49:47</t>
  </si>
  <si>
    <t>20250920 16:49:52</t>
  </si>
  <si>
    <t>16:49:52</t>
  </si>
  <si>
    <t>20250920 16:49:57</t>
  </si>
  <si>
    <t>16:49:57</t>
  </si>
  <si>
    <t>20250920 16:50:02</t>
  </si>
  <si>
    <t>16:50:02</t>
  </si>
  <si>
    <t>20250920 16:50:07</t>
  </si>
  <si>
    <t>16:50:07</t>
  </si>
  <si>
    <t>20250920 16:50:12</t>
  </si>
  <si>
    <t>16:50:12</t>
  </si>
  <si>
    <t>20250920 16:50:17</t>
  </si>
  <si>
    <t>16:50:17</t>
  </si>
  <si>
    <t>20250920 16:50:22</t>
  </si>
  <si>
    <t>16:50:22</t>
  </si>
  <si>
    <t>20250920 16:50:27</t>
  </si>
  <si>
    <t>16:50:27</t>
  </si>
  <si>
    <t>20250920 16:50:31</t>
  </si>
  <si>
    <t>16:50:31</t>
  </si>
  <si>
    <t>20250920 16:50:36</t>
  </si>
  <si>
    <t>16:50:36</t>
  </si>
  <si>
    <t>20250920 16:50:41</t>
  </si>
  <si>
    <t>16:50:41</t>
  </si>
  <si>
    <t>20250920 16:50:46</t>
  </si>
  <si>
    <t>16:50:46</t>
  </si>
  <si>
    <t>20250920 16:50:51</t>
  </si>
  <si>
    <t>16:50:51</t>
  </si>
  <si>
    <t>20250920 16:50:56</t>
  </si>
  <si>
    <t>16:50:56</t>
  </si>
  <si>
    <t>20250920 16:51:01</t>
  </si>
  <si>
    <t>16:51:01</t>
  </si>
  <si>
    <t>20250920 16:51:06</t>
  </si>
  <si>
    <t>16:51:06</t>
  </si>
  <si>
    <t>20250920 16:51:11</t>
  </si>
  <si>
    <t>16:51:11</t>
  </si>
  <si>
    <t>20250920 16:51:16</t>
  </si>
  <si>
    <t>16:51:16</t>
  </si>
  <si>
    <t>20250920 16:51:21</t>
  </si>
  <si>
    <t>16:51:21</t>
  </si>
  <si>
    <t>20250920 16:51:26</t>
  </si>
  <si>
    <t>16:51:26</t>
  </si>
  <si>
    <t>20250920 16:51:31</t>
  </si>
  <si>
    <t>16:51:31</t>
  </si>
  <si>
    <t>20250920 16:51:36</t>
  </si>
  <si>
    <t>16:51:36</t>
  </si>
  <si>
    <t>20250920 16:51:41</t>
  </si>
  <si>
    <t>16:51:41</t>
  </si>
  <si>
    <t>20250920 16:51:46</t>
  </si>
  <si>
    <t>16:51:46</t>
  </si>
  <si>
    <t>20250920 16:51:51</t>
  </si>
  <si>
    <t>16:51:51</t>
  </si>
  <si>
    <t>20250920 16:51:56</t>
  </si>
  <si>
    <t>16:51:56</t>
  </si>
  <si>
    <t>20250920 16:52:01</t>
  </si>
  <si>
    <t>16:52:01</t>
  </si>
  <si>
    <t>20250920 16:52:06</t>
  </si>
  <si>
    <t>16:52:06</t>
  </si>
  <si>
    <t>20250920 16:52:11</t>
  </si>
  <si>
    <t>16:52:11</t>
  </si>
  <si>
    <t>20250920 16:52:16</t>
  </si>
  <si>
    <t>16:52:16</t>
  </si>
  <si>
    <t>20250920 16:52:21</t>
  </si>
  <si>
    <t>16:52:21</t>
  </si>
  <si>
    <t>20250920 16:52:26</t>
  </si>
  <si>
    <t>16:52:26</t>
  </si>
  <si>
    <t>20250920 16:52:31</t>
  </si>
  <si>
    <t>16:52:31</t>
  </si>
  <si>
    <t>20250920 16:52:36</t>
  </si>
  <si>
    <t>16:52:36</t>
  </si>
  <si>
    <t>20250920 16:52:41</t>
  </si>
  <si>
    <t>16:52:41</t>
  </si>
  <si>
    <t>20250920 16:52:46</t>
  </si>
  <si>
    <t>16:52:46</t>
  </si>
  <si>
    <t>20250920 16:52:51</t>
  </si>
  <si>
    <t>16:52:51</t>
  </si>
  <si>
    <t>20250920 16:52:56</t>
  </si>
  <si>
    <t>16:52:56</t>
  </si>
  <si>
    <t>20250920 16:53:01</t>
  </si>
  <si>
    <t>16:53:01</t>
  </si>
  <si>
    <t>20250920 16:53:06</t>
  </si>
  <si>
    <t>16:53:06</t>
  </si>
  <si>
    <t>20250920 16:53:11</t>
  </si>
  <si>
    <t>16:53:11</t>
  </si>
  <si>
    <t>20250920 16:53:16</t>
  </si>
  <si>
    <t>16:53:16</t>
  </si>
  <si>
    <t>20250920 16:53:21</t>
  </si>
  <si>
    <t>16:53:21</t>
  </si>
  <si>
    <t>20250920 16:53:26</t>
  </si>
  <si>
    <t>16:53:26</t>
  </si>
  <si>
    <t>20250920 16:53:31</t>
  </si>
  <si>
    <t>16:53:31</t>
  </si>
  <si>
    <t>20250920 16:53:36</t>
  </si>
  <si>
    <t>16:53:36</t>
  </si>
  <si>
    <t>20250920 16:53:41</t>
  </si>
  <si>
    <t>16:53:41</t>
  </si>
  <si>
    <t>20250920 16:53:46</t>
  </si>
  <si>
    <t>16:53:46</t>
  </si>
  <si>
    <t>20250920 16:53:51</t>
  </si>
  <si>
    <t>16:53:51</t>
  </si>
  <si>
    <t>20250920 16:53:56</t>
  </si>
  <si>
    <t>16:53:56</t>
  </si>
  <si>
    <t>20250920 16:54:01</t>
  </si>
  <si>
    <t>16:54:01</t>
  </si>
  <si>
    <t>20250920 16:54:06</t>
  </si>
  <si>
    <t>16:54:06</t>
  </si>
  <si>
    <t>20250920 16:54:11</t>
  </si>
  <si>
    <t>16:54:11</t>
  </si>
  <si>
    <t>20250920 16:54:16</t>
  </si>
  <si>
    <t>16:54:16</t>
  </si>
  <si>
    <t>20250920 16:54:21</t>
  </si>
  <si>
    <t>16:54:21</t>
  </si>
  <si>
    <t>20250920 16:54:26</t>
  </si>
  <si>
    <t>16:54:26</t>
  </si>
  <si>
    <t>20250920 16:54:31</t>
  </si>
  <si>
    <t>16:54:31</t>
  </si>
  <si>
    <t>20250920 16:54:36</t>
  </si>
  <si>
    <t>16:54:36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</si>
</sst>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304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8">
      <c r="B7">
        <v>0</v>
      </c>
      <c r="C7">
        <v>0</v>
      </c>
      <c r="D7">
        <v>0</v>
      </c>
      <c r="E7">
        <v>1</v>
      </c>
    </row>
    <row r="8" spans="1:29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8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8">
      <c r="B11">
        <v>0</v>
      </c>
      <c r="C11">
        <v>1</v>
      </c>
      <c r="D11">
        <v>0</v>
      </c>
      <c r="E11">
        <v>0</v>
      </c>
      <c r="F11">
        <v>1</v>
      </c>
    </row>
    <row r="12" spans="1:29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  <c r="KJ14" t="s">
        <v>107</v>
      </c>
      <c r="KK14" t="s">
        <v>107</v>
      </c>
      <c r="KL14" t="s">
        <v>107</v>
      </c>
    </row>
    <row r="15" spans="1:298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152</v>
      </c>
      <c r="AT15" t="s">
        <v>90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203</v>
      </c>
      <c r="CT15" t="s">
        <v>204</v>
      </c>
      <c r="CU15" t="s">
        <v>205</v>
      </c>
      <c r="CV15" t="s">
        <v>185</v>
      </c>
      <c r="CW15" t="s">
        <v>206</v>
      </c>
      <c r="CX15" t="s">
        <v>207</v>
      </c>
      <c r="CY15" t="s">
        <v>208</v>
      </c>
      <c r="CZ15" t="s">
        <v>159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223</v>
      </c>
      <c r="DP15" t="s">
        <v>224</v>
      </c>
      <c r="DQ15" t="s">
        <v>225</v>
      </c>
      <c r="DR15" t="s">
        <v>117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273</v>
      </c>
      <c r="FO15" t="s">
        <v>274</v>
      </c>
      <c r="FP15" t="s">
        <v>275</v>
      </c>
      <c r="FQ15" t="s">
        <v>109</v>
      </c>
      <c r="FR15" t="s">
        <v>112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  <c r="KJ15" t="s">
        <v>397</v>
      </c>
      <c r="KK15" t="s">
        <v>398</v>
      </c>
      <c r="KL15" t="s">
        <v>399</v>
      </c>
    </row>
    <row r="16" spans="1:298">
      <c r="B16" t="s">
        <v>400</v>
      </c>
      <c r="C16" t="s">
        <v>400</v>
      </c>
      <c r="F16" t="s">
        <v>400</v>
      </c>
      <c r="J16" t="s">
        <v>400</v>
      </c>
      <c r="K16" t="s">
        <v>401</v>
      </c>
      <c r="L16" t="s">
        <v>402</v>
      </c>
      <c r="M16" t="s">
        <v>403</v>
      </c>
      <c r="N16" t="s">
        <v>404</v>
      </c>
      <c r="O16" t="s">
        <v>404</v>
      </c>
      <c r="P16" t="s">
        <v>233</v>
      </c>
      <c r="Q16" t="s">
        <v>233</v>
      </c>
      <c r="R16" t="s">
        <v>401</v>
      </c>
      <c r="S16" t="s">
        <v>401</v>
      </c>
      <c r="T16" t="s">
        <v>401</v>
      </c>
      <c r="U16" t="s">
        <v>401</v>
      </c>
      <c r="V16" t="s">
        <v>405</v>
      </c>
      <c r="W16" t="s">
        <v>406</v>
      </c>
      <c r="X16" t="s">
        <v>406</v>
      </c>
      <c r="Y16" t="s">
        <v>407</v>
      </c>
      <c r="Z16" t="s">
        <v>408</v>
      </c>
      <c r="AA16" t="s">
        <v>407</v>
      </c>
      <c r="AB16" t="s">
        <v>407</v>
      </c>
      <c r="AC16" t="s">
        <v>407</v>
      </c>
      <c r="AD16" t="s">
        <v>405</v>
      </c>
      <c r="AE16" t="s">
        <v>405</v>
      </c>
      <c r="AF16" t="s">
        <v>405</v>
      </c>
      <c r="AG16" t="s">
        <v>405</v>
      </c>
      <c r="AH16" t="s">
        <v>403</v>
      </c>
      <c r="AI16" t="s">
        <v>402</v>
      </c>
      <c r="AJ16" t="s">
        <v>403</v>
      </c>
      <c r="AK16" t="s">
        <v>404</v>
      </c>
      <c r="AL16" t="s">
        <v>404</v>
      </c>
      <c r="AM16" t="s">
        <v>409</v>
      </c>
      <c r="AN16" t="s">
        <v>410</v>
      </c>
      <c r="AO16" t="s">
        <v>402</v>
      </c>
      <c r="AP16" t="s">
        <v>411</v>
      </c>
      <c r="AQ16" t="s">
        <v>411</v>
      </c>
      <c r="AR16" t="s">
        <v>412</v>
      </c>
      <c r="AS16" t="s">
        <v>410</v>
      </c>
      <c r="AT16" t="s">
        <v>413</v>
      </c>
      <c r="AU16" t="s">
        <v>408</v>
      </c>
      <c r="AW16" t="s">
        <v>408</v>
      </c>
      <c r="AX16" t="s">
        <v>413</v>
      </c>
      <c r="BD16" t="s">
        <v>403</v>
      </c>
      <c r="BK16" t="s">
        <v>403</v>
      </c>
      <c r="BL16" t="s">
        <v>403</v>
      </c>
      <c r="BM16" t="s">
        <v>403</v>
      </c>
      <c r="BN16" t="s">
        <v>414</v>
      </c>
      <c r="CB16" t="s">
        <v>415</v>
      </c>
      <c r="CD16" t="s">
        <v>415</v>
      </c>
      <c r="CE16" t="s">
        <v>403</v>
      </c>
      <c r="CH16" t="s">
        <v>415</v>
      </c>
      <c r="CI16" t="s">
        <v>408</v>
      </c>
      <c r="CL16" t="s">
        <v>416</v>
      </c>
      <c r="CM16" t="s">
        <v>416</v>
      </c>
      <c r="CO16" t="s">
        <v>417</v>
      </c>
      <c r="CP16" t="s">
        <v>415</v>
      </c>
      <c r="CR16" t="s">
        <v>415</v>
      </c>
      <c r="CS16" t="s">
        <v>403</v>
      </c>
      <c r="CW16" t="s">
        <v>415</v>
      </c>
      <c r="CY16" t="s">
        <v>418</v>
      </c>
      <c r="DB16" t="s">
        <v>415</v>
      </c>
      <c r="DC16" t="s">
        <v>415</v>
      </c>
      <c r="DE16" t="s">
        <v>415</v>
      </c>
      <c r="DG16" t="s">
        <v>415</v>
      </c>
      <c r="DI16" t="s">
        <v>403</v>
      </c>
      <c r="DJ16" t="s">
        <v>403</v>
      </c>
      <c r="DL16" t="s">
        <v>419</v>
      </c>
      <c r="DM16" t="s">
        <v>420</v>
      </c>
      <c r="DP16" t="s">
        <v>401</v>
      </c>
      <c r="DR16" t="s">
        <v>400</v>
      </c>
      <c r="DS16" t="s">
        <v>404</v>
      </c>
      <c r="DT16" t="s">
        <v>404</v>
      </c>
      <c r="DU16" t="s">
        <v>411</v>
      </c>
      <c r="DV16" t="s">
        <v>411</v>
      </c>
      <c r="DW16" t="s">
        <v>404</v>
      </c>
      <c r="DX16" t="s">
        <v>411</v>
      </c>
      <c r="DY16" t="s">
        <v>413</v>
      </c>
      <c r="DZ16" t="s">
        <v>407</v>
      </c>
      <c r="EA16" t="s">
        <v>407</v>
      </c>
      <c r="EB16" t="s">
        <v>406</v>
      </c>
      <c r="EC16" t="s">
        <v>406</v>
      </c>
      <c r="ED16" t="s">
        <v>406</v>
      </c>
      <c r="EE16" t="s">
        <v>406</v>
      </c>
      <c r="EF16" t="s">
        <v>406</v>
      </c>
      <c r="EG16" t="s">
        <v>421</v>
      </c>
      <c r="EH16" t="s">
        <v>403</v>
      </c>
      <c r="EI16" t="s">
        <v>403</v>
      </c>
      <c r="EJ16" t="s">
        <v>404</v>
      </c>
      <c r="EK16" t="s">
        <v>404</v>
      </c>
      <c r="EL16" t="s">
        <v>404</v>
      </c>
      <c r="EM16" t="s">
        <v>411</v>
      </c>
      <c r="EN16" t="s">
        <v>404</v>
      </c>
      <c r="EO16" t="s">
        <v>411</v>
      </c>
      <c r="EP16" t="s">
        <v>407</v>
      </c>
      <c r="EQ16" t="s">
        <v>407</v>
      </c>
      <c r="ER16" t="s">
        <v>406</v>
      </c>
      <c r="ES16" t="s">
        <v>406</v>
      </c>
      <c r="ET16" t="s">
        <v>403</v>
      </c>
      <c r="EY16" t="s">
        <v>403</v>
      </c>
      <c r="FB16" t="s">
        <v>406</v>
      </c>
      <c r="FC16" t="s">
        <v>406</v>
      </c>
      <c r="FD16" t="s">
        <v>406</v>
      </c>
      <c r="FE16" t="s">
        <v>406</v>
      </c>
      <c r="FF16" t="s">
        <v>406</v>
      </c>
      <c r="FG16" t="s">
        <v>403</v>
      </c>
      <c r="FH16" t="s">
        <v>403</v>
      </c>
      <c r="FI16" t="s">
        <v>403</v>
      </c>
      <c r="FJ16" t="s">
        <v>400</v>
      </c>
      <c r="FM16" t="s">
        <v>422</v>
      </c>
      <c r="FN16" t="s">
        <v>422</v>
      </c>
      <c r="FP16" t="s">
        <v>400</v>
      </c>
      <c r="FQ16" t="s">
        <v>423</v>
      </c>
      <c r="FS16" t="s">
        <v>400</v>
      </c>
      <c r="FT16" t="s">
        <v>400</v>
      </c>
      <c r="FV16" t="s">
        <v>424</v>
      </c>
      <c r="FW16" t="s">
        <v>425</v>
      </c>
      <c r="FX16" t="s">
        <v>424</v>
      </c>
      <c r="FY16" t="s">
        <v>425</v>
      </c>
      <c r="FZ16" t="s">
        <v>424</v>
      </c>
      <c r="GA16" t="s">
        <v>425</v>
      </c>
      <c r="GB16" t="s">
        <v>408</v>
      </c>
      <c r="GC16" t="s">
        <v>408</v>
      </c>
      <c r="GD16" t="s">
        <v>404</v>
      </c>
      <c r="GE16" t="s">
        <v>426</v>
      </c>
      <c r="GF16" t="s">
        <v>404</v>
      </c>
      <c r="GI16" t="s">
        <v>427</v>
      </c>
      <c r="GL16" t="s">
        <v>411</v>
      </c>
      <c r="GM16" t="s">
        <v>428</v>
      </c>
      <c r="GN16" t="s">
        <v>411</v>
      </c>
      <c r="GS16" t="s">
        <v>429</v>
      </c>
      <c r="GT16" t="s">
        <v>429</v>
      </c>
      <c r="HG16" t="s">
        <v>429</v>
      </c>
      <c r="HH16" t="s">
        <v>429</v>
      </c>
      <c r="HI16" t="s">
        <v>430</v>
      </c>
      <c r="HJ16" t="s">
        <v>430</v>
      </c>
      <c r="HK16" t="s">
        <v>406</v>
      </c>
      <c r="HL16" t="s">
        <v>406</v>
      </c>
      <c r="HM16" t="s">
        <v>408</v>
      </c>
      <c r="HN16" t="s">
        <v>406</v>
      </c>
      <c r="HO16" t="s">
        <v>411</v>
      </c>
      <c r="HP16" t="s">
        <v>408</v>
      </c>
      <c r="HQ16" t="s">
        <v>408</v>
      </c>
      <c r="HS16" t="s">
        <v>429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431</v>
      </c>
      <c r="IA16" t="s">
        <v>431</v>
      </c>
      <c r="IB16" t="s">
        <v>431</v>
      </c>
      <c r="IC16" t="s">
        <v>432</v>
      </c>
      <c r="ID16" t="s">
        <v>429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V16" t="s">
        <v>429</v>
      </c>
      <c r="IW16" t="s">
        <v>408</v>
      </c>
      <c r="IX16" t="s">
        <v>408</v>
      </c>
      <c r="IY16" t="s">
        <v>424</v>
      </c>
      <c r="IZ16" t="s">
        <v>425</v>
      </c>
      <c r="JA16" t="s">
        <v>424</v>
      </c>
      <c r="JE16" t="s">
        <v>425</v>
      </c>
      <c r="JI16" t="s">
        <v>404</v>
      </c>
      <c r="JJ16" t="s">
        <v>404</v>
      </c>
      <c r="JK16" t="s">
        <v>411</v>
      </c>
      <c r="JL16" t="s">
        <v>411</v>
      </c>
      <c r="JM16" t="s">
        <v>433</v>
      </c>
      <c r="JN16" t="s">
        <v>433</v>
      </c>
      <c r="JO16" t="s">
        <v>429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406</v>
      </c>
      <c r="JV16" t="s">
        <v>429</v>
      </c>
      <c r="JX16" t="s">
        <v>413</v>
      </c>
      <c r="JY16" t="s">
        <v>413</v>
      </c>
      <c r="JZ16" t="s">
        <v>406</v>
      </c>
      <c r="KA16" t="s">
        <v>406</v>
      </c>
      <c r="KB16" t="s">
        <v>406</v>
      </c>
      <c r="KC16" t="s">
        <v>406</v>
      </c>
      <c r="KD16" t="s">
        <v>406</v>
      </c>
      <c r="KE16" t="s">
        <v>408</v>
      </c>
      <c r="KF16" t="s">
        <v>408</v>
      </c>
      <c r="KG16" t="s">
        <v>408</v>
      </c>
      <c r="KH16" t="s">
        <v>406</v>
      </c>
      <c r="KI16" t="s">
        <v>404</v>
      </c>
      <c r="KJ16" t="s">
        <v>411</v>
      </c>
      <c r="KK16" t="s">
        <v>408</v>
      </c>
      <c r="KL16" t="s">
        <v>408</v>
      </c>
    </row>
    <row r="17" spans="1:298">
      <c r="A17">
        <v>1</v>
      </c>
      <c r="B17">
        <v>1758397408.5</v>
      </c>
      <c r="C17">
        <v>0</v>
      </c>
      <c r="D17" t="s">
        <v>434</v>
      </c>
      <c r="E17" t="s">
        <v>435</v>
      </c>
      <c r="F17">
        <v>5</v>
      </c>
      <c r="G17" t="s">
        <v>436</v>
      </c>
      <c r="H17" t="s">
        <v>437</v>
      </c>
      <c r="I17" t="s">
        <v>438</v>
      </c>
      <c r="J17">
        <v>1758397400.75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429.3906404421903</v>
      </c>
      <c r="AL17">
        <v>423.9113090909089</v>
      </c>
      <c r="AM17">
        <v>-6.346599688697304E-05</v>
      </c>
      <c r="AN17">
        <v>65.6603906975196</v>
      </c>
      <c r="AO17">
        <f>(AQ17 - AP17 + DZ17*1E3/(8.314*(EB17+273.15)) * AS17/DY17 * AR17) * DY17/(100*DM17) * 1000/(1000 - AQ17)</f>
        <v>0</v>
      </c>
      <c r="AP17">
        <v>21.87712316031248</v>
      </c>
      <c r="AQ17">
        <v>22.66905939393939</v>
      </c>
      <c r="AR17">
        <v>1.913568150126937E-06</v>
      </c>
      <c r="AS17">
        <v>125.1228218183643</v>
      </c>
      <c r="AT17">
        <v>0</v>
      </c>
      <c r="AU17">
        <v>0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439</v>
      </c>
      <c r="AZ17" t="s">
        <v>439</v>
      </c>
      <c r="BA17">
        <v>0</v>
      </c>
      <c r="BB17">
        <v>0</v>
      </c>
      <c r="BC17">
        <f>1-BA17/BB17</f>
        <v>0</v>
      </c>
      <c r="BD17">
        <v>0</v>
      </c>
      <c r="BE17" t="s">
        <v>439</v>
      </c>
      <c r="BF17" t="s">
        <v>439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439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1.65</v>
      </c>
      <c r="DN17">
        <v>0.5</v>
      </c>
      <c r="DO17" t="s">
        <v>440</v>
      </c>
      <c r="DP17">
        <v>2</v>
      </c>
      <c r="DQ17" t="b">
        <v>1</v>
      </c>
      <c r="DR17">
        <v>1758397400.75</v>
      </c>
      <c r="DS17">
        <v>414.3030666666666</v>
      </c>
      <c r="DT17">
        <v>419.9897666666666</v>
      </c>
      <c r="DU17">
        <v>22.66713666666667</v>
      </c>
      <c r="DV17">
        <v>21.87285</v>
      </c>
      <c r="DW17">
        <v>414.0867666666667</v>
      </c>
      <c r="DX17">
        <v>22.45164666666666</v>
      </c>
      <c r="DY17">
        <v>500.0150666666666</v>
      </c>
      <c r="DZ17">
        <v>90.41125666666663</v>
      </c>
      <c r="EA17">
        <v>0.05375857</v>
      </c>
      <c r="EB17">
        <v>29.37952</v>
      </c>
      <c r="EC17">
        <v>30.03482333333333</v>
      </c>
      <c r="ED17">
        <v>999.9000000000002</v>
      </c>
      <c r="EE17">
        <v>0</v>
      </c>
      <c r="EF17">
        <v>0</v>
      </c>
      <c r="EG17">
        <v>10004.70433333333</v>
      </c>
      <c r="EH17">
        <v>0</v>
      </c>
      <c r="EI17">
        <v>8.32977</v>
      </c>
      <c r="EJ17">
        <v>-5.686695333333333</v>
      </c>
      <c r="EK17">
        <v>423.9119333333334</v>
      </c>
      <c r="EL17">
        <v>429.3815</v>
      </c>
      <c r="EM17">
        <v>0.7942901</v>
      </c>
      <c r="EN17">
        <v>419.9897666666666</v>
      </c>
      <c r="EO17">
        <v>21.87285</v>
      </c>
      <c r="EP17">
        <v>2.049364333333334</v>
      </c>
      <c r="EQ17">
        <v>1.977551333333334</v>
      </c>
      <c r="ER17">
        <v>17.83098666666666</v>
      </c>
      <c r="ES17">
        <v>17.26573333333333</v>
      </c>
      <c r="ET17">
        <v>1999.979</v>
      </c>
      <c r="EU17">
        <v>0.9799995999999999</v>
      </c>
      <c r="EV17">
        <v>0.02000043666666667</v>
      </c>
      <c r="EW17">
        <v>0</v>
      </c>
      <c r="EX17">
        <v>246.794</v>
      </c>
      <c r="EY17">
        <v>5.000560000000002</v>
      </c>
      <c r="EZ17">
        <v>5093.531666666667</v>
      </c>
      <c r="FA17">
        <v>17294.68666666666</v>
      </c>
      <c r="FB17">
        <v>40.81619999999999</v>
      </c>
      <c r="FC17">
        <v>41.0788</v>
      </c>
      <c r="FD17">
        <v>40.56199999999998</v>
      </c>
      <c r="FE17">
        <v>40.18699999999998</v>
      </c>
      <c r="FF17">
        <v>41.56619999999998</v>
      </c>
      <c r="FG17">
        <v>1955.079</v>
      </c>
      <c r="FH17">
        <v>39.90000000000001</v>
      </c>
      <c r="FI17">
        <v>0</v>
      </c>
      <c r="FJ17">
        <v>1758397408.6</v>
      </c>
      <c r="FK17">
        <v>0</v>
      </c>
      <c r="FL17">
        <v>246.8066538461538</v>
      </c>
      <c r="FM17">
        <v>-0.3297435907908444</v>
      </c>
      <c r="FN17">
        <v>-7.593504276541228</v>
      </c>
      <c r="FO17">
        <v>5093.467307692307</v>
      </c>
      <c r="FP17">
        <v>15</v>
      </c>
      <c r="FQ17">
        <v>0</v>
      </c>
      <c r="FR17" t="s">
        <v>441</v>
      </c>
      <c r="FS17">
        <v>1747148579.5</v>
      </c>
      <c r="FT17">
        <v>1747148584.5</v>
      </c>
      <c r="FU17">
        <v>0</v>
      </c>
      <c r="FV17">
        <v>0.162</v>
      </c>
      <c r="FW17">
        <v>-0.001</v>
      </c>
      <c r="FX17">
        <v>0.139</v>
      </c>
      <c r="FY17">
        <v>0.058</v>
      </c>
      <c r="FZ17">
        <v>420</v>
      </c>
      <c r="GA17">
        <v>16</v>
      </c>
      <c r="GB17">
        <v>0.19</v>
      </c>
      <c r="GC17">
        <v>0.02</v>
      </c>
      <c r="GD17">
        <v>-5.691857317073171</v>
      </c>
      <c r="GE17">
        <v>0.1327701742160247</v>
      </c>
      <c r="GF17">
        <v>0.02917308239977985</v>
      </c>
      <c r="GG17">
        <v>1</v>
      </c>
      <c r="GH17">
        <v>246.8270294117647</v>
      </c>
      <c r="GI17">
        <v>-0.3586096262215195</v>
      </c>
      <c r="GJ17">
        <v>0.1759313845683148</v>
      </c>
      <c r="GK17">
        <v>1</v>
      </c>
      <c r="GL17">
        <v>0.7955234878048781</v>
      </c>
      <c r="GM17">
        <v>-0.02710814634146209</v>
      </c>
      <c r="GN17">
        <v>0.003016383192985342</v>
      </c>
      <c r="GO17">
        <v>1</v>
      </c>
      <c r="GP17">
        <v>3</v>
      </c>
      <c r="GQ17">
        <v>3</v>
      </c>
      <c r="GR17" t="s">
        <v>442</v>
      </c>
      <c r="GS17">
        <v>3.12786</v>
      </c>
      <c r="GT17">
        <v>2.73107</v>
      </c>
      <c r="GU17">
        <v>0.0849584</v>
      </c>
      <c r="GV17">
        <v>0.0863246</v>
      </c>
      <c r="GW17">
        <v>0.102928</v>
      </c>
      <c r="GX17">
        <v>0.100951</v>
      </c>
      <c r="GY17">
        <v>27503.5</v>
      </c>
      <c r="GZ17">
        <v>26596.3</v>
      </c>
      <c r="HA17">
        <v>30595.9</v>
      </c>
      <c r="HB17">
        <v>29360.1</v>
      </c>
      <c r="HC17">
        <v>37874.5</v>
      </c>
      <c r="HD17">
        <v>34717.1</v>
      </c>
      <c r="HE17">
        <v>46802.6</v>
      </c>
      <c r="HF17">
        <v>43615.8</v>
      </c>
      <c r="HG17">
        <v>1.83043</v>
      </c>
      <c r="HH17">
        <v>1.89377</v>
      </c>
      <c r="HI17">
        <v>0.112262</v>
      </c>
      <c r="HJ17">
        <v>0</v>
      </c>
      <c r="HK17">
        <v>28.195</v>
      </c>
      <c r="HL17">
        <v>999.9</v>
      </c>
      <c r="HM17">
        <v>54.4</v>
      </c>
      <c r="HN17">
        <v>29.9</v>
      </c>
      <c r="HO17">
        <v>25.489</v>
      </c>
      <c r="HP17">
        <v>63.5025</v>
      </c>
      <c r="HQ17">
        <v>16.5104</v>
      </c>
      <c r="HR17">
        <v>1</v>
      </c>
      <c r="HS17">
        <v>0.0920808</v>
      </c>
      <c r="HT17">
        <v>-0.0655637</v>
      </c>
      <c r="HU17">
        <v>20.2009</v>
      </c>
      <c r="HV17">
        <v>5.23241</v>
      </c>
      <c r="HW17">
        <v>11.974</v>
      </c>
      <c r="HX17">
        <v>4.9708</v>
      </c>
      <c r="HY17">
        <v>3.29025</v>
      </c>
      <c r="HZ17">
        <v>9999</v>
      </c>
      <c r="IA17">
        <v>9999</v>
      </c>
      <c r="IB17">
        <v>9999</v>
      </c>
      <c r="IC17">
        <v>999.9</v>
      </c>
      <c r="ID17">
        <v>4.97296</v>
      </c>
      <c r="IE17">
        <v>1.87731</v>
      </c>
      <c r="IF17">
        <v>1.87542</v>
      </c>
      <c r="IG17">
        <v>1.8782</v>
      </c>
      <c r="IH17">
        <v>1.87498</v>
      </c>
      <c r="II17">
        <v>1.87852</v>
      </c>
      <c r="IJ17">
        <v>1.87561</v>
      </c>
      <c r="IK17">
        <v>1.87679</v>
      </c>
      <c r="IL17">
        <v>0</v>
      </c>
      <c r="IM17">
        <v>0</v>
      </c>
      <c r="IN17">
        <v>0</v>
      </c>
      <c r="IO17">
        <v>0</v>
      </c>
      <c r="IP17" t="s">
        <v>443</v>
      </c>
      <c r="IQ17" t="s">
        <v>444</v>
      </c>
      <c r="IR17" t="s">
        <v>445</v>
      </c>
      <c r="IS17" t="s">
        <v>445</v>
      </c>
      <c r="IT17" t="s">
        <v>445</v>
      </c>
      <c r="IU17" t="s">
        <v>445</v>
      </c>
      <c r="IV17">
        <v>0</v>
      </c>
      <c r="IW17">
        <v>100</v>
      </c>
      <c r="IX17">
        <v>100</v>
      </c>
      <c r="IY17">
        <v>0.217</v>
      </c>
      <c r="IZ17">
        <v>0.2156</v>
      </c>
      <c r="JA17">
        <v>-0.2046850803116756</v>
      </c>
      <c r="JB17">
        <v>0.001090686741545948</v>
      </c>
      <c r="JC17">
        <v>-2.452344269991786E-07</v>
      </c>
      <c r="JD17">
        <v>1.613811493950918E-10</v>
      </c>
      <c r="JE17">
        <v>-0.05017639731038544</v>
      </c>
      <c r="JF17">
        <v>-0.0006473243881308715</v>
      </c>
      <c r="JG17">
        <v>0.0006993473609999637</v>
      </c>
      <c r="JH17">
        <v>-6.390957121238126E-06</v>
      </c>
      <c r="JI17">
        <v>1</v>
      </c>
      <c r="JJ17">
        <v>2094</v>
      </c>
      <c r="JK17">
        <v>1</v>
      </c>
      <c r="JL17">
        <v>27</v>
      </c>
      <c r="JM17">
        <v>187480.5</v>
      </c>
      <c r="JN17">
        <v>187480.4</v>
      </c>
      <c r="JO17">
        <v>1.11694</v>
      </c>
      <c r="JP17">
        <v>2.54395</v>
      </c>
      <c r="JQ17">
        <v>1.39893</v>
      </c>
      <c r="JR17">
        <v>2.35107</v>
      </c>
      <c r="JS17">
        <v>1.44897</v>
      </c>
      <c r="JT17">
        <v>2.51709</v>
      </c>
      <c r="JU17">
        <v>36.3165</v>
      </c>
      <c r="JV17">
        <v>24.1926</v>
      </c>
      <c r="JW17">
        <v>18</v>
      </c>
      <c r="JX17">
        <v>476.743</v>
      </c>
      <c r="JY17">
        <v>486.984</v>
      </c>
      <c r="JZ17">
        <v>27.7208</v>
      </c>
      <c r="KA17">
        <v>28.2859</v>
      </c>
      <c r="KB17">
        <v>30.0004</v>
      </c>
      <c r="KC17">
        <v>27.9841</v>
      </c>
      <c r="KD17">
        <v>28.0497</v>
      </c>
      <c r="KE17">
        <v>22.3981</v>
      </c>
      <c r="KF17">
        <v>25.3368</v>
      </c>
      <c r="KG17">
        <v>100</v>
      </c>
      <c r="KH17">
        <v>27.7106</v>
      </c>
      <c r="KI17">
        <v>419.991</v>
      </c>
      <c r="KJ17">
        <v>21.8477</v>
      </c>
      <c r="KK17">
        <v>101.146</v>
      </c>
      <c r="KL17">
        <v>100.334</v>
      </c>
    </row>
    <row r="18" spans="1:298">
      <c r="A18">
        <v>2</v>
      </c>
      <c r="B18">
        <v>1758397413.5</v>
      </c>
      <c r="C18">
        <v>5</v>
      </c>
      <c r="D18" t="s">
        <v>446</v>
      </c>
      <c r="E18" t="s">
        <v>447</v>
      </c>
      <c r="F18">
        <v>5</v>
      </c>
      <c r="G18" t="s">
        <v>436</v>
      </c>
      <c r="H18" t="s">
        <v>437</v>
      </c>
      <c r="I18" t="s">
        <v>438</v>
      </c>
      <c r="J18">
        <v>1758397405.655172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429.4632374675369</v>
      </c>
      <c r="AL18">
        <v>423.8957212121214</v>
      </c>
      <c r="AM18">
        <v>-0.0001341490896128434</v>
      </c>
      <c r="AN18">
        <v>65.6603906975196</v>
      </c>
      <c r="AO18">
        <f>(AQ18 - AP18 + DZ18*1E3/(8.314*(EB18+273.15)) * AS18/DY18 * AR18) * DY18/(100*DM18) * 1000/(1000 - AQ18)</f>
        <v>0</v>
      </c>
      <c r="AP18">
        <v>21.87747159474018</v>
      </c>
      <c r="AQ18">
        <v>22.67026666666667</v>
      </c>
      <c r="AR18">
        <v>9.34998339368991E-06</v>
      </c>
      <c r="AS18">
        <v>125.1228218183643</v>
      </c>
      <c r="AT18">
        <v>0</v>
      </c>
      <c r="AU18">
        <v>0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439</v>
      </c>
      <c r="AZ18" t="s">
        <v>439</v>
      </c>
      <c r="BA18">
        <v>0</v>
      </c>
      <c r="BB18">
        <v>0</v>
      </c>
      <c r="BC18">
        <f>1-BA18/BB18</f>
        <v>0</v>
      </c>
      <c r="BD18">
        <v>0</v>
      </c>
      <c r="BE18" t="s">
        <v>439</v>
      </c>
      <c r="BF18" t="s">
        <v>439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439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1.65</v>
      </c>
      <c r="DN18">
        <v>0.5</v>
      </c>
      <c r="DO18" t="s">
        <v>440</v>
      </c>
      <c r="DP18">
        <v>2</v>
      </c>
      <c r="DQ18" t="b">
        <v>1</v>
      </c>
      <c r="DR18">
        <v>1758397405.655172</v>
      </c>
      <c r="DS18">
        <v>414.309724137931</v>
      </c>
      <c r="DT18">
        <v>419.8636551724138</v>
      </c>
      <c r="DU18">
        <v>22.66865862068965</v>
      </c>
      <c r="DV18">
        <v>21.87575172413793</v>
      </c>
      <c r="DW18">
        <v>414.0934482758621</v>
      </c>
      <c r="DX18">
        <v>22.45313448275862</v>
      </c>
      <c r="DY18">
        <v>499.9944482758621</v>
      </c>
      <c r="DZ18">
        <v>90.41172068965518</v>
      </c>
      <c r="EA18">
        <v>0.05345623103448276</v>
      </c>
      <c r="EB18">
        <v>29.37610689655173</v>
      </c>
      <c r="EC18">
        <v>30.02801724137931</v>
      </c>
      <c r="ED18">
        <v>999.9000000000002</v>
      </c>
      <c r="EE18">
        <v>0</v>
      </c>
      <c r="EF18">
        <v>0</v>
      </c>
      <c r="EG18">
        <v>10001.20206896552</v>
      </c>
      <c r="EH18">
        <v>0</v>
      </c>
      <c r="EI18">
        <v>8.32977</v>
      </c>
      <c r="EJ18">
        <v>-5.553889655172414</v>
      </c>
      <c r="EK18">
        <v>423.919448275862</v>
      </c>
      <c r="EL18">
        <v>429.2537931034483</v>
      </c>
      <c r="EM18">
        <v>0.7929083448275862</v>
      </c>
      <c r="EN18">
        <v>419.8636551724138</v>
      </c>
      <c r="EO18">
        <v>21.87575172413793</v>
      </c>
      <c r="EP18">
        <v>2.049512068965517</v>
      </c>
      <c r="EQ18">
        <v>1.977823793103448</v>
      </c>
      <c r="ER18">
        <v>17.83212068965517</v>
      </c>
      <c r="ES18">
        <v>17.26790689655173</v>
      </c>
      <c r="ET18">
        <v>1999.979655172414</v>
      </c>
      <c r="EU18">
        <v>0.9799996551724137</v>
      </c>
      <c r="EV18">
        <v>0.02000037931034482</v>
      </c>
      <c r="EW18">
        <v>0</v>
      </c>
      <c r="EX18">
        <v>246.7985172413793</v>
      </c>
      <c r="EY18">
        <v>5.000560000000001</v>
      </c>
      <c r="EZ18">
        <v>5093.017586206895</v>
      </c>
      <c r="FA18">
        <v>17294.69655172414</v>
      </c>
      <c r="FB18">
        <v>40.82720689655171</v>
      </c>
      <c r="FC18">
        <v>41.09675862068966</v>
      </c>
      <c r="FD18">
        <v>40.56199999999998</v>
      </c>
      <c r="FE18">
        <v>40.1913448275862</v>
      </c>
      <c r="FF18">
        <v>41.5706896551724</v>
      </c>
      <c r="FG18">
        <v>1955.079655172414</v>
      </c>
      <c r="FH18">
        <v>39.90000000000001</v>
      </c>
      <c r="FI18">
        <v>0</v>
      </c>
      <c r="FJ18">
        <v>1758397413.4</v>
      </c>
      <c r="FK18">
        <v>0</v>
      </c>
      <c r="FL18">
        <v>246.7944615384616</v>
      </c>
      <c r="FM18">
        <v>-0.4820512832837044</v>
      </c>
      <c r="FN18">
        <v>-3.399658116046889</v>
      </c>
      <c r="FO18">
        <v>5093.038461538462</v>
      </c>
      <c r="FP18">
        <v>15</v>
      </c>
      <c r="FQ18">
        <v>0</v>
      </c>
      <c r="FR18" t="s">
        <v>441</v>
      </c>
      <c r="FS18">
        <v>1747148579.5</v>
      </c>
      <c r="FT18">
        <v>1747148584.5</v>
      </c>
      <c r="FU18">
        <v>0</v>
      </c>
      <c r="FV18">
        <v>0.162</v>
      </c>
      <c r="FW18">
        <v>-0.001</v>
      </c>
      <c r="FX18">
        <v>0.139</v>
      </c>
      <c r="FY18">
        <v>0.058</v>
      </c>
      <c r="FZ18">
        <v>420</v>
      </c>
      <c r="GA18">
        <v>16</v>
      </c>
      <c r="GB18">
        <v>0.19</v>
      </c>
      <c r="GC18">
        <v>0.02</v>
      </c>
      <c r="GD18">
        <v>-5.597757</v>
      </c>
      <c r="GE18">
        <v>1.541948893058167</v>
      </c>
      <c r="GF18">
        <v>0.3179625390215017</v>
      </c>
      <c r="GG18">
        <v>0</v>
      </c>
      <c r="GH18">
        <v>246.8078529411764</v>
      </c>
      <c r="GI18">
        <v>-0.2840488903514879</v>
      </c>
      <c r="GJ18">
        <v>0.1689209930799435</v>
      </c>
      <c r="GK18">
        <v>1</v>
      </c>
      <c r="GL18">
        <v>0.7937907749999999</v>
      </c>
      <c r="GM18">
        <v>-0.01973980863039613</v>
      </c>
      <c r="GN18">
        <v>0.002466695223244043</v>
      </c>
      <c r="GO18">
        <v>1</v>
      </c>
      <c r="GP18">
        <v>2</v>
      </c>
      <c r="GQ18">
        <v>3</v>
      </c>
      <c r="GR18" t="s">
        <v>448</v>
      </c>
      <c r="GS18">
        <v>3.12785</v>
      </c>
      <c r="GT18">
        <v>2.73042</v>
      </c>
      <c r="GU18">
        <v>0.08494119999999999</v>
      </c>
      <c r="GV18">
        <v>0.085935</v>
      </c>
      <c r="GW18">
        <v>0.102931</v>
      </c>
      <c r="GX18">
        <v>0.100958</v>
      </c>
      <c r="GY18">
        <v>27504</v>
      </c>
      <c r="GZ18">
        <v>26607.4</v>
      </c>
      <c r="HA18">
        <v>30595.9</v>
      </c>
      <c r="HB18">
        <v>29359.7</v>
      </c>
      <c r="HC18">
        <v>37874.7</v>
      </c>
      <c r="HD18">
        <v>34716.4</v>
      </c>
      <c r="HE18">
        <v>46803</v>
      </c>
      <c r="HF18">
        <v>43615.2</v>
      </c>
      <c r="HG18">
        <v>1.83025</v>
      </c>
      <c r="HH18">
        <v>1.89368</v>
      </c>
      <c r="HI18">
        <v>0.111591</v>
      </c>
      <c r="HJ18">
        <v>0</v>
      </c>
      <c r="HK18">
        <v>28.198</v>
      </c>
      <c r="HL18">
        <v>999.9</v>
      </c>
      <c r="HM18">
        <v>54.4</v>
      </c>
      <c r="HN18">
        <v>29.9</v>
      </c>
      <c r="HO18">
        <v>25.4875</v>
      </c>
      <c r="HP18">
        <v>63.3925</v>
      </c>
      <c r="HQ18">
        <v>16.4503</v>
      </c>
      <c r="HR18">
        <v>1</v>
      </c>
      <c r="HS18">
        <v>0.09259149999999999</v>
      </c>
      <c r="HT18">
        <v>-0.0711329</v>
      </c>
      <c r="HU18">
        <v>20.2002</v>
      </c>
      <c r="HV18">
        <v>5.22897</v>
      </c>
      <c r="HW18">
        <v>11.974</v>
      </c>
      <c r="HX18">
        <v>4.96985</v>
      </c>
      <c r="HY18">
        <v>3.28958</v>
      </c>
      <c r="HZ18">
        <v>9999</v>
      </c>
      <c r="IA18">
        <v>9999</v>
      </c>
      <c r="IB18">
        <v>9999</v>
      </c>
      <c r="IC18">
        <v>999.9</v>
      </c>
      <c r="ID18">
        <v>4.97295</v>
      </c>
      <c r="IE18">
        <v>1.87729</v>
      </c>
      <c r="IF18">
        <v>1.8754</v>
      </c>
      <c r="IG18">
        <v>1.87819</v>
      </c>
      <c r="IH18">
        <v>1.87493</v>
      </c>
      <c r="II18">
        <v>1.87851</v>
      </c>
      <c r="IJ18">
        <v>1.87561</v>
      </c>
      <c r="IK18">
        <v>1.87676</v>
      </c>
      <c r="IL18">
        <v>0</v>
      </c>
      <c r="IM18">
        <v>0</v>
      </c>
      <c r="IN18">
        <v>0</v>
      </c>
      <c r="IO18">
        <v>0</v>
      </c>
      <c r="IP18" t="s">
        <v>443</v>
      </c>
      <c r="IQ18" t="s">
        <v>444</v>
      </c>
      <c r="IR18" t="s">
        <v>445</v>
      </c>
      <c r="IS18" t="s">
        <v>445</v>
      </c>
      <c r="IT18" t="s">
        <v>445</v>
      </c>
      <c r="IU18" t="s">
        <v>445</v>
      </c>
      <c r="IV18">
        <v>0</v>
      </c>
      <c r="IW18">
        <v>100</v>
      </c>
      <c r="IX18">
        <v>100</v>
      </c>
      <c r="IY18">
        <v>0.216</v>
      </c>
      <c r="IZ18">
        <v>0.2155</v>
      </c>
      <c r="JA18">
        <v>-0.2046850803116756</v>
      </c>
      <c r="JB18">
        <v>0.001090686741545948</v>
      </c>
      <c r="JC18">
        <v>-2.452344269991786E-07</v>
      </c>
      <c r="JD18">
        <v>1.613811493950918E-10</v>
      </c>
      <c r="JE18">
        <v>-0.05017639731038544</v>
      </c>
      <c r="JF18">
        <v>-0.0006473243881308715</v>
      </c>
      <c r="JG18">
        <v>0.0006993473609999637</v>
      </c>
      <c r="JH18">
        <v>-6.390957121238126E-06</v>
      </c>
      <c r="JI18">
        <v>1</v>
      </c>
      <c r="JJ18">
        <v>2094</v>
      </c>
      <c r="JK18">
        <v>1</v>
      </c>
      <c r="JL18">
        <v>27</v>
      </c>
      <c r="JM18">
        <v>187480.6</v>
      </c>
      <c r="JN18">
        <v>187480.5</v>
      </c>
      <c r="JO18">
        <v>1.09009</v>
      </c>
      <c r="JP18">
        <v>2.53174</v>
      </c>
      <c r="JQ18">
        <v>1.39893</v>
      </c>
      <c r="JR18">
        <v>2.35107</v>
      </c>
      <c r="JS18">
        <v>1.44897</v>
      </c>
      <c r="JT18">
        <v>2.50122</v>
      </c>
      <c r="JU18">
        <v>36.3165</v>
      </c>
      <c r="JV18">
        <v>24.2013</v>
      </c>
      <c r="JW18">
        <v>18</v>
      </c>
      <c r="JX18">
        <v>476.671</v>
      </c>
      <c r="JY18">
        <v>486.942</v>
      </c>
      <c r="JZ18">
        <v>27.69</v>
      </c>
      <c r="KA18">
        <v>28.2904</v>
      </c>
      <c r="KB18">
        <v>30.0005</v>
      </c>
      <c r="KC18">
        <v>27.9876</v>
      </c>
      <c r="KD18">
        <v>28.0527</v>
      </c>
      <c r="KE18">
        <v>21.8525</v>
      </c>
      <c r="KF18">
        <v>25.3368</v>
      </c>
      <c r="KG18">
        <v>100</v>
      </c>
      <c r="KH18">
        <v>27.6831</v>
      </c>
      <c r="KI18">
        <v>399.909</v>
      </c>
      <c r="KJ18">
        <v>21.8477</v>
      </c>
      <c r="KK18">
        <v>101.146</v>
      </c>
      <c r="KL18">
        <v>100.333</v>
      </c>
    </row>
    <row r="19" spans="1:298">
      <c r="A19">
        <v>3</v>
      </c>
      <c r="B19">
        <v>1758397418.5</v>
      </c>
      <c r="C19">
        <v>10</v>
      </c>
      <c r="D19" t="s">
        <v>449</v>
      </c>
      <c r="E19" t="s">
        <v>450</v>
      </c>
      <c r="F19">
        <v>5</v>
      </c>
      <c r="G19" t="s">
        <v>436</v>
      </c>
      <c r="H19" t="s">
        <v>437</v>
      </c>
      <c r="I19" t="s">
        <v>438</v>
      </c>
      <c r="J19">
        <v>1758397410.732143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422.5765043420386</v>
      </c>
      <c r="AL19">
        <v>420.7513757575759</v>
      </c>
      <c r="AM19">
        <v>-0.7664969989822885</v>
      </c>
      <c r="AN19">
        <v>65.6603906975196</v>
      </c>
      <c r="AO19">
        <f>(AQ19 - AP19 + DZ19*1E3/(8.314*(EB19+273.15)) * AS19/DY19 * AR19) * DY19/(100*DM19) * 1000/(1000 - AQ19)</f>
        <v>0</v>
      </c>
      <c r="AP19">
        <v>21.88161777101475</v>
      </c>
      <c r="AQ19">
        <v>22.67101636363637</v>
      </c>
      <c r="AR19">
        <v>1.859743763971862E-06</v>
      </c>
      <c r="AS19">
        <v>125.1228218183643</v>
      </c>
      <c r="AT19">
        <v>0</v>
      </c>
      <c r="AU19">
        <v>0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439</v>
      </c>
      <c r="AZ19" t="s">
        <v>439</v>
      </c>
      <c r="BA19">
        <v>0</v>
      </c>
      <c r="BB19">
        <v>0</v>
      </c>
      <c r="BC19">
        <f>1-BA19/BB19</f>
        <v>0</v>
      </c>
      <c r="BD19">
        <v>0</v>
      </c>
      <c r="BE19" t="s">
        <v>439</v>
      </c>
      <c r="BF19" t="s">
        <v>439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439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1.65</v>
      </c>
      <c r="DN19">
        <v>0.5</v>
      </c>
      <c r="DO19" t="s">
        <v>440</v>
      </c>
      <c r="DP19">
        <v>2</v>
      </c>
      <c r="DQ19" t="b">
        <v>1</v>
      </c>
      <c r="DR19">
        <v>1758397410.732143</v>
      </c>
      <c r="DS19">
        <v>413.87325</v>
      </c>
      <c r="DT19">
        <v>417.2159642857143</v>
      </c>
      <c r="DU19">
        <v>22.66962142857144</v>
      </c>
      <c r="DV19">
        <v>21.87856071428572</v>
      </c>
      <c r="DW19">
        <v>413.6573571428571</v>
      </c>
      <c r="DX19">
        <v>22.45407857142857</v>
      </c>
      <c r="DY19">
        <v>499.9798214285714</v>
      </c>
      <c r="DZ19">
        <v>90.41226071428571</v>
      </c>
      <c r="EA19">
        <v>0.05304391785714285</v>
      </c>
      <c r="EB19">
        <v>29.36991785714286</v>
      </c>
      <c r="EC19">
        <v>30.02099642857143</v>
      </c>
      <c r="ED19">
        <v>999.9000000000002</v>
      </c>
      <c r="EE19">
        <v>0</v>
      </c>
      <c r="EF19">
        <v>0</v>
      </c>
      <c r="EG19">
        <v>10001.60428571429</v>
      </c>
      <c r="EH19">
        <v>0</v>
      </c>
      <c r="EI19">
        <v>8.32977</v>
      </c>
      <c r="EJ19">
        <v>-3.342695142857143</v>
      </c>
      <c r="EK19">
        <v>423.4733214285715</v>
      </c>
      <c r="EL19">
        <v>426.5481785714285</v>
      </c>
      <c r="EM19">
        <v>0.79106175</v>
      </c>
      <c r="EN19">
        <v>417.2159642857143</v>
      </c>
      <c r="EO19">
        <v>21.87856071428572</v>
      </c>
      <c r="EP19">
        <v>2.049611785714286</v>
      </c>
      <c r="EQ19">
        <v>1.978089642857143</v>
      </c>
      <c r="ER19">
        <v>17.83289285714286</v>
      </c>
      <c r="ES19">
        <v>17.27003214285714</v>
      </c>
      <c r="ET19">
        <v>1999.984999999999</v>
      </c>
      <c r="EU19">
        <v>0.9799998214285714</v>
      </c>
      <c r="EV19">
        <v>0.02000021428571428</v>
      </c>
      <c r="EW19">
        <v>0</v>
      </c>
      <c r="EX19">
        <v>246.7842142857143</v>
      </c>
      <c r="EY19">
        <v>5.000560000000001</v>
      </c>
      <c r="EZ19">
        <v>5092.672500000001</v>
      </c>
      <c r="FA19">
        <v>17294.75714285714</v>
      </c>
      <c r="FB19">
        <v>40.848</v>
      </c>
      <c r="FC19">
        <v>41.11375</v>
      </c>
      <c r="FD19">
        <v>40.57100000000001</v>
      </c>
      <c r="FE19">
        <v>40.205</v>
      </c>
      <c r="FF19">
        <v>41.57999999999999</v>
      </c>
      <c r="FG19">
        <v>1955.085</v>
      </c>
      <c r="FH19">
        <v>39.9</v>
      </c>
      <c r="FI19">
        <v>0</v>
      </c>
      <c r="FJ19">
        <v>1758397418.2</v>
      </c>
      <c r="FK19">
        <v>0</v>
      </c>
      <c r="FL19">
        <v>246.7785</v>
      </c>
      <c r="FM19">
        <v>-0.05384615309098122</v>
      </c>
      <c r="FN19">
        <v>-1.068376067049981</v>
      </c>
      <c r="FO19">
        <v>5092.736538461539</v>
      </c>
      <c r="FP19">
        <v>15</v>
      </c>
      <c r="FQ19">
        <v>0</v>
      </c>
      <c r="FR19" t="s">
        <v>441</v>
      </c>
      <c r="FS19">
        <v>1747148579.5</v>
      </c>
      <c r="FT19">
        <v>1747148584.5</v>
      </c>
      <c r="FU19">
        <v>0</v>
      </c>
      <c r="FV19">
        <v>0.162</v>
      </c>
      <c r="FW19">
        <v>-0.001</v>
      </c>
      <c r="FX19">
        <v>0.139</v>
      </c>
      <c r="FY19">
        <v>0.058</v>
      </c>
      <c r="FZ19">
        <v>420</v>
      </c>
      <c r="GA19">
        <v>16</v>
      </c>
      <c r="GB19">
        <v>0.19</v>
      </c>
      <c r="GC19">
        <v>0.02</v>
      </c>
      <c r="GD19">
        <v>-4.4872196</v>
      </c>
      <c r="GE19">
        <v>17.58115400375236</v>
      </c>
      <c r="GF19">
        <v>2.384085002935736</v>
      </c>
      <c r="GG19">
        <v>0</v>
      </c>
      <c r="GH19">
        <v>246.7874117647059</v>
      </c>
      <c r="GI19">
        <v>-0.1395569142567605</v>
      </c>
      <c r="GJ19">
        <v>0.1815127799174391</v>
      </c>
      <c r="GK19">
        <v>1</v>
      </c>
      <c r="GL19">
        <v>0.79255605</v>
      </c>
      <c r="GM19">
        <v>-0.01940762476547785</v>
      </c>
      <c r="GN19">
        <v>0.002445042228162936</v>
      </c>
      <c r="GO19">
        <v>1</v>
      </c>
      <c r="GP19">
        <v>2</v>
      </c>
      <c r="GQ19">
        <v>3</v>
      </c>
      <c r="GR19" t="s">
        <v>448</v>
      </c>
      <c r="GS19">
        <v>3.12786</v>
      </c>
      <c r="GT19">
        <v>2.73073</v>
      </c>
      <c r="GU19">
        <v>0.0843754</v>
      </c>
      <c r="GV19">
        <v>0.0839496</v>
      </c>
      <c r="GW19">
        <v>0.102934</v>
      </c>
      <c r="GX19">
        <v>0.100969</v>
      </c>
      <c r="GY19">
        <v>27520.7</v>
      </c>
      <c r="GZ19">
        <v>26664.8</v>
      </c>
      <c r="HA19">
        <v>30595.6</v>
      </c>
      <c r="HB19">
        <v>29359.3</v>
      </c>
      <c r="HC19">
        <v>37874.2</v>
      </c>
      <c r="HD19">
        <v>34715.4</v>
      </c>
      <c r="HE19">
        <v>46802.6</v>
      </c>
      <c r="HF19">
        <v>43614.7</v>
      </c>
      <c r="HG19">
        <v>1.83037</v>
      </c>
      <c r="HH19">
        <v>1.89352</v>
      </c>
      <c r="HI19">
        <v>0.110138</v>
      </c>
      <c r="HJ19">
        <v>0</v>
      </c>
      <c r="HK19">
        <v>28.1998</v>
      </c>
      <c r="HL19">
        <v>999.9</v>
      </c>
      <c r="HM19">
        <v>54.4</v>
      </c>
      <c r="HN19">
        <v>29.9</v>
      </c>
      <c r="HO19">
        <v>25.4876</v>
      </c>
      <c r="HP19">
        <v>63.1025</v>
      </c>
      <c r="HQ19">
        <v>16.5825</v>
      </c>
      <c r="HR19">
        <v>1</v>
      </c>
      <c r="HS19">
        <v>0.09297759999999999</v>
      </c>
      <c r="HT19">
        <v>-0.0980419</v>
      </c>
      <c r="HU19">
        <v>20.2002</v>
      </c>
      <c r="HV19">
        <v>5.22897</v>
      </c>
      <c r="HW19">
        <v>11.974</v>
      </c>
      <c r="HX19">
        <v>4.96995</v>
      </c>
      <c r="HY19">
        <v>3.28965</v>
      </c>
      <c r="HZ19">
        <v>9999</v>
      </c>
      <c r="IA19">
        <v>9999</v>
      </c>
      <c r="IB19">
        <v>9999</v>
      </c>
      <c r="IC19">
        <v>999.9</v>
      </c>
      <c r="ID19">
        <v>4.97295</v>
      </c>
      <c r="IE19">
        <v>1.8773</v>
      </c>
      <c r="IF19">
        <v>1.87538</v>
      </c>
      <c r="IG19">
        <v>1.8782</v>
      </c>
      <c r="IH19">
        <v>1.87494</v>
      </c>
      <c r="II19">
        <v>1.87851</v>
      </c>
      <c r="IJ19">
        <v>1.87561</v>
      </c>
      <c r="IK19">
        <v>1.87678</v>
      </c>
      <c r="IL19">
        <v>0</v>
      </c>
      <c r="IM19">
        <v>0</v>
      </c>
      <c r="IN19">
        <v>0</v>
      </c>
      <c r="IO19">
        <v>0</v>
      </c>
      <c r="IP19" t="s">
        <v>443</v>
      </c>
      <c r="IQ19" t="s">
        <v>444</v>
      </c>
      <c r="IR19" t="s">
        <v>445</v>
      </c>
      <c r="IS19" t="s">
        <v>445</v>
      </c>
      <c r="IT19" t="s">
        <v>445</v>
      </c>
      <c r="IU19" t="s">
        <v>445</v>
      </c>
      <c r="IV19">
        <v>0</v>
      </c>
      <c r="IW19">
        <v>100</v>
      </c>
      <c r="IX19">
        <v>100</v>
      </c>
      <c r="IY19">
        <v>0.213</v>
      </c>
      <c r="IZ19">
        <v>0.2156</v>
      </c>
      <c r="JA19">
        <v>-0.2046850803116756</v>
      </c>
      <c r="JB19">
        <v>0.001090686741545948</v>
      </c>
      <c r="JC19">
        <v>-2.452344269991786E-07</v>
      </c>
      <c r="JD19">
        <v>1.613811493950918E-10</v>
      </c>
      <c r="JE19">
        <v>-0.05017639731038544</v>
      </c>
      <c r="JF19">
        <v>-0.0006473243881308715</v>
      </c>
      <c r="JG19">
        <v>0.0006993473609999637</v>
      </c>
      <c r="JH19">
        <v>-6.390957121238126E-06</v>
      </c>
      <c r="JI19">
        <v>1</v>
      </c>
      <c r="JJ19">
        <v>2094</v>
      </c>
      <c r="JK19">
        <v>1</v>
      </c>
      <c r="JL19">
        <v>27</v>
      </c>
      <c r="JM19">
        <v>187480.6</v>
      </c>
      <c r="JN19">
        <v>187480.6</v>
      </c>
      <c r="JO19">
        <v>1.05957</v>
      </c>
      <c r="JP19">
        <v>2.53174</v>
      </c>
      <c r="JQ19">
        <v>1.39893</v>
      </c>
      <c r="JR19">
        <v>2.35107</v>
      </c>
      <c r="JS19">
        <v>1.44897</v>
      </c>
      <c r="JT19">
        <v>2.59399</v>
      </c>
      <c r="JU19">
        <v>36.34</v>
      </c>
      <c r="JV19">
        <v>24.2013</v>
      </c>
      <c r="JW19">
        <v>18</v>
      </c>
      <c r="JX19">
        <v>476.76</v>
      </c>
      <c r="JY19">
        <v>486.871</v>
      </c>
      <c r="JZ19">
        <v>27.6663</v>
      </c>
      <c r="KA19">
        <v>28.2956</v>
      </c>
      <c r="KB19">
        <v>30.0005</v>
      </c>
      <c r="KC19">
        <v>27.9909</v>
      </c>
      <c r="KD19">
        <v>28.0562</v>
      </c>
      <c r="KE19">
        <v>21.2368</v>
      </c>
      <c r="KF19">
        <v>25.3368</v>
      </c>
      <c r="KG19">
        <v>100</v>
      </c>
      <c r="KH19">
        <v>27.6655</v>
      </c>
      <c r="KI19">
        <v>386.553</v>
      </c>
      <c r="KJ19">
        <v>21.8477</v>
      </c>
      <c r="KK19">
        <v>101.145</v>
      </c>
      <c r="KL19">
        <v>100.332</v>
      </c>
    </row>
    <row r="20" spans="1:298">
      <c r="A20">
        <v>4</v>
      </c>
      <c r="B20">
        <v>1758397423.5</v>
      </c>
      <c r="C20">
        <v>15</v>
      </c>
      <c r="D20" t="s">
        <v>451</v>
      </c>
      <c r="E20" t="s">
        <v>452</v>
      </c>
      <c r="F20">
        <v>5</v>
      </c>
      <c r="G20" t="s">
        <v>436</v>
      </c>
      <c r="H20" t="s">
        <v>437</v>
      </c>
      <c r="I20" t="s">
        <v>438</v>
      </c>
      <c r="J20">
        <v>1758397416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407.9677190099959</v>
      </c>
      <c r="AL20">
        <v>411.7204060606061</v>
      </c>
      <c r="AM20">
        <v>-1.936660177740469</v>
      </c>
      <c r="AN20">
        <v>65.6603906975196</v>
      </c>
      <c r="AO20">
        <f>(AQ20 - AP20 + DZ20*1E3/(8.314*(EB20+273.15)) * AS20/DY20 * AR20) * DY20/(100*DM20) * 1000/(1000 - AQ20)</f>
        <v>0</v>
      </c>
      <c r="AP20">
        <v>21.88450213441894</v>
      </c>
      <c r="AQ20">
        <v>22.67165757575757</v>
      </c>
      <c r="AR20">
        <v>6.167131550013913E-06</v>
      </c>
      <c r="AS20">
        <v>125.1228218183643</v>
      </c>
      <c r="AT20">
        <v>0</v>
      </c>
      <c r="AU20">
        <v>0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439</v>
      </c>
      <c r="AZ20" t="s">
        <v>439</v>
      </c>
      <c r="BA20">
        <v>0</v>
      </c>
      <c r="BB20">
        <v>0</v>
      </c>
      <c r="BC20">
        <f>1-BA20/BB20</f>
        <v>0</v>
      </c>
      <c r="BD20">
        <v>0</v>
      </c>
      <c r="BE20" t="s">
        <v>439</v>
      </c>
      <c r="BF20" t="s">
        <v>439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439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1.65</v>
      </c>
      <c r="DN20">
        <v>0.5</v>
      </c>
      <c r="DO20" t="s">
        <v>440</v>
      </c>
      <c r="DP20">
        <v>2</v>
      </c>
      <c r="DQ20" t="b">
        <v>1</v>
      </c>
      <c r="DR20">
        <v>1758397416</v>
      </c>
      <c r="DS20">
        <v>411.2056296296297</v>
      </c>
      <c r="DT20">
        <v>409.5324074074074</v>
      </c>
      <c r="DU20">
        <v>22.67034074074074</v>
      </c>
      <c r="DV20">
        <v>21.8806037037037</v>
      </c>
      <c r="DW20">
        <v>410.9922222222223</v>
      </c>
      <c r="DX20">
        <v>22.45480370370371</v>
      </c>
      <c r="DY20">
        <v>499.9613333333332</v>
      </c>
      <c r="DZ20">
        <v>90.41267777777779</v>
      </c>
      <c r="EA20">
        <v>0.05279785925925926</v>
      </c>
      <c r="EB20">
        <v>29.36322222222222</v>
      </c>
      <c r="EC20">
        <v>30.01206666666667</v>
      </c>
      <c r="ED20">
        <v>999.9000000000001</v>
      </c>
      <c r="EE20">
        <v>0</v>
      </c>
      <c r="EF20">
        <v>0</v>
      </c>
      <c r="EG20">
        <v>9999.137037037037</v>
      </c>
      <c r="EH20">
        <v>0</v>
      </c>
      <c r="EI20">
        <v>8.32977</v>
      </c>
      <c r="EJ20">
        <v>1.673210592592593</v>
      </c>
      <c r="EK20">
        <v>420.744</v>
      </c>
      <c r="EL20">
        <v>418.6936666666667</v>
      </c>
      <c r="EM20">
        <v>0.789741851851852</v>
      </c>
      <c r="EN20">
        <v>409.5324074074074</v>
      </c>
      <c r="EO20">
        <v>21.8806037037037</v>
      </c>
      <c r="EP20">
        <v>2.049687037037037</v>
      </c>
      <c r="EQ20">
        <v>1.978285185185185</v>
      </c>
      <c r="ER20">
        <v>17.83346666666667</v>
      </c>
      <c r="ES20">
        <v>17.27158518518518</v>
      </c>
      <c r="ET20">
        <v>2000.017037037037</v>
      </c>
      <c r="EU20">
        <v>0.9800002222222225</v>
      </c>
      <c r="EV20">
        <v>0.0199998037037037</v>
      </c>
      <c r="EW20">
        <v>0</v>
      </c>
      <c r="EX20">
        <v>246.7491481481482</v>
      </c>
      <c r="EY20">
        <v>5.000560000000001</v>
      </c>
      <c r="EZ20">
        <v>5092.382222222222</v>
      </c>
      <c r="FA20">
        <v>17295.03333333333</v>
      </c>
      <c r="FB20">
        <v>40.861</v>
      </c>
      <c r="FC20">
        <v>41.12266666666666</v>
      </c>
      <c r="FD20">
        <v>40.59233333333333</v>
      </c>
      <c r="FE20">
        <v>40.22666666666666</v>
      </c>
      <c r="FF20">
        <v>41.59233333333332</v>
      </c>
      <c r="FG20">
        <v>1955.117037037037</v>
      </c>
      <c r="FH20">
        <v>39.9</v>
      </c>
      <c r="FI20">
        <v>0</v>
      </c>
      <c r="FJ20">
        <v>1758397423.6</v>
      </c>
      <c r="FK20">
        <v>0</v>
      </c>
      <c r="FL20">
        <v>246.73188</v>
      </c>
      <c r="FM20">
        <v>-0.9723076796056802</v>
      </c>
      <c r="FN20">
        <v>-6.449230753853131</v>
      </c>
      <c r="FO20">
        <v>5092.325199999999</v>
      </c>
      <c r="FP20">
        <v>15</v>
      </c>
      <c r="FQ20">
        <v>0</v>
      </c>
      <c r="FR20" t="s">
        <v>441</v>
      </c>
      <c r="FS20">
        <v>1747148579.5</v>
      </c>
      <c r="FT20">
        <v>1747148584.5</v>
      </c>
      <c r="FU20">
        <v>0</v>
      </c>
      <c r="FV20">
        <v>0.162</v>
      </c>
      <c r="FW20">
        <v>-0.001</v>
      </c>
      <c r="FX20">
        <v>0.139</v>
      </c>
      <c r="FY20">
        <v>0.058</v>
      </c>
      <c r="FZ20">
        <v>420</v>
      </c>
      <c r="GA20">
        <v>16</v>
      </c>
      <c r="GB20">
        <v>0.19</v>
      </c>
      <c r="GC20">
        <v>0.02</v>
      </c>
      <c r="GD20">
        <v>-0.3775278500000003</v>
      </c>
      <c r="GE20">
        <v>58.81680720450282</v>
      </c>
      <c r="GF20">
        <v>6.086082573214409</v>
      </c>
      <c r="GG20">
        <v>0</v>
      </c>
      <c r="GH20">
        <v>246.7523823529412</v>
      </c>
      <c r="GI20">
        <v>-0.426417108238279</v>
      </c>
      <c r="GJ20">
        <v>0.1989779790810283</v>
      </c>
      <c r="GK20">
        <v>1</v>
      </c>
      <c r="GL20">
        <v>0.7901771</v>
      </c>
      <c r="GM20">
        <v>-0.01584108067542245</v>
      </c>
      <c r="GN20">
        <v>0.001983741550706637</v>
      </c>
      <c r="GO20">
        <v>1</v>
      </c>
      <c r="GP20">
        <v>2</v>
      </c>
      <c r="GQ20">
        <v>3</v>
      </c>
      <c r="GR20" t="s">
        <v>448</v>
      </c>
      <c r="GS20">
        <v>3.1278</v>
      </c>
      <c r="GT20">
        <v>2.73086</v>
      </c>
      <c r="GU20">
        <v>0.0829145</v>
      </c>
      <c r="GV20">
        <v>0.0814665</v>
      </c>
      <c r="GW20">
        <v>0.102936</v>
      </c>
      <c r="GX20">
        <v>0.100978</v>
      </c>
      <c r="GY20">
        <v>27564.3</v>
      </c>
      <c r="GZ20">
        <v>26737</v>
      </c>
      <c r="HA20">
        <v>30595.2</v>
      </c>
      <c r="HB20">
        <v>29359.3</v>
      </c>
      <c r="HC20">
        <v>37873.4</v>
      </c>
      <c r="HD20">
        <v>34715.1</v>
      </c>
      <c r="HE20">
        <v>46801.8</v>
      </c>
      <c r="HF20">
        <v>43614.9</v>
      </c>
      <c r="HG20">
        <v>1.83022</v>
      </c>
      <c r="HH20">
        <v>1.89345</v>
      </c>
      <c r="HI20">
        <v>0.111219</v>
      </c>
      <c r="HJ20">
        <v>0</v>
      </c>
      <c r="HK20">
        <v>28.2014</v>
      </c>
      <c r="HL20">
        <v>999.9</v>
      </c>
      <c r="HM20">
        <v>54.4</v>
      </c>
      <c r="HN20">
        <v>29.9</v>
      </c>
      <c r="HO20">
        <v>25.488</v>
      </c>
      <c r="HP20">
        <v>63.5325</v>
      </c>
      <c r="HQ20">
        <v>16.5865</v>
      </c>
      <c r="HR20">
        <v>1</v>
      </c>
      <c r="HS20">
        <v>0.0934146</v>
      </c>
      <c r="HT20">
        <v>-0.156985</v>
      </c>
      <c r="HU20">
        <v>20.2001</v>
      </c>
      <c r="HV20">
        <v>5.22927</v>
      </c>
      <c r="HW20">
        <v>11.974</v>
      </c>
      <c r="HX20">
        <v>4.9701</v>
      </c>
      <c r="HY20">
        <v>3.28965</v>
      </c>
      <c r="HZ20">
        <v>9999</v>
      </c>
      <c r="IA20">
        <v>9999</v>
      </c>
      <c r="IB20">
        <v>9999</v>
      </c>
      <c r="IC20">
        <v>999.9</v>
      </c>
      <c r="ID20">
        <v>4.97293</v>
      </c>
      <c r="IE20">
        <v>1.87733</v>
      </c>
      <c r="IF20">
        <v>1.87541</v>
      </c>
      <c r="IG20">
        <v>1.8782</v>
      </c>
      <c r="IH20">
        <v>1.87497</v>
      </c>
      <c r="II20">
        <v>1.87851</v>
      </c>
      <c r="IJ20">
        <v>1.87561</v>
      </c>
      <c r="IK20">
        <v>1.8768</v>
      </c>
      <c r="IL20">
        <v>0</v>
      </c>
      <c r="IM20">
        <v>0</v>
      </c>
      <c r="IN20">
        <v>0</v>
      </c>
      <c r="IO20">
        <v>0</v>
      </c>
      <c r="IP20" t="s">
        <v>443</v>
      </c>
      <c r="IQ20" t="s">
        <v>444</v>
      </c>
      <c r="IR20" t="s">
        <v>445</v>
      </c>
      <c r="IS20" t="s">
        <v>445</v>
      </c>
      <c r="IT20" t="s">
        <v>445</v>
      </c>
      <c r="IU20" t="s">
        <v>445</v>
      </c>
      <c r="IV20">
        <v>0</v>
      </c>
      <c r="IW20">
        <v>100</v>
      </c>
      <c r="IX20">
        <v>100</v>
      </c>
      <c r="IY20">
        <v>0.204</v>
      </c>
      <c r="IZ20">
        <v>0.2156</v>
      </c>
      <c r="JA20">
        <v>-0.2046850803116756</v>
      </c>
      <c r="JB20">
        <v>0.001090686741545948</v>
      </c>
      <c r="JC20">
        <v>-2.452344269991786E-07</v>
      </c>
      <c r="JD20">
        <v>1.613811493950918E-10</v>
      </c>
      <c r="JE20">
        <v>-0.05017639731038544</v>
      </c>
      <c r="JF20">
        <v>-0.0006473243881308715</v>
      </c>
      <c r="JG20">
        <v>0.0006993473609999637</v>
      </c>
      <c r="JH20">
        <v>-6.390957121238126E-06</v>
      </c>
      <c r="JI20">
        <v>1</v>
      </c>
      <c r="JJ20">
        <v>2094</v>
      </c>
      <c r="JK20">
        <v>1</v>
      </c>
      <c r="JL20">
        <v>27</v>
      </c>
      <c r="JM20">
        <v>187480.7</v>
      </c>
      <c r="JN20">
        <v>187480.6</v>
      </c>
      <c r="JO20">
        <v>1.02295</v>
      </c>
      <c r="JP20">
        <v>2.54639</v>
      </c>
      <c r="JQ20">
        <v>1.39893</v>
      </c>
      <c r="JR20">
        <v>2.35107</v>
      </c>
      <c r="JS20">
        <v>1.44897</v>
      </c>
      <c r="JT20">
        <v>2.57324</v>
      </c>
      <c r="JU20">
        <v>36.3165</v>
      </c>
      <c r="JV20">
        <v>24.1926</v>
      </c>
      <c r="JW20">
        <v>18</v>
      </c>
      <c r="JX20">
        <v>476.7</v>
      </c>
      <c r="JY20">
        <v>486.846</v>
      </c>
      <c r="JZ20">
        <v>27.6556</v>
      </c>
      <c r="KA20">
        <v>28.3004</v>
      </c>
      <c r="KB20">
        <v>30.0005</v>
      </c>
      <c r="KC20">
        <v>27.9942</v>
      </c>
      <c r="KD20">
        <v>28.0592</v>
      </c>
      <c r="KE20">
        <v>20.4935</v>
      </c>
      <c r="KF20">
        <v>25.3368</v>
      </c>
      <c r="KG20">
        <v>100</v>
      </c>
      <c r="KH20">
        <v>27.6634</v>
      </c>
      <c r="KI20">
        <v>366.509</v>
      </c>
      <c r="KJ20">
        <v>21.8477</v>
      </c>
      <c r="KK20">
        <v>101.144</v>
      </c>
      <c r="KL20">
        <v>100.332</v>
      </c>
    </row>
    <row r="21" spans="1:298">
      <c r="A21">
        <v>5</v>
      </c>
      <c r="B21">
        <v>1758397428.5</v>
      </c>
      <c r="C21">
        <v>20</v>
      </c>
      <c r="D21" t="s">
        <v>453</v>
      </c>
      <c r="E21" t="s">
        <v>454</v>
      </c>
      <c r="F21">
        <v>5</v>
      </c>
      <c r="G21" t="s">
        <v>436</v>
      </c>
      <c r="H21" t="s">
        <v>437</v>
      </c>
      <c r="I21" t="s">
        <v>438</v>
      </c>
      <c r="J21">
        <v>1758397420.714286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391.6262521366431</v>
      </c>
      <c r="AL21">
        <v>398.850793939394</v>
      </c>
      <c r="AM21">
        <v>-2.643253449740712</v>
      </c>
      <c r="AN21">
        <v>65.6603906975196</v>
      </c>
      <c r="AO21">
        <f>(AQ21 - AP21 + DZ21*1E3/(8.314*(EB21+273.15)) * AS21/DY21 * AR21) * DY21/(100*DM21) * 1000/(1000 - AQ21)</f>
        <v>0</v>
      </c>
      <c r="AP21">
        <v>21.88863703643953</v>
      </c>
      <c r="AQ21">
        <v>22.67601454545455</v>
      </c>
      <c r="AR21">
        <v>8.284973791535574E-06</v>
      </c>
      <c r="AS21">
        <v>125.1228218183643</v>
      </c>
      <c r="AT21">
        <v>0</v>
      </c>
      <c r="AU21">
        <v>0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439</v>
      </c>
      <c r="AZ21" t="s">
        <v>439</v>
      </c>
      <c r="BA21">
        <v>0</v>
      </c>
      <c r="BB21">
        <v>0</v>
      </c>
      <c r="BC21">
        <f>1-BA21/BB21</f>
        <v>0</v>
      </c>
      <c r="BD21">
        <v>0</v>
      </c>
      <c r="BE21" t="s">
        <v>439</v>
      </c>
      <c r="BF21" t="s">
        <v>439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439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1.65</v>
      </c>
      <c r="DN21">
        <v>0.5</v>
      </c>
      <c r="DO21" t="s">
        <v>440</v>
      </c>
      <c r="DP21">
        <v>2</v>
      </c>
      <c r="DQ21" t="b">
        <v>1</v>
      </c>
      <c r="DR21">
        <v>1758397420.714286</v>
      </c>
      <c r="DS21">
        <v>405.1304285714285</v>
      </c>
      <c r="DT21">
        <v>397.5236071428571</v>
      </c>
      <c r="DU21">
        <v>22.67208928571429</v>
      </c>
      <c r="DV21">
        <v>21.88397857142857</v>
      </c>
      <c r="DW21">
        <v>404.9228928571429</v>
      </c>
      <c r="DX21">
        <v>22.45651071428571</v>
      </c>
      <c r="DY21">
        <v>499.9880714285713</v>
      </c>
      <c r="DZ21">
        <v>90.41331071428571</v>
      </c>
      <c r="EA21">
        <v>0.0528072107142857</v>
      </c>
      <c r="EB21">
        <v>29.35892857142857</v>
      </c>
      <c r="EC21">
        <v>30.01288214285714</v>
      </c>
      <c r="ED21">
        <v>999.9000000000002</v>
      </c>
      <c r="EE21">
        <v>0</v>
      </c>
      <c r="EF21">
        <v>0</v>
      </c>
      <c r="EG21">
        <v>10005.46357142857</v>
      </c>
      <c r="EH21">
        <v>0</v>
      </c>
      <c r="EI21">
        <v>8.32977</v>
      </c>
      <c r="EJ21">
        <v>7.606786285714286</v>
      </c>
      <c r="EK21">
        <v>414.5285714285714</v>
      </c>
      <c r="EL21">
        <v>406.4176428571428</v>
      </c>
      <c r="EM21">
        <v>0.7881049999999999</v>
      </c>
      <c r="EN21">
        <v>397.5236071428571</v>
      </c>
      <c r="EO21">
        <v>21.88397857142857</v>
      </c>
      <c r="EP21">
        <v>2.049859642857143</v>
      </c>
      <c r="EQ21">
        <v>1.978605714285715</v>
      </c>
      <c r="ER21">
        <v>17.83480714285714</v>
      </c>
      <c r="ES21">
        <v>17.27414642857143</v>
      </c>
      <c r="ET21">
        <v>1999.992857142857</v>
      </c>
      <c r="EU21">
        <v>0.9800000357142856</v>
      </c>
      <c r="EV21">
        <v>0.01999998571428572</v>
      </c>
      <c r="EW21">
        <v>0</v>
      </c>
      <c r="EX21">
        <v>246.63775</v>
      </c>
      <c r="EY21">
        <v>5.000560000000001</v>
      </c>
      <c r="EZ21">
        <v>5091.711428571428</v>
      </c>
      <c r="FA21">
        <v>17294.825</v>
      </c>
      <c r="FB21">
        <v>40.86825</v>
      </c>
      <c r="FC21">
        <v>41.125</v>
      </c>
      <c r="FD21">
        <v>40.60925</v>
      </c>
      <c r="FE21">
        <v>40.241</v>
      </c>
      <c r="FF21">
        <v>41.60925</v>
      </c>
      <c r="FG21">
        <v>1955.092857142857</v>
      </c>
      <c r="FH21">
        <v>39.9</v>
      </c>
      <c r="FI21">
        <v>0</v>
      </c>
      <c r="FJ21">
        <v>1758397428.4</v>
      </c>
      <c r="FK21">
        <v>0</v>
      </c>
      <c r="FL21">
        <v>246.61764</v>
      </c>
      <c r="FM21">
        <v>-2.34053844616135</v>
      </c>
      <c r="FN21">
        <v>-10.3076922909677</v>
      </c>
      <c r="FO21">
        <v>5091.6212</v>
      </c>
      <c r="FP21">
        <v>15</v>
      </c>
      <c r="FQ21">
        <v>0</v>
      </c>
      <c r="FR21" t="s">
        <v>441</v>
      </c>
      <c r="FS21">
        <v>1747148579.5</v>
      </c>
      <c r="FT21">
        <v>1747148584.5</v>
      </c>
      <c r="FU21">
        <v>0</v>
      </c>
      <c r="FV21">
        <v>0.162</v>
      </c>
      <c r="FW21">
        <v>-0.001</v>
      </c>
      <c r="FX21">
        <v>0.139</v>
      </c>
      <c r="FY21">
        <v>0.058</v>
      </c>
      <c r="FZ21">
        <v>420</v>
      </c>
      <c r="GA21">
        <v>16</v>
      </c>
      <c r="GB21">
        <v>0.19</v>
      </c>
      <c r="GC21">
        <v>0.02</v>
      </c>
      <c r="GD21">
        <v>3.419262900000001</v>
      </c>
      <c r="GE21">
        <v>75.71746822514071</v>
      </c>
      <c r="GF21">
        <v>7.390262465594902</v>
      </c>
      <c r="GG21">
        <v>0</v>
      </c>
      <c r="GH21">
        <v>246.7041176470588</v>
      </c>
      <c r="GI21">
        <v>-1.037219245442518</v>
      </c>
      <c r="GJ21">
        <v>0.2289384408276205</v>
      </c>
      <c r="GK21">
        <v>0</v>
      </c>
      <c r="GL21">
        <v>0.7893900250000001</v>
      </c>
      <c r="GM21">
        <v>-0.02309165853658494</v>
      </c>
      <c r="GN21">
        <v>0.002327764576664697</v>
      </c>
      <c r="GO21">
        <v>1</v>
      </c>
      <c r="GP21">
        <v>1</v>
      </c>
      <c r="GQ21">
        <v>3</v>
      </c>
      <c r="GR21" t="s">
        <v>455</v>
      </c>
      <c r="GS21">
        <v>3.12791</v>
      </c>
      <c r="GT21">
        <v>2.73094</v>
      </c>
      <c r="GU21">
        <v>0.0808733</v>
      </c>
      <c r="GV21">
        <v>0.07885200000000001</v>
      </c>
      <c r="GW21">
        <v>0.102948</v>
      </c>
      <c r="GX21">
        <v>0.100991</v>
      </c>
      <c r="GY21">
        <v>27625.2</v>
      </c>
      <c r="GZ21">
        <v>26813</v>
      </c>
      <c r="HA21">
        <v>30594.8</v>
      </c>
      <c r="HB21">
        <v>29359.3</v>
      </c>
      <c r="HC21">
        <v>37872.4</v>
      </c>
      <c r="HD21">
        <v>34714.2</v>
      </c>
      <c r="HE21">
        <v>46801.5</v>
      </c>
      <c r="HF21">
        <v>43614.6</v>
      </c>
      <c r="HG21">
        <v>1.83005</v>
      </c>
      <c r="HH21">
        <v>1.89342</v>
      </c>
      <c r="HI21">
        <v>0.111833</v>
      </c>
      <c r="HJ21">
        <v>0</v>
      </c>
      <c r="HK21">
        <v>28.2034</v>
      </c>
      <c r="HL21">
        <v>999.9</v>
      </c>
      <c r="HM21">
        <v>54.5</v>
      </c>
      <c r="HN21">
        <v>29.9</v>
      </c>
      <c r="HO21">
        <v>25.5308</v>
      </c>
      <c r="HP21">
        <v>63.3625</v>
      </c>
      <c r="HQ21">
        <v>16.4263</v>
      </c>
      <c r="HR21">
        <v>1</v>
      </c>
      <c r="HS21">
        <v>0.0936535</v>
      </c>
      <c r="HT21">
        <v>-0.136272</v>
      </c>
      <c r="HU21">
        <v>20.2001</v>
      </c>
      <c r="HV21">
        <v>5.22837</v>
      </c>
      <c r="HW21">
        <v>11.9739</v>
      </c>
      <c r="HX21">
        <v>4.96965</v>
      </c>
      <c r="HY21">
        <v>3.28953</v>
      </c>
      <c r="HZ21">
        <v>9999</v>
      </c>
      <c r="IA21">
        <v>9999</v>
      </c>
      <c r="IB21">
        <v>9999</v>
      </c>
      <c r="IC21">
        <v>999.9</v>
      </c>
      <c r="ID21">
        <v>4.97294</v>
      </c>
      <c r="IE21">
        <v>1.8773</v>
      </c>
      <c r="IF21">
        <v>1.87541</v>
      </c>
      <c r="IG21">
        <v>1.8782</v>
      </c>
      <c r="IH21">
        <v>1.87493</v>
      </c>
      <c r="II21">
        <v>1.87851</v>
      </c>
      <c r="IJ21">
        <v>1.87561</v>
      </c>
      <c r="IK21">
        <v>1.87677</v>
      </c>
      <c r="IL21">
        <v>0</v>
      </c>
      <c r="IM21">
        <v>0</v>
      </c>
      <c r="IN21">
        <v>0</v>
      </c>
      <c r="IO21">
        <v>0</v>
      </c>
      <c r="IP21" t="s">
        <v>443</v>
      </c>
      <c r="IQ21" t="s">
        <v>444</v>
      </c>
      <c r="IR21" t="s">
        <v>445</v>
      </c>
      <c r="IS21" t="s">
        <v>445</v>
      </c>
      <c r="IT21" t="s">
        <v>445</v>
      </c>
      <c r="IU21" t="s">
        <v>445</v>
      </c>
      <c r="IV21">
        <v>0</v>
      </c>
      <c r="IW21">
        <v>100</v>
      </c>
      <c r="IX21">
        <v>100</v>
      </c>
      <c r="IY21">
        <v>0.191</v>
      </c>
      <c r="IZ21">
        <v>0.2157</v>
      </c>
      <c r="JA21">
        <v>-0.2046850803116756</v>
      </c>
      <c r="JB21">
        <v>0.001090686741545948</v>
      </c>
      <c r="JC21">
        <v>-2.452344269991786E-07</v>
      </c>
      <c r="JD21">
        <v>1.613811493950918E-10</v>
      </c>
      <c r="JE21">
        <v>-0.05017639731038544</v>
      </c>
      <c r="JF21">
        <v>-0.0006473243881308715</v>
      </c>
      <c r="JG21">
        <v>0.0006993473609999637</v>
      </c>
      <c r="JH21">
        <v>-6.390957121238126E-06</v>
      </c>
      <c r="JI21">
        <v>1</v>
      </c>
      <c r="JJ21">
        <v>2094</v>
      </c>
      <c r="JK21">
        <v>1</v>
      </c>
      <c r="JL21">
        <v>27</v>
      </c>
      <c r="JM21">
        <v>187480.8</v>
      </c>
      <c r="JN21">
        <v>187480.7</v>
      </c>
      <c r="JO21">
        <v>0.98999</v>
      </c>
      <c r="JP21">
        <v>2.54639</v>
      </c>
      <c r="JQ21">
        <v>1.39893</v>
      </c>
      <c r="JR21">
        <v>2.35229</v>
      </c>
      <c r="JS21">
        <v>1.44897</v>
      </c>
      <c r="JT21">
        <v>2.48291</v>
      </c>
      <c r="JU21">
        <v>36.3165</v>
      </c>
      <c r="JV21">
        <v>24.2013</v>
      </c>
      <c r="JW21">
        <v>18</v>
      </c>
      <c r="JX21">
        <v>476.628</v>
      </c>
      <c r="JY21">
        <v>486.859</v>
      </c>
      <c r="JZ21">
        <v>27.6523</v>
      </c>
      <c r="KA21">
        <v>28.3052</v>
      </c>
      <c r="KB21">
        <v>30.0003</v>
      </c>
      <c r="KC21">
        <v>27.9978</v>
      </c>
      <c r="KD21">
        <v>28.0628</v>
      </c>
      <c r="KE21">
        <v>19.8371</v>
      </c>
      <c r="KF21">
        <v>25.3368</v>
      </c>
      <c r="KG21">
        <v>100</v>
      </c>
      <c r="KH21">
        <v>27.6499</v>
      </c>
      <c r="KI21">
        <v>353.148</v>
      </c>
      <c r="KJ21">
        <v>21.8477</v>
      </c>
      <c r="KK21">
        <v>101.143</v>
      </c>
      <c r="KL21">
        <v>100.332</v>
      </c>
    </row>
    <row r="22" spans="1:298">
      <c r="A22">
        <v>6</v>
      </c>
      <c r="B22">
        <v>1758397433.5</v>
      </c>
      <c r="C22">
        <v>25</v>
      </c>
      <c r="D22" t="s">
        <v>456</v>
      </c>
      <c r="E22" t="s">
        <v>457</v>
      </c>
      <c r="F22">
        <v>5</v>
      </c>
      <c r="G22" t="s">
        <v>436</v>
      </c>
      <c r="H22" t="s">
        <v>437</v>
      </c>
      <c r="I22" t="s">
        <v>438</v>
      </c>
      <c r="J22">
        <v>1758397426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375.3445471716336</v>
      </c>
      <c r="AL22">
        <v>384.1321212121211</v>
      </c>
      <c r="AM22">
        <v>-2.967629415598586</v>
      </c>
      <c r="AN22">
        <v>65.6603906975196</v>
      </c>
      <c r="AO22">
        <f>(AQ22 - AP22 + DZ22*1E3/(8.314*(EB22+273.15)) * AS22/DY22 * AR22) * DY22/(100*DM22) * 1000/(1000 - AQ22)</f>
        <v>0</v>
      </c>
      <c r="AP22">
        <v>21.89209852317177</v>
      </c>
      <c r="AQ22">
        <v>22.67998909090908</v>
      </c>
      <c r="AR22">
        <v>7.650102743408838E-06</v>
      </c>
      <c r="AS22">
        <v>125.1228218183643</v>
      </c>
      <c r="AT22">
        <v>0</v>
      </c>
      <c r="AU22">
        <v>0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439</v>
      </c>
      <c r="AZ22" t="s">
        <v>439</v>
      </c>
      <c r="BA22">
        <v>0</v>
      </c>
      <c r="BB22">
        <v>0</v>
      </c>
      <c r="BC22">
        <f>1-BA22/BB22</f>
        <v>0</v>
      </c>
      <c r="BD22">
        <v>0</v>
      </c>
      <c r="BE22" t="s">
        <v>439</v>
      </c>
      <c r="BF22" t="s">
        <v>439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439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1.65</v>
      </c>
      <c r="DN22">
        <v>0.5</v>
      </c>
      <c r="DO22" t="s">
        <v>440</v>
      </c>
      <c r="DP22">
        <v>2</v>
      </c>
      <c r="DQ22" t="b">
        <v>1</v>
      </c>
      <c r="DR22">
        <v>1758397426</v>
      </c>
      <c r="DS22">
        <v>394.2272592592593</v>
      </c>
      <c r="DT22">
        <v>381.2778518518519</v>
      </c>
      <c r="DU22">
        <v>22.67475925925926</v>
      </c>
      <c r="DV22">
        <v>21.88755555555555</v>
      </c>
      <c r="DW22">
        <v>394.0303703703703</v>
      </c>
      <c r="DX22">
        <v>22.45912222222223</v>
      </c>
      <c r="DY22">
        <v>500.0168518518519</v>
      </c>
      <c r="DZ22">
        <v>90.41412962962964</v>
      </c>
      <c r="EA22">
        <v>0.05282366666666666</v>
      </c>
      <c r="EB22">
        <v>29.35553333333334</v>
      </c>
      <c r="EC22">
        <v>30.01328518518519</v>
      </c>
      <c r="ED22">
        <v>999.9000000000001</v>
      </c>
      <c r="EE22">
        <v>0</v>
      </c>
      <c r="EF22">
        <v>0</v>
      </c>
      <c r="EG22">
        <v>10008.49074074074</v>
      </c>
      <c r="EH22">
        <v>0</v>
      </c>
      <c r="EI22">
        <v>8.32977</v>
      </c>
      <c r="EJ22">
        <v>12.94937592592593</v>
      </c>
      <c r="EK22">
        <v>403.3735555555556</v>
      </c>
      <c r="EL22">
        <v>389.8098888888889</v>
      </c>
      <c r="EM22">
        <v>0.7872006296296297</v>
      </c>
      <c r="EN22">
        <v>381.2778518518519</v>
      </c>
      <c r="EO22">
        <v>21.88755555555555</v>
      </c>
      <c r="EP22">
        <v>2.05012</v>
      </c>
      <c r="EQ22">
        <v>1.978946296296296</v>
      </c>
      <c r="ER22">
        <v>17.83681851851852</v>
      </c>
      <c r="ES22">
        <v>17.27687407407407</v>
      </c>
      <c r="ET22">
        <v>1999.975925925926</v>
      </c>
      <c r="EU22">
        <v>0.9799998888888888</v>
      </c>
      <c r="EV22">
        <v>0.02000013703703704</v>
      </c>
      <c r="EW22">
        <v>0</v>
      </c>
      <c r="EX22">
        <v>246.5357037037037</v>
      </c>
      <c r="EY22">
        <v>5.000560000000001</v>
      </c>
      <c r="EZ22">
        <v>5089.844074074074</v>
      </c>
      <c r="FA22">
        <v>17294.65185185185</v>
      </c>
      <c r="FB22">
        <v>40.87033333333333</v>
      </c>
      <c r="FC22">
        <v>41.125</v>
      </c>
      <c r="FD22">
        <v>40.62266666666666</v>
      </c>
      <c r="FE22">
        <v>40.24766666666666</v>
      </c>
      <c r="FF22">
        <v>41.62033333333333</v>
      </c>
      <c r="FG22">
        <v>1955.075925925926</v>
      </c>
      <c r="FH22">
        <v>39.9</v>
      </c>
      <c r="FI22">
        <v>0</v>
      </c>
      <c r="FJ22">
        <v>1758397433.2</v>
      </c>
      <c r="FK22">
        <v>0</v>
      </c>
      <c r="FL22">
        <v>246.52988</v>
      </c>
      <c r="FM22">
        <v>-1.197769211591948</v>
      </c>
      <c r="FN22">
        <v>-25.95538457539768</v>
      </c>
      <c r="FO22">
        <v>5089.9052</v>
      </c>
      <c r="FP22">
        <v>15</v>
      </c>
      <c r="FQ22">
        <v>0</v>
      </c>
      <c r="FR22" t="s">
        <v>441</v>
      </c>
      <c r="FS22">
        <v>1747148579.5</v>
      </c>
      <c r="FT22">
        <v>1747148584.5</v>
      </c>
      <c r="FU22">
        <v>0</v>
      </c>
      <c r="FV22">
        <v>0.162</v>
      </c>
      <c r="FW22">
        <v>-0.001</v>
      </c>
      <c r="FX22">
        <v>0.139</v>
      </c>
      <c r="FY22">
        <v>0.058</v>
      </c>
      <c r="FZ22">
        <v>420</v>
      </c>
      <c r="GA22">
        <v>16</v>
      </c>
      <c r="GB22">
        <v>0.19</v>
      </c>
      <c r="GC22">
        <v>0.02</v>
      </c>
      <c r="GD22">
        <v>9.747090150000002</v>
      </c>
      <c r="GE22">
        <v>60.3298223639775</v>
      </c>
      <c r="GF22">
        <v>6.038375501296498</v>
      </c>
      <c r="GG22">
        <v>0</v>
      </c>
      <c r="GH22">
        <v>246.5926764705882</v>
      </c>
      <c r="GI22">
        <v>-1.214957977055475</v>
      </c>
      <c r="GJ22">
        <v>0.2569972213844123</v>
      </c>
      <c r="GK22">
        <v>0</v>
      </c>
      <c r="GL22">
        <v>0.7879356750000002</v>
      </c>
      <c r="GM22">
        <v>-0.009832198874297319</v>
      </c>
      <c r="GN22">
        <v>0.00141278916310078</v>
      </c>
      <c r="GO22">
        <v>1</v>
      </c>
      <c r="GP22">
        <v>1</v>
      </c>
      <c r="GQ22">
        <v>3</v>
      </c>
      <c r="GR22" t="s">
        <v>455</v>
      </c>
      <c r="GS22">
        <v>3.12784</v>
      </c>
      <c r="GT22">
        <v>2.73033</v>
      </c>
      <c r="GU22">
        <v>0.07853590000000001</v>
      </c>
      <c r="GV22">
        <v>0.0762067</v>
      </c>
      <c r="GW22">
        <v>0.102956</v>
      </c>
      <c r="GX22">
        <v>0.101004</v>
      </c>
      <c r="GY22">
        <v>27695</v>
      </c>
      <c r="GZ22">
        <v>26889.9</v>
      </c>
      <c r="HA22">
        <v>30594.4</v>
      </c>
      <c r="HB22">
        <v>29359.1</v>
      </c>
      <c r="HC22">
        <v>37871.1</v>
      </c>
      <c r="HD22">
        <v>34713.7</v>
      </c>
      <c r="HE22">
        <v>46800.5</v>
      </c>
      <c r="HF22">
        <v>43614.8</v>
      </c>
      <c r="HG22">
        <v>1.83013</v>
      </c>
      <c r="HH22">
        <v>1.89328</v>
      </c>
      <c r="HI22">
        <v>0.110175</v>
      </c>
      <c r="HJ22">
        <v>0</v>
      </c>
      <c r="HK22">
        <v>28.2046</v>
      </c>
      <c r="HL22">
        <v>999.9</v>
      </c>
      <c r="HM22">
        <v>54.5</v>
      </c>
      <c r="HN22">
        <v>29.9</v>
      </c>
      <c r="HO22">
        <v>25.5331</v>
      </c>
      <c r="HP22">
        <v>63.6425</v>
      </c>
      <c r="HQ22">
        <v>16.5625</v>
      </c>
      <c r="HR22">
        <v>1</v>
      </c>
      <c r="HS22">
        <v>0.0942302</v>
      </c>
      <c r="HT22">
        <v>-0.07755720000000001</v>
      </c>
      <c r="HU22">
        <v>20.2001</v>
      </c>
      <c r="HV22">
        <v>5.22777</v>
      </c>
      <c r="HW22">
        <v>11.974</v>
      </c>
      <c r="HX22">
        <v>4.96985</v>
      </c>
      <c r="HY22">
        <v>3.28935</v>
      </c>
      <c r="HZ22">
        <v>9999</v>
      </c>
      <c r="IA22">
        <v>9999</v>
      </c>
      <c r="IB22">
        <v>9999</v>
      </c>
      <c r="IC22">
        <v>999.9</v>
      </c>
      <c r="ID22">
        <v>4.97295</v>
      </c>
      <c r="IE22">
        <v>1.87731</v>
      </c>
      <c r="IF22">
        <v>1.87544</v>
      </c>
      <c r="IG22">
        <v>1.8782</v>
      </c>
      <c r="IH22">
        <v>1.87494</v>
      </c>
      <c r="II22">
        <v>1.87851</v>
      </c>
      <c r="IJ22">
        <v>1.87561</v>
      </c>
      <c r="IK22">
        <v>1.87678</v>
      </c>
      <c r="IL22">
        <v>0</v>
      </c>
      <c r="IM22">
        <v>0</v>
      </c>
      <c r="IN22">
        <v>0</v>
      </c>
      <c r="IO22">
        <v>0</v>
      </c>
      <c r="IP22" t="s">
        <v>443</v>
      </c>
      <c r="IQ22" t="s">
        <v>444</v>
      </c>
      <c r="IR22" t="s">
        <v>445</v>
      </c>
      <c r="IS22" t="s">
        <v>445</v>
      </c>
      <c r="IT22" t="s">
        <v>445</v>
      </c>
      <c r="IU22" t="s">
        <v>445</v>
      </c>
      <c r="IV22">
        <v>0</v>
      </c>
      <c r="IW22">
        <v>100</v>
      </c>
      <c r="IX22">
        <v>100</v>
      </c>
      <c r="IY22">
        <v>0.177</v>
      </c>
      <c r="IZ22">
        <v>0.2157</v>
      </c>
      <c r="JA22">
        <v>-0.2046850803116756</v>
      </c>
      <c r="JB22">
        <v>0.001090686741545948</v>
      </c>
      <c r="JC22">
        <v>-2.452344269991786E-07</v>
      </c>
      <c r="JD22">
        <v>1.613811493950918E-10</v>
      </c>
      <c r="JE22">
        <v>-0.05017639731038544</v>
      </c>
      <c r="JF22">
        <v>-0.0006473243881308715</v>
      </c>
      <c r="JG22">
        <v>0.0006993473609999637</v>
      </c>
      <c r="JH22">
        <v>-6.390957121238126E-06</v>
      </c>
      <c r="JI22">
        <v>1</v>
      </c>
      <c r="JJ22">
        <v>2094</v>
      </c>
      <c r="JK22">
        <v>1</v>
      </c>
      <c r="JL22">
        <v>27</v>
      </c>
      <c r="JM22">
        <v>187480.9</v>
      </c>
      <c r="JN22">
        <v>187480.8</v>
      </c>
      <c r="JO22">
        <v>0.953369</v>
      </c>
      <c r="JP22">
        <v>2.5354</v>
      </c>
      <c r="JQ22">
        <v>1.39893</v>
      </c>
      <c r="JR22">
        <v>2.35107</v>
      </c>
      <c r="JS22">
        <v>1.44897</v>
      </c>
      <c r="JT22">
        <v>2.5708</v>
      </c>
      <c r="JU22">
        <v>36.34</v>
      </c>
      <c r="JV22">
        <v>24.2013</v>
      </c>
      <c r="JW22">
        <v>18</v>
      </c>
      <c r="JX22">
        <v>476.692</v>
      </c>
      <c r="JY22">
        <v>486.789</v>
      </c>
      <c r="JZ22">
        <v>27.6388</v>
      </c>
      <c r="KA22">
        <v>28.31</v>
      </c>
      <c r="KB22">
        <v>30.0005</v>
      </c>
      <c r="KC22">
        <v>28.0013</v>
      </c>
      <c r="KD22">
        <v>28.0664</v>
      </c>
      <c r="KE22">
        <v>19.117</v>
      </c>
      <c r="KF22">
        <v>25.3368</v>
      </c>
      <c r="KG22">
        <v>100</v>
      </c>
      <c r="KH22">
        <v>27.6262</v>
      </c>
      <c r="KI22">
        <v>333.016</v>
      </c>
      <c r="KJ22">
        <v>21.8477</v>
      </c>
      <c r="KK22">
        <v>101.141</v>
      </c>
      <c r="KL22">
        <v>100.332</v>
      </c>
    </row>
    <row r="23" spans="1:298">
      <c r="A23">
        <v>7</v>
      </c>
      <c r="B23">
        <v>1758397438.5</v>
      </c>
      <c r="C23">
        <v>30</v>
      </c>
      <c r="D23" t="s">
        <v>458</v>
      </c>
      <c r="E23" t="s">
        <v>459</v>
      </c>
      <c r="F23">
        <v>5</v>
      </c>
      <c r="G23" t="s">
        <v>436</v>
      </c>
      <c r="H23" t="s">
        <v>437</v>
      </c>
      <c r="I23" t="s">
        <v>438</v>
      </c>
      <c r="J23">
        <v>1758397430.714286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359.0692524543918</v>
      </c>
      <c r="AL23">
        <v>368.6035939393939</v>
      </c>
      <c r="AM23">
        <v>-3.117017202252478</v>
      </c>
      <c r="AN23">
        <v>65.6603906975196</v>
      </c>
      <c r="AO23">
        <f>(AQ23 - AP23 + DZ23*1E3/(8.314*(EB23+273.15)) * AS23/DY23 * AR23) * DY23/(100*DM23) * 1000/(1000 - AQ23)</f>
        <v>0</v>
      </c>
      <c r="AP23">
        <v>21.89688737555953</v>
      </c>
      <c r="AQ23">
        <v>22.6819903030303</v>
      </c>
      <c r="AR23">
        <v>1.041291909870278E-05</v>
      </c>
      <c r="AS23">
        <v>125.1228218183643</v>
      </c>
      <c r="AT23">
        <v>0</v>
      </c>
      <c r="AU23">
        <v>0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439</v>
      </c>
      <c r="AZ23" t="s">
        <v>439</v>
      </c>
      <c r="BA23">
        <v>0</v>
      </c>
      <c r="BB23">
        <v>0</v>
      </c>
      <c r="BC23">
        <f>1-BA23/BB23</f>
        <v>0</v>
      </c>
      <c r="BD23">
        <v>0</v>
      </c>
      <c r="BE23" t="s">
        <v>439</v>
      </c>
      <c r="BF23" t="s">
        <v>439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439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1.65</v>
      </c>
      <c r="DN23">
        <v>0.5</v>
      </c>
      <c r="DO23" t="s">
        <v>440</v>
      </c>
      <c r="DP23">
        <v>2</v>
      </c>
      <c r="DQ23" t="b">
        <v>1</v>
      </c>
      <c r="DR23">
        <v>1758397430.714286</v>
      </c>
      <c r="DS23">
        <v>381.6639642857143</v>
      </c>
      <c r="DT23">
        <v>366.2296071428572</v>
      </c>
      <c r="DU23">
        <v>22.67777142857143</v>
      </c>
      <c r="DV23">
        <v>21.89136071428572</v>
      </c>
      <c r="DW23">
        <v>381.4793214285714</v>
      </c>
      <c r="DX23">
        <v>22.46205357142858</v>
      </c>
      <c r="DY23">
        <v>500.0246785714286</v>
      </c>
      <c r="DZ23">
        <v>90.41364285714288</v>
      </c>
      <c r="EA23">
        <v>0.05276852142857143</v>
      </c>
      <c r="EB23">
        <v>29.35247857142856</v>
      </c>
      <c r="EC23">
        <v>29.99797142857143</v>
      </c>
      <c r="ED23">
        <v>999.9000000000002</v>
      </c>
      <c r="EE23">
        <v>0</v>
      </c>
      <c r="EF23">
        <v>0</v>
      </c>
      <c r="EG23">
        <v>10010.73678571429</v>
      </c>
      <c r="EH23">
        <v>0</v>
      </c>
      <c r="EI23">
        <v>8.32977</v>
      </c>
      <c r="EJ23">
        <v>15.43433928571428</v>
      </c>
      <c r="EK23">
        <v>390.5200357142858</v>
      </c>
      <c r="EL23">
        <v>374.4262857142857</v>
      </c>
      <c r="EM23">
        <v>0.786406</v>
      </c>
      <c r="EN23">
        <v>366.2296071428572</v>
      </c>
      <c r="EO23">
        <v>21.89136071428572</v>
      </c>
      <c r="EP23">
        <v>2.05038</v>
      </c>
      <c r="EQ23">
        <v>1.979278214285715</v>
      </c>
      <c r="ER23">
        <v>17.83884285714286</v>
      </c>
      <c r="ES23">
        <v>17.27952857142857</v>
      </c>
      <c r="ET23">
        <v>1999.977142857143</v>
      </c>
      <c r="EU23">
        <v>0.9799999285714287</v>
      </c>
      <c r="EV23">
        <v>0.02000009642857143</v>
      </c>
      <c r="EW23">
        <v>0</v>
      </c>
      <c r="EX23">
        <v>246.3725357142857</v>
      </c>
      <c r="EY23">
        <v>5.000560000000001</v>
      </c>
      <c r="EZ23">
        <v>5086.595714285714</v>
      </c>
      <c r="FA23">
        <v>17294.67142857143</v>
      </c>
      <c r="FB23">
        <v>40.875</v>
      </c>
      <c r="FC23">
        <v>41.125</v>
      </c>
      <c r="FD23">
        <v>40.62275</v>
      </c>
      <c r="FE23">
        <v>40.24775</v>
      </c>
      <c r="FF23">
        <v>41.62275</v>
      </c>
      <c r="FG23">
        <v>1955.077142857143</v>
      </c>
      <c r="FH23">
        <v>39.9</v>
      </c>
      <c r="FI23">
        <v>0</v>
      </c>
      <c r="FJ23">
        <v>1758397438.6</v>
      </c>
      <c r="FK23">
        <v>0</v>
      </c>
      <c r="FL23">
        <v>246.353</v>
      </c>
      <c r="FM23">
        <v>-1.812923062126865</v>
      </c>
      <c r="FN23">
        <v>-57.41743583728834</v>
      </c>
      <c r="FO23">
        <v>5086.190769230769</v>
      </c>
      <c r="FP23">
        <v>15</v>
      </c>
      <c r="FQ23">
        <v>0</v>
      </c>
      <c r="FR23" t="s">
        <v>441</v>
      </c>
      <c r="FS23">
        <v>1747148579.5</v>
      </c>
      <c r="FT23">
        <v>1747148584.5</v>
      </c>
      <c r="FU23">
        <v>0</v>
      </c>
      <c r="FV23">
        <v>0.162</v>
      </c>
      <c r="FW23">
        <v>-0.001</v>
      </c>
      <c r="FX23">
        <v>0.139</v>
      </c>
      <c r="FY23">
        <v>0.058</v>
      </c>
      <c r="FZ23">
        <v>420</v>
      </c>
      <c r="GA23">
        <v>16</v>
      </c>
      <c r="GB23">
        <v>0.19</v>
      </c>
      <c r="GC23">
        <v>0.02</v>
      </c>
      <c r="GD23">
        <v>13.25336146341463</v>
      </c>
      <c r="GE23">
        <v>36.2743275261324</v>
      </c>
      <c r="GF23">
        <v>3.808624394149422</v>
      </c>
      <c r="GG23">
        <v>0</v>
      </c>
      <c r="GH23">
        <v>246.4681470588235</v>
      </c>
      <c r="GI23">
        <v>-1.871734137385242</v>
      </c>
      <c r="GJ23">
        <v>0.2872747334718999</v>
      </c>
      <c r="GK23">
        <v>0</v>
      </c>
      <c r="GL23">
        <v>0.7868061219512195</v>
      </c>
      <c r="GM23">
        <v>-0.009231031358882919</v>
      </c>
      <c r="GN23">
        <v>0.001316157622614766</v>
      </c>
      <c r="GO23">
        <v>1</v>
      </c>
      <c r="GP23">
        <v>1</v>
      </c>
      <c r="GQ23">
        <v>3</v>
      </c>
      <c r="GR23" t="s">
        <v>455</v>
      </c>
      <c r="GS23">
        <v>3.12785</v>
      </c>
      <c r="GT23">
        <v>2.7308</v>
      </c>
      <c r="GU23">
        <v>0.07603020000000001</v>
      </c>
      <c r="GV23">
        <v>0.0734771</v>
      </c>
      <c r="GW23">
        <v>0.102961</v>
      </c>
      <c r="GX23">
        <v>0.101011</v>
      </c>
      <c r="GY23">
        <v>27770</v>
      </c>
      <c r="GZ23">
        <v>26968.5</v>
      </c>
      <c r="HA23">
        <v>30594</v>
      </c>
      <c r="HB23">
        <v>29358.3</v>
      </c>
      <c r="HC23">
        <v>37870.3</v>
      </c>
      <c r="HD23">
        <v>34712.3</v>
      </c>
      <c r="HE23">
        <v>46800</v>
      </c>
      <c r="HF23">
        <v>43613.7</v>
      </c>
      <c r="HG23">
        <v>1.82995</v>
      </c>
      <c r="HH23">
        <v>1.8932</v>
      </c>
      <c r="HI23">
        <v>0.104867</v>
      </c>
      <c r="HJ23">
        <v>0</v>
      </c>
      <c r="HK23">
        <v>28.207</v>
      </c>
      <c r="HL23">
        <v>999.9</v>
      </c>
      <c r="HM23">
        <v>54.5</v>
      </c>
      <c r="HN23">
        <v>29.9</v>
      </c>
      <c r="HO23">
        <v>25.5338</v>
      </c>
      <c r="HP23">
        <v>63.4725</v>
      </c>
      <c r="HQ23">
        <v>16.5785</v>
      </c>
      <c r="HR23">
        <v>1</v>
      </c>
      <c r="HS23">
        <v>0.094502</v>
      </c>
      <c r="HT23">
        <v>-0.129208</v>
      </c>
      <c r="HU23">
        <v>20.2003</v>
      </c>
      <c r="HV23">
        <v>5.22897</v>
      </c>
      <c r="HW23">
        <v>11.974</v>
      </c>
      <c r="HX23">
        <v>4.9699</v>
      </c>
      <c r="HY23">
        <v>3.28958</v>
      </c>
      <c r="HZ23">
        <v>9999</v>
      </c>
      <c r="IA23">
        <v>9999</v>
      </c>
      <c r="IB23">
        <v>9999</v>
      </c>
      <c r="IC23">
        <v>999.9</v>
      </c>
      <c r="ID23">
        <v>4.97293</v>
      </c>
      <c r="IE23">
        <v>1.87729</v>
      </c>
      <c r="IF23">
        <v>1.87543</v>
      </c>
      <c r="IG23">
        <v>1.8782</v>
      </c>
      <c r="IH23">
        <v>1.87495</v>
      </c>
      <c r="II23">
        <v>1.87851</v>
      </c>
      <c r="IJ23">
        <v>1.87561</v>
      </c>
      <c r="IK23">
        <v>1.87679</v>
      </c>
      <c r="IL23">
        <v>0</v>
      </c>
      <c r="IM23">
        <v>0</v>
      </c>
      <c r="IN23">
        <v>0</v>
      </c>
      <c r="IO23">
        <v>0</v>
      </c>
      <c r="IP23" t="s">
        <v>443</v>
      </c>
      <c r="IQ23" t="s">
        <v>444</v>
      </c>
      <c r="IR23" t="s">
        <v>445</v>
      </c>
      <c r="IS23" t="s">
        <v>445</v>
      </c>
      <c r="IT23" t="s">
        <v>445</v>
      </c>
      <c r="IU23" t="s">
        <v>445</v>
      </c>
      <c r="IV23">
        <v>0</v>
      </c>
      <c r="IW23">
        <v>100</v>
      </c>
      <c r="IX23">
        <v>100</v>
      </c>
      <c r="IY23">
        <v>0.162</v>
      </c>
      <c r="IZ23">
        <v>0.2158</v>
      </c>
      <c r="JA23">
        <v>-0.2046850803116756</v>
      </c>
      <c r="JB23">
        <v>0.001090686741545948</v>
      </c>
      <c r="JC23">
        <v>-2.452344269991786E-07</v>
      </c>
      <c r="JD23">
        <v>1.613811493950918E-10</v>
      </c>
      <c r="JE23">
        <v>-0.05017639731038544</v>
      </c>
      <c r="JF23">
        <v>-0.0006473243881308715</v>
      </c>
      <c r="JG23">
        <v>0.0006993473609999637</v>
      </c>
      <c r="JH23">
        <v>-6.390957121238126E-06</v>
      </c>
      <c r="JI23">
        <v>1</v>
      </c>
      <c r="JJ23">
        <v>2094</v>
      </c>
      <c r="JK23">
        <v>1</v>
      </c>
      <c r="JL23">
        <v>27</v>
      </c>
      <c r="JM23">
        <v>187481</v>
      </c>
      <c r="JN23">
        <v>187480.9</v>
      </c>
      <c r="JO23">
        <v>0.919189</v>
      </c>
      <c r="JP23">
        <v>2.54517</v>
      </c>
      <c r="JQ23">
        <v>1.39893</v>
      </c>
      <c r="JR23">
        <v>2.35107</v>
      </c>
      <c r="JS23">
        <v>1.44897</v>
      </c>
      <c r="JT23">
        <v>2.5769</v>
      </c>
      <c r="JU23">
        <v>36.34</v>
      </c>
      <c r="JV23">
        <v>24.2013</v>
      </c>
      <c r="JW23">
        <v>18</v>
      </c>
      <c r="JX23">
        <v>476.622</v>
      </c>
      <c r="JY23">
        <v>486.769</v>
      </c>
      <c r="JZ23">
        <v>27.6221</v>
      </c>
      <c r="KA23">
        <v>28.3161</v>
      </c>
      <c r="KB23">
        <v>30.0004</v>
      </c>
      <c r="KC23">
        <v>28.0053</v>
      </c>
      <c r="KD23">
        <v>28.0699</v>
      </c>
      <c r="KE23">
        <v>18.4227</v>
      </c>
      <c r="KF23">
        <v>25.3368</v>
      </c>
      <c r="KG23">
        <v>100</v>
      </c>
      <c r="KH23">
        <v>27.6255</v>
      </c>
      <c r="KI23">
        <v>319.413</v>
      </c>
      <c r="KJ23">
        <v>21.8477</v>
      </c>
      <c r="KK23">
        <v>101.14</v>
      </c>
      <c r="KL23">
        <v>100.329</v>
      </c>
    </row>
    <row r="24" spans="1:298">
      <c r="A24">
        <v>8</v>
      </c>
      <c r="B24">
        <v>1758397443.5</v>
      </c>
      <c r="C24">
        <v>35</v>
      </c>
      <c r="D24" t="s">
        <v>460</v>
      </c>
      <c r="E24" t="s">
        <v>461</v>
      </c>
      <c r="F24">
        <v>5</v>
      </c>
      <c r="G24" t="s">
        <v>436</v>
      </c>
      <c r="H24" t="s">
        <v>437</v>
      </c>
      <c r="I24" t="s">
        <v>438</v>
      </c>
      <c r="J24">
        <v>1758397436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342.2342382168517</v>
      </c>
      <c r="AL24">
        <v>352.4759151515152</v>
      </c>
      <c r="AM24">
        <v>-3.235707492678503</v>
      </c>
      <c r="AN24">
        <v>65.6603906975196</v>
      </c>
      <c r="AO24">
        <f>(AQ24 - AP24 + DZ24*1E3/(8.314*(EB24+273.15)) * AS24/DY24 * AR24) * DY24/(100*DM24) * 1000/(1000 - AQ24)</f>
        <v>0</v>
      </c>
      <c r="AP24">
        <v>21.90267219661449</v>
      </c>
      <c r="AQ24">
        <v>22.68556181818182</v>
      </c>
      <c r="AR24">
        <v>1.135083065474005E-05</v>
      </c>
      <c r="AS24">
        <v>125.1228218183643</v>
      </c>
      <c r="AT24">
        <v>0</v>
      </c>
      <c r="AU24">
        <v>0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439</v>
      </c>
      <c r="AZ24" t="s">
        <v>439</v>
      </c>
      <c r="BA24">
        <v>0</v>
      </c>
      <c r="BB24">
        <v>0</v>
      </c>
      <c r="BC24">
        <f>1-BA24/BB24</f>
        <v>0</v>
      </c>
      <c r="BD24">
        <v>0</v>
      </c>
      <c r="BE24" t="s">
        <v>439</v>
      </c>
      <c r="BF24" t="s">
        <v>439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439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1.65</v>
      </c>
      <c r="DN24">
        <v>0.5</v>
      </c>
      <c r="DO24" t="s">
        <v>440</v>
      </c>
      <c r="DP24">
        <v>2</v>
      </c>
      <c r="DQ24" t="b">
        <v>1</v>
      </c>
      <c r="DR24">
        <v>1758397436</v>
      </c>
      <c r="DS24">
        <v>366.1441111111111</v>
      </c>
      <c r="DT24">
        <v>349.2004814814815</v>
      </c>
      <c r="DU24">
        <v>22.68101111111111</v>
      </c>
      <c r="DV24">
        <v>21.89600740740741</v>
      </c>
      <c r="DW24">
        <v>365.9745185185186</v>
      </c>
      <c r="DX24">
        <v>22.46523333333334</v>
      </c>
      <c r="DY24">
        <v>500.0010740740741</v>
      </c>
      <c r="DZ24">
        <v>90.41186296296293</v>
      </c>
      <c r="EA24">
        <v>0.05286745555555555</v>
      </c>
      <c r="EB24">
        <v>29.34661111111111</v>
      </c>
      <c r="EC24">
        <v>29.96261851851852</v>
      </c>
      <c r="ED24">
        <v>999.9000000000001</v>
      </c>
      <c r="EE24">
        <v>0</v>
      </c>
      <c r="EF24">
        <v>0</v>
      </c>
      <c r="EG24">
        <v>10001.96814814815</v>
      </c>
      <c r="EH24">
        <v>0</v>
      </c>
      <c r="EI24">
        <v>8.32977</v>
      </c>
      <c r="EJ24">
        <v>16.94357037037037</v>
      </c>
      <c r="EK24">
        <v>374.6412962962963</v>
      </c>
      <c r="EL24">
        <v>357.0177407407407</v>
      </c>
      <c r="EM24">
        <v>0.7850107777777778</v>
      </c>
      <c r="EN24">
        <v>349.2004814814815</v>
      </c>
      <c r="EO24">
        <v>21.89600740740741</v>
      </c>
      <c r="EP24">
        <v>2.050632592592593</v>
      </c>
      <c r="EQ24">
        <v>1.979657777777778</v>
      </c>
      <c r="ER24">
        <v>17.8408037037037</v>
      </c>
      <c r="ES24">
        <v>17.28256296296296</v>
      </c>
      <c r="ET24">
        <v>1999.988518518518</v>
      </c>
      <c r="EU24">
        <v>0.9800001111111113</v>
      </c>
      <c r="EV24">
        <v>0.01999991851851852</v>
      </c>
      <c r="EW24">
        <v>0</v>
      </c>
      <c r="EX24">
        <v>246.1106666666666</v>
      </c>
      <c r="EY24">
        <v>5.000560000000001</v>
      </c>
      <c r="EZ24">
        <v>5079.491481481482</v>
      </c>
      <c r="FA24">
        <v>17294.75555555556</v>
      </c>
      <c r="FB24">
        <v>40.875</v>
      </c>
      <c r="FC24">
        <v>41.125</v>
      </c>
      <c r="FD24">
        <v>40.625</v>
      </c>
      <c r="FE24">
        <v>40.25</v>
      </c>
      <c r="FF24">
        <v>41.62959259259259</v>
      </c>
      <c r="FG24">
        <v>1955.088518518519</v>
      </c>
      <c r="FH24">
        <v>39.9</v>
      </c>
      <c r="FI24">
        <v>0</v>
      </c>
      <c r="FJ24">
        <v>1758397443.4</v>
      </c>
      <c r="FK24">
        <v>0</v>
      </c>
      <c r="FL24">
        <v>246.1084615384615</v>
      </c>
      <c r="FM24">
        <v>-4.514735031708872</v>
      </c>
      <c r="FN24">
        <v>-107.3148718227974</v>
      </c>
      <c r="FO24">
        <v>5079.309999999999</v>
      </c>
      <c r="FP24">
        <v>15</v>
      </c>
      <c r="FQ24">
        <v>0</v>
      </c>
      <c r="FR24" t="s">
        <v>441</v>
      </c>
      <c r="FS24">
        <v>1747148579.5</v>
      </c>
      <c r="FT24">
        <v>1747148584.5</v>
      </c>
      <c r="FU24">
        <v>0</v>
      </c>
      <c r="FV24">
        <v>0.162</v>
      </c>
      <c r="FW24">
        <v>-0.001</v>
      </c>
      <c r="FX24">
        <v>0.139</v>
      </c>
      <c r="FY24">
        <v>0.058</v>
      </c>
      <c r="FZ24">
        <v>420</v>
      </c>
      <c r="GA24">
        <v>16</v>
      </c>
      <c r="GB24">
        <v>0.19</v>
      </c>
      <c r="GC24">
        <v>0.02</v>
      </c>
      <c r="GD24">
        <v>15.78498048780488</v>
      </c>
      <c r="GE24">
        <v>18.67619790940768</v>
      </c>
      <c r="GF24">
        <v>1.938359580930516</v>
      </c>
      <c r="GG24">
        <v>0</v>
      </c>
      <c r="GH24">
        <v>246.2571176470588</v>
      </c>
      <c r="GI24">
        <v>-2.727761644472902</v>
      </c>
      <c r="GJ24">
        <v>0.3649334963351651</v>
      </c>
      <c r="GK24">
        <v>0</v>
      </c>
      <c r="GL24">
        <v>0.785673219512195</v>
      </c>
      <c r="GM24">
        <v>-0.01536978397212376</v>
      </c>
      <c r="GN24">
        <v>0.001812691376099409</v>
      </c>
      <c r="GO24">
        <v>1</v>
      </c>
      <c r="GP24">
        <v>1</v>
      </c>
      <c r="GQ24">
        <v>3</v>
      </c>
      <c r="GR24" t="s">
        <v>455</v>
      </c>
      <c r="GS24">
        <v>3.12784</v>
      </c>
      <c r="GT24">
        <v>2.73078</v>
      </c>
      <c r="GU24">
        <v>0.0733868</v>
      </c>
      <c r="GV24">
        <v>0.0706391</v>
      </c>
      <c r="GW24">
        <v>0.102972</v>
      </c>
      <c r="GX24">
        <v>0.101029</v>
      </c>
      <c r="GY24">
        <v>27848.9</v>
      </c>
      <c r="GZ24">
        <v>27051.1</v>
      </c>
      <c r="HA24">
        <v>30593.5</v>
      </c>
      <c r="HB24">
        <v>29358.3</v>
      </c>
      <c r="HC24">
        <v>37869.2</v>
      </c>
      <c r="HD24">
        <v>34711.3</v>
      </c>
      <c r="HE24">
        <v>46799.4</v>
      </c>
      <c r="HF24">
        <v>43613.5</v>
      </c>
      <c r="HG24">
        <v>1.83005</v>
      </c>
      <c r="HH24">
        <v>1.89298</v>
      </c>
      <c r="HI24">
        <v>0.106275</v>
      </c>
      <c r="HJ24">
        <v>0</v>
      </c>
      <c r="HK24">
        <v>28.2094</v>
      </c>
      <c r="HL24">
        <v>999.9</v>
      </c>
      <c r="HM24">
        <v>54.5</v>
      </c>
      <c r="HN24">
        <v>29.9</v>
      </c>
      <c r="HO24">
        <v>25.5338</v>
      </c>
      <c r="HP24">
        <v>63.5425</v>
      </c>
      <c r="HQ24">
        <v>16.4663</v>
      </c>
      <c r="HR24">
        <v>1</v>
      </c>
      <c r="HS24">
        <v>0.0950076</v>
      </c>
      <c r="HT24">
        <v>-0.673938</v>
      </c>
      <c r="HU24">
        <v>20.1986</v>
      </c>
      <c r="HV24">
        <v>5.22747</v>
      </c>
      <c r="HW24">
        <v>11.9739</v>
      </c>
      <c r="HX24">
        <v>4.9696</v>
      </c>
      <c r="HY24">
        <v>3.28923</v>
      </c>
      <c r="HZ24">
        <v>9999</v>
      </c>
      <c r="IA24">
        <v>9999</v>
      </c>
      <c r="IB24">
        <v>9999</v>
      </c>
      <c r="IC24">
        <v>999.9</v>
      </c>
      <c r="ID24">
        <v>4.97294</v>
      </c>
      <c r="IE24">
        <v>1.87732</v>
      </c>
      <c r="IF24">
        <v>1.87546</v>
      </c>
      <c r="IG24">
        <v>1.8782</v>
      </c>
      <c r="IH24">
        <v>1.87499</v>
      </c>
      <c r="II24">
        <v>1.87851</v>
      </c>
      <c r="IJ24">
        <v>1.87561</v>
      </c>
      <c r="IK24">
        <v>1.8768</v>
      </c>
      <c r="IL24">
        <v>0</v>
      </c>
      <c r="IM24">
        <v>0</v>
      </c>
      <c r="IN24">
        <v>0</v>
      </c>
      <c r="IO24">
        <v>0</v>
      </c>
      <c r="IP24" t="s">
        <v>443</v>
      </c>
      <c r="IQ24" t="s">
        <v>444</v>
      </c>
      <c r="IR24" t="s">
        <v>445</v>
      </c>
      <c r="IS24" t="s">
        <v>445</v>
      </c>
      <c r="IT24" t="s">
        <v>445</v>
      </c>
      <c r="IU24" t="s">
        <v>445</v>
      </c>
      <c r="IV24">
        <v>0</v>
      </c>
      <c r="IW24">
        <v>100</v>
      </c>
      <c r="IX24">
        <v>100</v>
      </c>
      <c r="IY24">
        <v>0.146</v>
      </c>
      <c r="IZ24">
        <v>0.2159</v>
      </c>
      <c r="JA24">
        <v>-0.2046850803116756</v>
      </c>
      <c r="JB24">
        <v>0.001090686741545948</v>
      </c>
      <c r="JC24">
        <v>-2.452344269991786E-07</v>
      </c>
      <c r="JD24">
        <v>1.613811493950918E-10</v>
      </c>
      <c r="JE24">
        <v>-0.05017639731038544</v>
      </c>
      <c r="JF24">
        <v>-0.0006473243881308715</v>
      </c>
      <c r="JG24">
        <v>0.0006993473609999637</v>
      </c>
      <c r="JH24">
        <v>-6.390957121238126E-06</v>
      </c>
      <c r="JI24">
        <v>1</v>
      </c>
      <c r="JJ24">
        <v>2094</v>
      </c>
      <c r="JK24">
        <v>1</v>
      </c>
      <c r="JL24">
        <v>27</v>
      </c>
      <c r="JM24">
        <v>187481.1</v>
      </c>
      <c r="JN24">
        <v>187481</v>
      </c>
      <c r="JO24">
        <v>0.880127</v>
      </c>
      <c r="JP24">
        <v>2.55127</v>
      </c>
      <c r="JQ24">
        <v>1.39893</v>
      </c>
      <c r="JR24">
        <v>2.35107</v>
      </c>
      <c r="JS24">
        <v>1.44897</v>
      </c>
      <c r="JT24">
        <v>2.45117</v>
      </c>
      <c r="JU24">
        <v>36.34</v>
      </c>
      <c r="JV24">
        <v>24.1926</v>
      </c>
      <c r="JW24">
        <v>18</v>
      </c>
      <c r="JX24">
        <v>476.698</v>
      </c>
      <c r="JY24">
        <v>486.648</v>
      </c>
      <c r="JZ24">
        <v>27.6663</v>
      </c>
      <c r="KA24">
        <v>28.3208</v>
      </c>
      <c r="KB24">
        <v>30.0004</v>
      </c>
      <c r="KC24">
        <v>28.0085</v>
      </c>
      <c r="KD24">
        <v>28.0734</v>
      </c>
      <c r="KE24">
        <v>17.6549</v>
      </c>
      <c r="KF24">
        <v>25.3368</v>
      </c>
      <c r="KG24">
        <v>100</v>
      </c>
      <c r="KH24">
        <v>27.7669</v>
      </c>
      <c r="KI24">
        <v>299.238</v>
      </c>
      <c r="KJ24">
        <v>21.8477</v>
      </c>
      <c r="KK24">
        <v>101.138</v>
      </c>
      <c r="KL24">
        <v>100.329</v>
      </c>
    </row>
    <row r="25" spans="1:298">
      <c r="A25">
        <v>9</v>
      </c>
      <c r="B25">
        <v>1758397448.5</v>
      </c>
      <c r="C25">
        <v>40</v>
      </c>
      <c r="D25" t="s">
        <v>462</v>
      </c>
      <c r="E25" t="s">
        <v>463</v>
      </c>
      <c r="F25">
        <v>5</v>
      </c>
      <c r="G25" t="s">
        <v>436</v>
      </c>
      <c r="H25" t="s">
        <v>437</v>
      </c>
      <c r="I25" t="s">
        <v>438</v>
      </c>
      <c r="J25">
        <v>1758397440.714286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325.2736434977071</v>
      </c>
      <c r="AL25">
        <v>335.9471454545454</v>
      </c>
      <c r="AM25">
        <v>-3.314496767041908</v>
      </c>
      <c r="AN25">
        <v>65.6603906975196</v>
      </c>
      <c r="AO25">
        <f>(AQ25 - AP25 + DZ25*1E3/(8.314*(EB25+273.15)) * AS25/DY25 * AR25) * DY25/(100*DM25) * 1000/(1000 - AQ25)</f>
        <v>0</v>
      </c>
      <c r="AP25">
        <v>21.90515454885827</v>
      </c>
      <c r="AQ25">
        <v>22.6940721212121</v>
      </c>
      <c r="AR25">
        <v>2.749715325505477E-05</v>
      </c>
      <c r="AS25">
        <v>125.1228218183643</v>
      </c>
      <c r="AT25">
        <v>0</v>
      </c>
      <c r="AU25">
        <v>0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439</v>
      </c>
      <c r="AZ25" t="s">
        <v>439</v>
      </c>
      <c r="BA25">
        <v>0</v>
      </c>
      <c r="BB25">
        <v>0</v>
      </c>
      <c r="BC25">
        <f>1-BA25/BB25</f>
        <v>0</v>
      </c>
      <c r="BD25">
        <v>0</v>
      </c>
      <c r="BE25" t="s">
        <v>439</v>
      </c>
      <c r="BF25" t="s">
        <v>439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439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1.65</v>
      </c>
      <c r="DN25">
        <v>0.5</v>
      </c>
      <c r="DO25" t="s">
        <v>440</v>
      </c>
      <c r="DP25">
        <v>2</v>
      </c>
      <c r="DQ25" t="b">
        <v>1</v>
      </c>
      <c r="DR25">
        <v>1758397440.714286</v>
      </c>
      <c r="DS25">
        <v>351.5501785714285</v>
      </c>
      <c r="DT25">
        <v>333.7879285714286</v>
      </c>
      <c r="DU25">
        <v>22.68455</v>
      </c>
      <c r="DV25">
        <v>21.90030357142857</v>
      </c>
      <c r="DW25">
        <v>351.3948571428572</v>
      </c>
      <c r="DX25">
        <v>22.46869642857143</v>
      </c>
      <c r="DY25">
        <v>500.0059285714285</v>
      </c>
      <c r="DZ25">
        <v>90.41029285714285</v>
      </c>
      <c r="EA25">
        <v>0.0528607142857143</v>
      </c>
      <c r="EB25">
        <v>29.34510714285714</v>
      </c>
      <c r="EC25">
        <v>29.95534285714286</v>
      </c>
      <c r="ED25">
        <v>999.9000000000002</v>
      </c>
      <c r="EE25">
        <v>0</v>
      </c>
      <c r="EF25">
        <v>0</v>
      </c>
      <c r="EG25">
        <v>10001.05142857143</v>
      </c>
      <c r="EH25">
        <v>0</v>
      </c>
      <c r="EI25">
        <v>8.32977</v>
      </c>
      <c r="EJ25">
        <v>17.76228928571429</v>
      </c>
      <c r="EK25">
        <v>359.71</v>
      </c>
      <c r="EL25">
        <v>341.2615714285715</v>
      </c>
      <c r="EM25">
        <v>0.7842402857142857</v>
      </c>
      <c r="EN25">
        <v>333.7879285714286</v>
      </c>
      <c r="EO25">
        <v>21.90030357142857</v>
      </c>
      <c r="EP25">
        <v>2.050916428571429</v>
      </c>
      <c r="EQ25">
        <v>1.9800125</v>
      </c>
      <c r="ER25">
        <v>17.84300714285714</v>
      </c>
      <c r="ES25">
        <v>17.28539642857143</v>
      </c>
      <c r="ET25">
        <v>1999.984642857143</v>
      </c>
      <c r="EU25">
        <v>0.9800001428571431</v>
      </c>
      <c r="EV25">
        <v>0.01999988571428571</v>
      </c>
      <c r="EW25">
        <v>0</v>
      </c>
      <c r="EX25">
        <v>245.5373928571429</v>
      </c>
      <c r="EY25">
        <v>5.000560000000001</v>
      </c>
      <c r="EZ25">
        <v>5067.846428571429</v>
      </c>
      <c r="FA25">
        <v>17294.73214285714</v>
      </c>
      <c r="FB25">
        <v>40.87942857142857</v>
      </c>
      <c r="FC25">
        <v>41.12942857142856</v>
      </c>
      <c r="FD25">
        <v>40.625</v>
      </c>
      <c r="FE25">
        <v>40.25</v>
      </c>
      <c r="FF25">
        <v>41.63385714285714</v>
      </c>
      <c r="FG25">
        <v>1955.084642857143</v>
      </c>
      <c r="FH25">
        <v>39.9</v>
      </c>
      <c r="FI25">
        <v>0</v>
      </c>
      <c r="FJ25">
        <v>1758397448.2</v>
      </c>
      <c r="FK25">
        <v>0</v>
      </c>
      <c r="FL25">
        <v>245.5375384615385</v>
      </c>
      <c r="FM25">
        <v>-9.108991448674768</v>
      </c>
      <c r="FN25">
        <v>-185.0639317685872</v>
      </c>
      <c r="FO25">
        <v>5067.576923076923</v>
      </c>
      <c r="FP25">
        <v>15</v>
      </c>
      <c r="FQ25">
        <v>0</v>
      </c>
      <c r="FR25" t="s">
        <v>441</v>
      </c>
      <c r="FS25">
        <v>1747148579.5</v>
      </c>
      <c r="FT25">
        <v>1747148584.5</v>
      </c>
      <c r="FU25">
        <v>0</v>
      </c>
      <c r="FV25">
        <v>0.162</v>
      </c>
      <c r="FW25">
        <v>-0.001</v>
      </c>
      <c r="FX25">
        <v>0.139</v>
      </c>
      <c r="FY25">
        <v>0.058</v>
      </c>
      <c r="FZ25">
        <v>420</v>
      </c>
      <c r="GA25">
        <v>16</v>
      </c>
      <c r="GB25">
        <v>0.19</v>
      </c>
      <c r="GC25">
        <v>0.02</v>
      </c>
      <c r="GD25">
        <v>17.10047</v>
      </c>
      <c r="GE25">
        <v>11.35030243902435</v>
      </c>
      <c r="GF25">
        <v>1.107867199216585</v>
      </c>
      <c r="GG25">
        <v>0</v>
      </c>
      <c r="GH25">
        <v>245.8961470588235</v>
      </c>
      <c r="GI25">
        <v>-5.585103126928423</v>
      </c>
      <c r="GJ25">
        <v>0.6223715143731393</v>
      </c>
      <c r="GK25">
        <v>0</v>
      </c>
      <c r="GL25">
        <v>0.7849636</v>
      </c>
      <c r="GM25">
        <v>-0.01505813133208562</v>
      </c>
      <c r="GN25">
        <v>0.001941423894980182</v>
      </c>
      <c r="GO25">
        <v>1</v>
      </c>
      <c r="GP25">
        <v>1</v>
      </c>
      <c r="GQ25">
        <v>3</v>
      </c>
      <c r="GR25" t="s">
        <v>455</v>
      </c>
      <c r="GS25">
        <v>3.12779</v>
      </c>
      <c r="GT25">
        <v>2.73074</v>
      </c>
      <c r="GU25">
        <v>0.07062209999999999</v>
      </c>
      <c r="GV25">
        <v>0.0676823</v>
      </c>
      <c r="GW25">
        <v>0.102998</v>
      </c>
      <c r="GX25">
        <v>0.101035</v>
      </c>
      <c r="GY25">
        <v>27931.2</v>
      </c>
      <c r="GZ25">
        <v>27136.6</v>
      </c>
      <c r="HA25">
        <v>30592.6</v>
      </c>
      <c r="HB25">
        <v>29357.7</v>
      </c>
      <c r="HC25">
        <v>37866.7</v>
      </c>
      <c r="HD25">
        <v>34710</v>
      </c>
      <c r="HE25">
        <v>46797.9</v>
      </c>
      <c r="HF25">
        <v>43612.4</v>
      </c>
      <c r="HG25">
        <v>1.82992</v>
      </c>
      <c r="HH25">
        <v>1.8931</v>
      </c>
      <c r="HI25">
        <v>0.108503</v>
      </c>
      <c r="HJ25">
        <v>0</v>
      </c>
      <c r="HK25">
        <v>28.2118</v>
      </c>
      <c r="HL25">
        <v>999.9</v>
      </c>
      <c r="HM25">
        <v>54.5</v>
      </c>
      <c r="HN25">
        <v>29.9</v>
      </c>
      <c r="HO25">
        <v>25.535</v>
      </c>
      <c r="HP25">
        <v>63.5225</v>
      </c>
      <c r="HQ25">
        <v>16.5745</v>
      </c>
      <c r="HR25">
        <v>1</v>
      </c>
      <c r="HS25">
        <v>0.0953608</v>
      </c>
      <c r="HT25">
        <v>-0.597633</v>
      </c>
      <c r="HU25">
        <v>20.1992</v>
      </c>
      <c r="HV25">
        <v>5.22897</v>
      </c>
      <c r="HW25">
        <v>11.974</v>
      </c>
      <c r="HX25">
        <v>4.9697</v>
      </c>
      <c r="HY25">
        <v>3.2895</v>
      </c>
      <c r="HZ25">
        <v>9999</v>
      </c>
      <c r="IA25">
        <v>9999</v>
      </c>
      <c r="IB25">
        <v>9999</v>
      </c>
      <c r="IC25">
        <v>999.9</v>
      </c>
      <c r="ID25">
        <v>4.97295</v>
      </c>
      <c r="IE25">
        <v>1.87736</v>
      </c>
      <c r="IF25">
        <v>1.87544</v>
      </c>
      <c r="IG25">
        <v>1.87821</v>
      </c>
      <c r="IH25">
        <v>1.875</v>
      </c>
      <c r="II25">
        <v>1.87853</v>
      </c>
      <c r="IJ25">
        <v>1.87561</v>
      </c>
      <c r="IK25">
        <v>1.87682</v>
      </c>
      <c r="IL25">
        <v>0</v>
      </c>
      <c r="IM25">
        <v>0</v>
      </c>
      <c r="IN25">
        <v>0</v>
      </c>
      <c r="IO25">
        <v>0</v>
      </c>
      <c r="IP25" t="s">
        <v>443</v>
      </c>
      <c r="IQ25" t="s">
        <v>444</v>
      </c>
      <c r="IR25" t="s">
        <v>445</v>
      </c>
      <c r="IS25" t="s">
        <v>445</v>
      </c>
      <c r="IT25" t="s">
        <v>445</v>
      </c>
      <c r="IU25" t="s">
        <v>445</v>
      </c>
      <c r="IV25">
        <v>0</v>
      </c>
      <c r="IW25">
        <v>100</v>
      </c>
      <c r="IX25">
        <v>100</v>
      </c>
      <c r="IY25">
        <v>0.131</v>
      </c>
      <c r="IZ25">
        <v>0.2161</v>
      </c>
      <c r="JA25">
        <v>-0.2046850803116756</v>
      </c>
      <c r="JB25">
        <v>0.001090686741545948</v>
      </c>
      <c r="JC25">
        <v>-2.452344269991786E-07</v>
      </c>
      <c r="JD25">
        <v>1.613811493950918E-10</v>
      </c>
      <c r="JE25">
        <v>-0.05017639731038544</v>
      </c>
      <c r="JF25">
        <v>-0.0006473243881308715</v>
      </c>
      <c r="JG25">
        <v>0.0006993473609999637</v>
      </c>
      <c r="JH25">
        <v>-6.390957121238126E-06</v>
      </c>
      <c r="JI25">
        <v>1</v>
      </c>
      <c r="JJ25">
        <v>2094</v>
      </c>
      <c r="JK25">
        <v>1</v>
      </c>
      <c r="JL25">
        <v>27</v>
      </c>
      <c r="JM25">
        <v>187481.1</v>
      </c>
      <c r="JN25">
        <v>187481.1</v>
      </c>
      <c r="JO25">
        <v>0.844727</v>
      </c>
      <c r="JP25">
        <v>2.5354</v>
      </c>
      <c r="JQ25">
        <v>1.39893</v>
      </c>
      <c r="JR25">
        <v>2.35229</v>
      </c>
      <c r="JS25">
        <v>1.44897</v>
      </c>
      <c r="JT25">
        <v>2.5708</v>
      </c>
      <c r="JU25">
        <v>36.34</v>
      </c>
      <c r="JV25">
        <v>24.2013</v>
      </c>
      <c r="JW25">
        <v>18</v>
      </c>
      <c r="JX25">
        <v>476.659</v>
      </c>
      <c r="JY25">
        <v>486.761</v>
      </c>
      <c r="JZ25">
        <v>27.7845</v>
      </c>
      <c r="KA25">
        <v>28.3268</v>
      </c>
      <c r="KB25">
        <v>30.0005</v>
      </c>
      <c r="KC25">
        <v>28.0129</v>
      </c>
      <c r="KD25">
        <v>28.077</v>
      </c>
      <c r="KE25">
        <v>16.948</v>
      </c>
      <c r="KF25">
        <v>25.3368</v>
      </c>
      <c r="KG25">
        <v>100</v>
      </c>
      <c r="KH25">
        <v>27.8119</v>
      </c>
      <c r="KI25">
        <v>285.849</v>
      </c>
      <c r="KJ25">
        <v>21.8415</v>
      </c>
      <c r="KK25">
        <v>101.135</v>
      </c>
      <c r="KL25">
        <v>100.326</v>
      </c>
    </row>
    <row r="26" spans="1:298">
      <c r="A26">
        <v>10</v>
      </c>
      <c r="B26">
        <v>1758397453.5</v>
      </c>
      <c r="C26">
        <v>45</v>
      </c>
      <c r="D26" t="s">
        <v>464</v>
      </c>
      <c r="E26" t="s">
        <v>465</v>
      </c>
      <c r="F26">
        <v>5</v>
      </c>
      <c r="G26" t="s">
        <v>436</v>
      </c>
      <c r="H26" t="s">
        <v>437</v>
      </c>
      <c r="I26" t="s">
        <v>438</v>
      </c>
      <c r="J26">
        <v>1758397446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308.1796216809288</v>
      </c>
      <c r="AL26">
        <v>319.2129757575756</v>
      </c>
      <c r="AM26">
        <v>-3.349699646509394</v>
      </c>
      <c r="AN26">
        <v>65.6603906975196</v>
      </c>
      <c r="AO26">
        <f>(AQ26 - AP26 + DZ26*1E3/(8.314*(EB26+273.15)) * AS26/DY26 * AR26) * DY26/(100*DM26) * 1000/(1000 - AQ26)</f>
        <v>0</v>
      </c>
      <c r="AP26">
        <v>21.91110270451458</v>
      </c>
      <c r="AQ26">
        <v>22.70495454545454</v>
      </c>
      <c r="AR26">
        <v>2.374578671162787E-05</v>
      </c>
      <c r="AS26">
        <v>125.1228218183643</v>
      </c>
      <c r="AT26">
        <v>0</v>
      </c>
      <c r="AU26">
        <v>0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439</v>
      </c>
      <c r="AZ26" t="s">
        <v>439</v>
      </c>
      <c r="BA26">
        <v>0</v>
      </c>
      <c r="BB26">
        <v>0</v>
      </c>
      <c r="BC26">
        <f>1-BA26/BB26</f>
        <v>0</v>
      </c>
      <c r="BD26">
        <v>0</v>
      </c>
      <c r="BE26" t="s">
        <v>439</v>
      </c>
      <c r="BF26" t="s">
        <v>439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439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1.65</v>
      </c>
      <c r="DN26">
        <v>0.5</v>
      </c>
      <c r="DO26" t="s">
        <v>440</v>
      </c>
      <c r="DP26">
        <v>2</v>
      </c>
      <c r="DQ26" t="b">
        <v>1</v>
      </c>
      <c r="DR26">
        <v>1758397446</v>
      </c>
      <c r="DS26">
        <v>334.7197407407407</v>
      </c>
      <c r="DT26">
        <v>316.2622222222222</v>
      </c>
      <c r="DU26">
        <v>22.6914111111111</v>
      </c>
      <c r="DV26">
        <v>21.90496666666667</v>
      </c>
      <c r="DW26">
        <v>334.5808518518518</v>
      </c>
      <c r="DX26">
        <v>22.47543333333333</v>
      </c>
      <c r="DY26">
        <v>500.0052222222221</v>
      </c>
      <c r="DZ26">
        <v>90.40948888888889</v>
      </c>
      <c r="EA26">
        <v>0.05299504444444444</v>
      </c>
      <c r="EB26">
        <v>29.34651851851851</v>
      </c>
      <c r="EC26">
        <v>29.94842592592592</v>
      </c>
      <c r="ED26">
        <v>999.9000000000001</v>
      </c>
      <c r="EE26">
        <v>0</v>
      </c>
      <c r="EF26">
        <v>0</v>
      </c>
      <c r="EG26">
        <v>9989.932592592593</v>
      </c>
      <c r="EH26">
        <v>0</v>
      </c>
      <c r="EI26">
        <v>8.32977</v>
      </c>
      <c r="EJ26">
        <v>18.45752222222222</v>
      </c>
      <c r="EK26">
        <v>342.4913333333333</v>
      </c>
      <c r="EL26">
        <v>323.344962962963</v>
      </c>
      <c r="EM26">
        <v>0.7864424814814813</v>
      </c>
      <c r="EN26">
        <v>316.2622222222222</v>
      </c>
      <c r="EO26">
        <v>21.90496666666667</v>
      </c>
      <c r="EP26">
        <v>2.05151962962963</v>
      </c>
      <c r="EQ26">
        <v>1.980417407407407</v>
      </c>
      <c r="ER26">
        <v>17.84767777777778</v>
      </c>
      <c r="ES26">
        <v>17.28862962962963</v>
      </c>
      <c r="ET26">
        <v>1999.992222222222</v>
      </c>
      <c r="EU26">
        <v>0.9800003333333336</v>
      </c>
      <c r="EV26">
        <v>0.01999968888888889</v>
      </c>
      <c r="EW26">
        <v>0</v>
      </c>
      <c r="EX26">
        <v>244.5022222222222</v>
      </c>
      <c r="EY26">
        <v>5.000560000000001</v>
      </c>
      <c r="EZ26">
        <v>5046.292962962963</v>
      </c>
      <c r="FA26">
        <v>17294.7962962963</v>
      </c>
      <c r="FB26">
        <v>40.89566666666666</v>
      </c>
      <c r="FC26">
        <v>41.12959259259259</v>
      </c>
      <c r="FD26">
        <v>40.625</v>
      </c>
      <c r="FE26">
        <v>40.25</v>
      </c>
      <c r="FF26">
        <v>41.63648148148148</v>
      </c>
      <c r="FG26">
        <v>1955.092222222223</v>
      </c>
      <c r="FH26">
        <v>39.9</v>
      </c>
      <c r="FI26">
        <v>0</v>
      </c>
      <c r="FJ26">
        <v>1758397453.6</v>
      </c>
      <c r="FK26">
        <v>0</v>
      </c>
      <c r="FL26">
        <v>244.3566</v>
      </c>
      <c r="FM26">
        <v>-16.65892308922589</v>
      </c>
      <c r="FN26">
        <v>-319.2200004842412</v>
      </c>
      <c r="FO26">
        <v>5043.689600000001</v>
      </c>
      <c r="FP26">
        <v>15</v>
      </c>
      <c r="FQ26">
        <v>0</v>
      </c>
      <c r="FR26" t="s">
        <v>441</v>
      </c>
      <c r="FS26">
        <v>1747148579.5</v>
      </c>
      <c r="FT26">
        <v>1747148584.5</v>
      </c>
      <c r="FU26">
        <v>0</v>
      </c>
      <c r="FV26">
        <v>0.162</v>
      </c>
      <c r="FW26">
        <v>-0.001</v>
      </c>
      <c r="FX26">
        <v>0.139</v>
      </c>
      <c r="FY26">
        <v>0.058</v>
      </c>
      <c r="FZ26">
        <v>420</v>
      </c>
      <c r="GA26">
        <v>16</v>
      </c>
      <c r="GB26">
        <v>0.19</v>
      </c>
      <c r="GC26">
        <v>0.02</v>
      </c>
      <c r="GD26">
        <v>17.96063414634147</v>
      </c>
      <c r="GE26">
        <v>8.148037630662044</v>
      </c>
      <c r="GF26">
        <v>0.813827758372398</v>
      </c>
      <c r="GG26">
        <v>0</v>
      </c>
      <c r="GH26">
        <v>245.0831176470589</v>
      </c>
      <c r="GI26">
        <v>-11.27669975335942</v>
      </c>
      <c r="GJ26">
        <v>1.166161470120864</v>
      </c>
      <c r="GK26">
        <v>0</v>
      </c>
      <c r="GL26">
        <v>0.7858559756097561</v>
      </c>
      <c r="GM26">
        <v>0.01963062020906027</v>
      </c>
      <c r="GN26">
        <v>0.003232060337276428</v>
      </c>
      <c r="GO26">
        <v>1</v>
      </c>
      <c r="GP26">
        <v>1</v>
      </c>
      <c r="GQ26">
        <v>3</v>
      </c>
      <c r="GR26" t="s">
        <v>455</v>
      </c>
      <c r="GS26">
        <v>3.12772</v>
      </c>
      <c r="GT26">
        <v>2.73049</v>
      </c>
      <c r="GU26">
        <v>0.0677678</v>
      </c>
      <c r="GV26">
        <v>0.0646866</v>
      </c>
      <c r="GW26">
        <v>0.103032</v>
      </c>
      <c r="GX26">
        <v>0.101059</v>
      </c>
      <c r="GY26">
        <v>28016.8</v>
      </c>
      <c r="GZ26">
        <v>27223.8</v>
      </c>
      <c r="HA26">
        <v>30592.4</v>
      </c>
      <c r="HB26">
        <v>29357.8</v>
      </c>
      <c r="HC26">
        <v>37865.1</v>
      </c>
      <c r="HD26">
        <v>34709.1</v>
      </c>
      <c r="HE26">
        <v>46797.9</v>
      </c>
      <c r="HF26">
        <v>43612.7</v>
      </c>
      <c r="HG26">
        <v>1.82978</v>
      </c>
      <c r="HH26">
        <v>1.8931</v>
      </c>
      <c r="HI26">
        <v>0.104457</v>
      </c>
      <c r="HJ26">
        <v>0</v>
      </c>
      <c r="HK26">
        <v>28.2155</v>
      </c>
      <c r="HL26">
        <v>999.9</v>
      </c>
      <c r="HM26">
        <v>54.5</v>
      </c>
      <c r="HN26">
        <v>29.9</v>
      </c>
      <c r="HO26">
        <v>25.5369</v>
      </c>
      <c r="HP26">
        <v>63.8325</v>
      </c>
      <c r="HQ26">
        <v>16.6506</v>
      </c>
      <c r="HR26">
        <v>1</v>
      </c>
      <c r="HS26">
        <v>0.0956987</v>
      </c>
      <c r="HT26">
        <v>-0.443739</v>
      </c>
      <c r="HU26">
        <v>20.1996</v>
      </c>
      <c r="HV26">
        <v>5.22867</v>
      </c>
      <c r="HW26">
        <v>11.974</v>
      </c>
      <c r="HX26">
        <v>4.96955</v>
      </c>
      <c r="HY26">
        <v>3.2896</v>
      </c>
      <c r="HZ26">
        <v>9999</v>
      </c>
      <c r="IA26">
        <v>9999</v>
      </c>
      <c r="IB26">
        <v>9999</v>
      </c>
      <c r="IC26">
        <v>999.9</v>
      </c>
      <c r="ID26">
        <v>4.97296</v>
      </c>
      <c r="IE26">
        <v>1.87734</v>
      </c>
      <c r="IF26">
        <v>1.87545</v>
      </c>
      <c r="IG26">
        <v>1.8782</v>
      </c>
      <c r="IH26">
        <v>1.87498</v>
      </c>
      <c r="II26">
        <v>1.87853</v>
      </c>
      <c r="IJ26">
        <v>1.87561</v>
      </c>
      <c r="IK26">
        <v>1.87682</v>
      </c>
      <c r="IL26">
        <v>0</v>
      </c>
      <c r="IM26">
        <v>0</v>
      </c>
      <c r="IN26">
        <v>0</v>
      </c>
      <c r="IO26">
        <v>0</v>
      </c>
      <c r="IP26" t="s">
        <v>443</v>
      </c>
      <c r="IQ26" t="s">
        <v>444</v>
      </c>
      <c r="IR26" t="s">
        <v>445</v>
      </c>
      <c r="IS26" t="s">
        <v>445</v>
      </c>
      <c r="IT26" t="s">
        <v>445</v>
      </c>
      <c r="IU26" t="s">
        <v>445</v>
      </c>
      <c r="IV26">
        <v>0</v>
      </c>
      <c r="IW26">
        <v>100</v>
      </c>
      <c r="IX26">
        <v>100</v>
      </c>
      <c r="IY26">
        <v>0.115</v>
      </c>
      <c r="IZ26">
        <v>0.2163</v>
      </c>
      <c r="JA26">
        <v>-0.2046850803116756</v>
      </c>
      <c r="JB26">
        <v>0.001090686741545948</v>
      </c>
      <c r="JC26">
        <v>-2.452344269991786E-07</v>
      </c>
      <c r="JD26">
        <v>1.613811493950918E-10</v>
      </c>
      <c r="JE26">
        <v>-0.05017639731038544</v>
      </c>
      <c r="JF26">
        <v>-0.0006473243881308715</v>
      </c>
      <c r="JG26">
        <v>0.0006993473609999637</v>
      </c>
      <c r="JH26">
        <v>-6.390957121238126E-06</v>
      </c>
      <c r="JI26">
        <v>1</v>
      </c>
      <c r="JJ26">
        <v>2094</v>
      </c>
      <c r="JK26">
        <v>1</v>
      </c>
      <c r="JL26">
        <v>27</v>
      </c>
      <c r="JM26">
        <v>187481.2</v>
      </c>
      <c r="JN26">
        <v>187481.1</v>
      </c>
      <c r="JO26">
        <v>0.806885</v>
      </c>
      <c r="JP26">
        <v>2.55249</v>
      </c>
      <c r="JQ26">
        <v>1.39893</v>
      </c>
      <c r="JR26">
        <v>2.35229</v>
      </c>
      <c r="JS26">
        <v>1.44897</v>
      </c>
      <c r="JT26">
        <v>2.5647</v>
      </c>
      <c r="JU26">
        <v>36.34</v>
      </c>
      <c r="JV26">
        <v>24.1926</v>
      </c>
      <c r="JW26">
        <v>18</v>
      </c>
      <c r="JX26">
        <v>476.601</v>
      </c>
      <c r="JY26">
        <v>486.791</v>
      </c>
      <c r="JZ26">
        <v>27.8341</v>
      </c>
      <c r="KA26">
        <v>28.3322</v>
      </c>
      <c r="KB26">
        <v>30.0004</v>
      </c>
      <c r="KC26">
        <v>28.0165</v>
      </c>
      <c r="KD26">
        <v>28.0806</v>
      </c>
      <c r="KE26">
        <v>16.1817</v>
      </c>
      <c r="KF26">
        <v>25.3368</v>
      </c>
      <c r="KG26">
        <v>100</v>
      </c>
      <c r="KH26">
        <v>27.8233</v>
      </c>
      <c r="KI26">
        <v>265.773</v>
      </c>
      <c r="KJ26">
        <v>21.8351</v>
      </c>
      <c r="KK26">
        <v>101.135</v>
      </c>
      <c r="KL26">
        <v>100.327</v>
      </c>
    </row>
    <row r="27" spans="1:298">
      <c r="A27">
        <v>11</v>
      </c>
      <c r="B27">
        <v>1758397458.5</v>
      </c>
      <c r="C27">
        <v>50</v>
      </c>
      <c r="D27" t="s">
        <v>466</v>
      </c>
      <c r="E27" t="s">
        <v>467</v>
      </c>
      <c r="F27">
        <v>5</v>
      </c>
      <c r="G27" t="s">
        <v>436</v>
      </c>
      <c r="H27" t="s">
        <v>437</v>
      </c>
      <c r="I27" t="s">
        <v>438</v>
      </c>
      <c r="J27">
        <v>1758397450.714286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291.1576912549968</v>
      </c>
      <c r="AL27">
        <v>302.4294484848485</v>
      </c>
      <c r="AM27">
        <v>-3.356886282089559</v>
      </c>
      <c r="AN27">
        <v>65.6603906975196</v>
      </c>
      <c r="AO27">
        <f>(AQ27 - AP27 + DZ27*1E3/(8.314*(EB27+273.15)) * AS27/DY27 * AR27) * DY27/(100*DM27) * 1000/(1000 - AQ27)</f>
        <v>0</v>
      </c>
      <c r="AP27">
        <v>21.91611322432194</v>
      </c>
      <c r="AQ27">
        <v>22.71246727272728</v>
      </c>
      <c r="AR27">
        <v>1.377840145217989E-05</v>
      </c>
      <c r="AS27">
        <v>125.1228218183643</v>
      </c>
      <c r="AT27">
        <v>0</v>
      </c>
      <c r="AU27">
        <v>0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439</v>
      </c>
      <c r="AZ27" t="s">
        <v>439</v>
      </c>
      <c r="BA27">
        <v>0</v>
      </c>
      <c r="BB27">
        <v>0</v>
      </c>
      <c r="BC27">
        <f>1-BA27/BB27</f>
        <v>0</v>
      </c>
      <c r="BD27">
        <v>0</v>
      </c>
      <c r="BE27" t="s">
        <v>439</v>
      </c>
      <c r="BF27" t="s">
        <v>439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439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1.65</v>
      </c>
      <c r="DN27">
        <v>0.5</v>
      </c>
      <c r="DO27" t="s">
        <v>440</v>
      </c>
      <c r="DP27">
        <v>2</v>
      </c>
      <c r="DQ27" t="b">
        <v>1</v>
      </c>
      <c r="DR27">
        <v>1758397450.714286</v>
      </c>
      <c r="DS27">
        <v>319.4193214285714</v>
      </c>
      <c r="DT27">
        <v>300.5528214285714</v>
      </c>
      <c r="DU27">
        <v>22.69958928571428</v>
      </c>
      <c r="DV27">
        <v>21.90958928571429</v>
      </c>
      <c r="DW27">
        <v>319.2955</v>
      </c>
      <c r="DX27">
        <v>22.48343214285714</v>
      </c>
      <c r="DY27">
        <v>500.0049285714285</v>
      </c>
      <c r="DZ27">
        <v>90.40955357142857</v>
      </c>
      <c r="EA27">
        <v>0.05293487857142857</v>
      </c>
      <c r="EB27">
        <v>29.35129285714285</v>
      </c>
      <c r="EC27">
        <v>29.94794642857143</v>
      </c>
      <c r="ED27">
        <v>999.9000000000002</v>
      </c>
      <c r="EE27">
        <v>0</v>
      </c>
      <c r="EF27">
        <v>0</v>
      </c>
      <c r="EG27">
        <v>10000.83</v>
      </c>
      <c r="EH27">
        <v>0</v>
      </c>
      <c r="EI27">
        <v>8.32977</v>
      </c>
      <c r="EJ27">
        <v>18.86648571428572</v>
      </c>
      <c r="EK27">
        <v>326.8384285714286</v>
      </c>
      <c r="EL27">
        <v>307.28525</v>
      </c>
      <c r="EM27">
        <v>0.7899878928571429</v>
      </c>
      <c r="EN27">
        <v>300.5528214285714</v>
      </c>
      <c r="EO27">
        <v>21.90958928571429</v>
      </c>
      <c r="EP27">
        <v>2.052259642857143</v>
      </c>
      <c r="EQ27">
        <v>1.980836785714286</v>
      </c>
      <c r="ER27">
        <v>17.8534</v>
      </c>
      <c r="ES27">
        <v>17.29198214285714</v>
      </c>
      <c r="ET27">
        <v>2000.008928571429</v>
      </c>
      <c r="EU27">
        <v>0.9800005714285717</v>
      </c>
      <c r="EV27">
        <v>0.01999944285714286</v>
      </c>
      <c r="EW27">
        <v>0</v>
      </c>
      <c r="EX27">
        <v>243.0056428571428</v>
      </c>
      <c r="EY27">
        <v>5.000560000000001</v>
      </c>
      <c r="EZ27">
        <v>5016.029285714286</v>
      </c>
      <c r="FA27">
        <v>17294.95714285714</v>
      </c>
      <c r="FB27">
        <v>40.91042857142857</v>
      </c>
      <c r="FC27">
        <v>41.14714285714285</v>
      </c>
      <c r="FD27">
        <v>40.625</v>
      </c>
      <c r="FE27">
        <v>40.25</v>
      </c>
      <c r="FF27">
        <v>41.64935714285713</v>
      </c>
      <c r="FG27">
        <v>1955.108928571428</v>
      </c>
      <c r="FH27">
        <v>39.9</v>
      </c>
      <c r="FI27">
        <v>0</v>
      </c>
      <c r="FJ27">
        <v>1758397458.4</v>
      </c>
      <c r="FK27">
        <v>0</v>
      </c>
      <c r="FL27">
        <v>242.77312</v>
      </c>
      <c r="FM27">
        <v>-23.23453841585228</v>
      </c>
      <c r="FN27">
        <v>-473.4538454453316</v>
      </c>
      <c r="FO27">
        <v>5011.9068</v>
      </c>
      <c r="FP27">
        <v>15</v>
      </c>
      <c r="FQ27">
        <v>0</v>
      </c>
      <c r="FR27" t="s">
        <v>441</v>
      </c>
      <c r="FS27">
        <v>1747148579.5</v>
      </c>
      <c r="FT27">
        <v>1747148584.5</v>
      </c>
      <c r="FU27">
        <v>0</v>
      </c>
      <c r="FV27">
        <v>0.162</v>
      </c>
      <c r="FW27">
        <v>-0.001</v>
      </c>
      <c r="FX27">
        <v>0.139</v>
      </c>
      <c r="FY27">
        <v>0.058</v>
      </c>
      <c r="FZ27">
        <v>420</v>
      </c>
      <c r="GA27">
        <v>16</v>
      </c>
      <c r="GB27">
        <v>0.19</v>
      </c>
      <c r="GC27">
        <v>0.02</v>
      </c>
      <c r="GD27">
        <v>18.61822</v>
      </c>
      <c r="GE27">
        <v>5.34190694183861</v>
      </c>
      <c r="GF27">
        <v>0.5268277523061974</v>
      </c>
      <c r="GG27">
        <v>0</v>
      </c>
      <c r="GH27">
        <v>243.7450588235294</v>
      </c>
      <c r="GI27">
        <v>-18.61677615463735</v>
      </c>
      <c r="GJ27">
        <v>1.8626988159369</v>
      </c>
      <c r="GK27">
        <v>0</v>
      </c>
      <c r="GL27">
        <v>0.7882956</v>
      </c>
      <c r="GM27">
        <v>0.04722756472795433</v>
      </c>
      <c r="GN27">
        <v>0.00479296364371774</v>
      </c>
      <c r="GO27">
        <v>1</v>
      </c>
      <c r="GP27">
        <v>1</v>
      </c>
      <c r="GQ27">
        <v>3</v>
      </c>
      <c r="GR27" t="s">
        <v>455</v>
      </c>
      <c r="GS27">
        <v>3.12792</v>
      </c>
      <c r="GT27">
        <v>2.73082</v>
      </c>
      <c r="GU27">
        <v>0.0648468</v>
      </c>
      <c r="GV27">
        <v>0.0616343</v>
      </c>
      <c r="GW27">
        <v>0.103054</v>
      </c>
      <c r="GX27">
        <v>0.101054</v>
      </c>
      <c r="GY27">
        <v>28103.7</v>
      </c>
      <c r="GZ27">
        <v>27312.1</v>
      </c>
      <c r="HA27">
        <v>30591.6</v>
      </c>
      <c r="HB27">
        <v>29357.3</v>
      </c>
      <c r="HC27">
        <v>37862.8</v>
      </c>
      <c r="HD27">
        <v>34708.6</v>
      </c>
      <c r="HE27">
        <v>46796.6</v>
      </c>
      <c r="HF27">
        <v>43612.1</v>
      </c>
      <c r="HG27">
        <v>1.83008</v>
      </c>
      <c r="HH27">
        <v>1.89253</v>
      </c>
      <c r="HI27">
        <v>0.10632</v>
      </c>
      <c r="HJ27">
        <v>0</v>
      </c>
      <c r="HK27">
        <v>28.2203</v>
      </c>
      <c r="HL27">
        <v>999.9</v>
      </c>
      <c r="HM27">
        <v>54.5</v>
      </c>
      <c r="HN27">
        <v>29.9</v>
      </c>
      <c r="HO27">
        <v>25.5351</v>
      </c>
      <c r="HP27">
        <v>63.5425</v>
      </c>
      <c r="HQ27">
        <v>16.4784</v>
      </c>
      <c r="HR27">
        <v>1</v>
      </c>
      <c r="HS27">
        <v>0.09626270000000001</v>
      </c>
      <c r="HT27">
        <v>-0.509088</v>
      </c>
      <c r="HU27">
        <v>20.1995</v>
      </c>
      <c r="HV27">
        <v>5.22942</v>
      </c>
      <c r="HW27">
        <v>11.974</v>
      </c>
      <c r="HX27">
        <v>4.96995</v>
      </c>
      <c r="HY27">
        <v>3.28968</v>
      </c>
      <c r="HZ27">
        <v>9999</v>
      </c>
      <c r="IA27">
        <v>9999</v>
      </c>
      <c r="IB27">
        <v>9999</v>
      </c>
      <c r="IC27">
        <v>999.9</v>
      </c>
      <c r="ID27">
        <v>4.97295</v>
      </c>
      <c r="IE27">
        <v>1.87733</v>
      </c>
      <c r="IF27">
        <v>1.87545</v>
      </c>
      <c r="IG27">
        <v>1.8782</v>
      </c>
      <c r="IH27">
        <v>1.87498</v>
      </c>
      <c r="II27">
        <v>1.87852</v>
      </c>
      <c r="IJ27">
        <v>1.87561</v>
      </c>
      <c r="IK27">
        <v>1.87682</v>
      </c>
      <c r="IL27">
        <v>0</v>
      </c>
      <c r="IM27">
        <v>0</v>
      </c>
      <c r="IN27">
        <v>0</v>
      </c>
      <c r="IO27">
        <v>0</v>
      </c>
      <c r="IP27" t="s">
        <v>443</v>
      </c>
      <c r="IQ27" t="s">
        <v>444</v>
      </c>
      <c r="IR27" t="s">
        <v>445</v>
      </c>
      <c r="IS27" t="s">
        <v>445</v>
      </c>
      <c r="IT27" t="s">
        <v>445</v>
      </c>
      <c r="IU27" t="s">
        <v>445</v>
      </c>
      <c r="IV27">
        <v>0</v>
      </c>
      <c r="IW27">
        <v>100</v>
      </c>
      <c r="IX27">
        <v>100</v>
      </c>
      <c r="IY27">
        <v>0.099</v>
      </c>
      <c r="IZ27">
        <v>0.2164</v>
      </c>
      <c r="JA27">
        <v>-0.2046850803116756</v>
      </c>
      <c r="JB27">
        <v>0.001090686741545948</v>
      </c>
      <c r="JC27">
        <v>-2.452344269991786E-07</v>
      </c>
      <c r="JD27">
        <v>1.613811493950918E-10</v>
      </c>
      <c r="JE27">
        <v>-0.05017639731038544</v>
      </c>
      <c r="JF27">
        <v>-0.0006473243881308715</v>
      </c>
      <c r="JG27">
        <v>0.0006993473609999637</v>
      </c>
      <c r="JH27">
        <v>-6.390957121238126E-06</v>
      </c>
      <c r="JI27">
        <v>1</v>
      </c>
      <c r="JJ27">
        <v>2094</v>
      </c>
      <c r="JK27">
        <v>1</v>
      </c>
      <c r="JL27">
        <v>27</v>
      </c>
      <c r="JM27">
        <v>187481.3</v>
      </c>
      <c r="JN27">
        <v>187481.2</v>
      </c>
      <c r="JO27">
        <v>0.7702639999999999</v>
      </c>
      <c r="JP27">
        <v>2.55127</v>
      </c>
      <c r="JQ27">
        <v>1.39893</v>
      </c>
      <c r="JR27">
        <v>2.35107</v>
      </c>
      <c r="JS27">
        <v>1.44897</v>
      </c>
      <c r="JT27">
        <v>2.46704</v>
      </c>
      <c r="JU27">
        <v>36.34</v>
      </c>
      <c r="JV27">
        <v>24.2013</v>
      </c>
      <c r="JW27">
        <v>18</v>
      </c>
      <c r="JX27">
        <v>476.794</v>
      </c>
      <c r="JY27">
        <v>486.442</v>
      </c>
      <c r="JZ27">
        <v>27.8603</v>
      </c>
      <c r="KA27">
        <v>28.3377</v>
      </c>
      <c r="KB27">
        <v>30.0005</v>
      </c>
      <c r="KC27">
        <v>28.021</v>
      </c>
      <c r="KD27">
        <v>28.0848</v>
      </c>
      <c r="KE27">
        <v>15.4682</v>
      </c>
      <c r="KF27">
        <v>25.6124</v>
      </c>
      <c r="KG27">
        <v>100</v>
      </c>
      <c r="KH27">
        <v>27.8754</v>
      </c>
      <c r="KI27">
        <v>252.401</v>
      </c>
      <c r="KJ27">
        <v>21.8225</v>
      </c>
      <c r="KK27">
        <v>101.132</v>
      </c>
      <c r="KL27">
        <v>100.325</v>
      </c>
    </row>
    <row r="28" spans="1:298">
      <c r="A28">
        <v>12</v>
      </c>
      <c r="B28">
        <v>1758397463.5</v>
      </c>
      <c r="C28">
        <v>55</v>
      </c>
      <c r="D28" t="s">
        <v>468</v>
      </c>
      <c r="E28" t="s">
        <v>469</v>
      </c>
      <c r="F28">
        <v>5</v>
      </c>
      <c r="G28" t="s">
        <v>436</v>
      </c>
      <c r="H28" t="s">
        <v>437</v>
      </c>
      <c r="I28" t="s">
        <v>438</v>
      </c>
      <c r="J28">
        <v>1758397456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274.2963451024099</v>
      </c>
      <c r="AL28">
        <v>285.6452666666666</v>
      </c>
      <c r="AM28">
        <v>-3.352909506165827</v>
      </c>
      <c r="AN28">
        <v>65.6603906975196</v>
      </c>
      <c r="AO28">
        <f>(AQ28 - AP28 + DZ28*1E3/(8.314*(EB28+273.15)) * AS28/DY28 * AR28) * DY28/(100*DM28) * 1000/(1000 - AQ28)</f>
        <v>0</v>
      </c>
      <c r="AP28">
        <v>21.87010886783444</v>
      </c>
      <c r="AQ28">
        <v>22.70899757575757</v>
      </c>
      <c r="AR28">
        <v>-1.730488904084138E-05</v>
      </c>
      <c r="AS28">
        <v>125.1228218183643</v>
      </c>
      <c r="AT28">
        <v>0</v>
      </c>
      <c r="AU28">
        <v>0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439</v>
      </c>
      <c r="AZ28" t="s">
        <v>439</v>
      </c>
      <c r="BA28">
        <v>0</v>
      </c>
      <c r="BB28">
        <v>0</v>
      </c>
      <c r="BC28">
        <f>1-BA28/BB28</f>
        <v>0</v>
      </c>
      <c r="BD28">
        <v>0</v>
      </c>
      <c r="BE28" t="s">
        <v>439</v>
      </c>
      <c r="BF28" t="s">
        <v>439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439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1.65</v>
      </c>
      <c r="DN28">
        <v>0.5</v>
      </c>
      <c r="DO28" t="s">
        <v>440</v>
      </c>
      <c r="DP28">
        <v>2</v>
      </c>
      <c r="DQ28" t="b">
        <v>1</v>
      </c>
      <c r="DR28">
        <v>1758397456</v>
      </c>
      <c r="DS28">
        <v>302.1167037037037</v>
      </c>
      <c r="DT28">
        <v>282.9817037037037</v>
      </c>
      <c r="DU28">
        <v>22.70735555555555</v>
      </c>
      <c r="DV28">
        <v>21.90271851851852</v>
      </c>
      <c r="DW28">
        <v>302.0098888888888</v>
      </c>
      <c r="DX28">
        <v>22.49103703703704</v>
      </c>
      <c r="DY28">
        <v>499.9844444444444</v>
      </c>
      <c r="DZ28">
        <v>90.41005185185186</v>
      </c>
      <c r="EA28">
        <v>0.05299583333333333</v>
      </c>
      <c r="EB28">
        <v>29.35801851851852</v>
      </c>
      <c r="EC28">
        <v>29.9570074074074</v>
      </c>
      <c r="ED28">
        <v>999.9000000000001</v>
      </c>
      <c r="EE28">
        <v>0</v>
      </c>
      <c r="EF28">
        <v>0</v>
      </c>
      <c r="EG28">
        <v>10001.99592592593</v>
      </c>
      <c r="EH28">
        <v>0</v>
      </c>
      <c r="EI28">
        <v>8.32977</v>
      </c>
      <c r="EJ28">
        <v>19.13488888888889</v>
      </c>
      <c r="EK28">
        <v>309.1364074074074</v>
      </c>
      <c r="EL28">
        <v>289.3187777777778</v>
      </c>
      <c r="EM28">
        <v>0.8046351481481482</v>
      </c>
      <c r="EN28">
        <v>282.9817037037037</v>
      </c>
      <c r="EO28">
        <v>21.90271851851852</v>
      </c>
      <c r="EP28">
        <v>2.052972962962963</v>
      </c>
      <c r="EQ28">
        <v>1.980225555555556</v>
      </c>
      <c r="ER28">
        <v>17.85892962962963</v>
      </c>
      <c r="ES28">
        <v>17.2871</v>
      </c>
      <c r="ET28">
        <v>1999.997777777778</v>
      </c>
      <c r="EU28">
        <v>0.9800005555555558</v>
      </c>
      <c r="EV28">
        <v>0.01999945555555556</v>
      </c>
      <c r="EW28">
        <v>0</v>
      </c>
      <c r="EX28">
        <v>240.5643703703704</v>
      </c>
      <c r="EY28">
        <v>5.000560000000001</v>
      </c>
      <c r="EZ28">
        <v>4967.551111111111</v>
      </c>
      <c r="FA28">
        <v>17294.85925925926</v>
      </c>
      <c r="FB28">
        <v>40.92781481481481</v>
      </c>
      <c r="FC28">
        <v>41.16403703703703</v>
      </c>
      <c r="FD28">
        <v>40.63877777777777</v>
      </c>
      <c r="FE28">
        <v>40.25459259259259</v>
      </c>
      <c r="FF28">
        <v>41.66403703703703</v>
      </c>
      <c r="FG28">
        <v>1955.097777777778</v>
      </c>
      <c r="FH28">
        <v>39.9</v>
      </c>
      <c r="FI28">
        <v>0</v>
      </c>
      <c r="FJ28">
        <v>1758397463.2</v>
      </c>
      <c r="FK28">
        <v>0</v>
      </c>
      <c r="FL28">
        <v>240.5</v>
      </c>
      <c r="FM28">
        <v>-32.84538460346325</v>
      </c>
      <c r="FN28">
        <v>-654.0769230503353</v>
      </c>
      <c r="FO28">
        <v>4966.5476</v>
      </c>
      <c r="FP28">
        <v>15</v>
      </c>
      <c r="FQ28">
        <v>0</v>
      </c>
      <c r="FR28" t="s">
        <v>441</v>
      </c>
      <c r="FS28">
        <v>1747148579.5</v>
      </c>
      <c r="FT28">
        <v>1747148584.5</v>
      </c>
      <c r="FU28">
        <v>0</v>
      </c>
      <c r="FV28">
        <v>0.162</v>
      </c>
      <c r="FW28">
        <v>-0.001</v>
      </c>
      <c r="FX28">
        <v>0.139</v>
      </c>
      <c r="FY28">
        <v>0.058</v>
      </c>
      <c r="FZ28">
        <v>420</v>
      </c>
      <c r="GA28">
        <v>16</v>
      </c>
      <c r="GB28">
        <v>0.19</v>
      </c>
      <c r="GC28">
        <v>0.02</v>
      </c>
      <c r="GD28">
        <v>18.9674375</v>
      </c>
      <c r="GE28">
        <v>3.065830018761719</v>
      </c>
      <c r="GF28">
        <v>0.3187434992964563</v>
      </c>
      <c r="GG28">
        <v>0</v>
      </c>
      <c r="GH28">
        <v>241.6159411764706</v>
      </c>
      <c r="GI28">
        <v>-27.89729565359131</v>
      </c>
      <c r="GJ28">
        <v>2.783008221555531</v>
      </c>
      <c r="GK28">
        <v>0</v>
      </c>
      <c r="GL28">
        <v>0.79890175</v>
      </c>
      <c r="GM28">
        <v>0.1523594296435246</v>
      </c>
      <c r="GN28">
        <v>0.0173502407357218</v>
      </c>
      <c r="GO28">
        <v>0</v>
      </c>
      <c r="GP28">
        <v>0</v>
      </c>
      <c r="GQ28">
        <v>3</v>
      </c>
      <c r="GR28" t="s">
        <v>470</v>
      </c>
      <c r="GS28">
        <v>3.12791</v>
      </c>
      <c r="GT28">
        <v>2.73077</v>
      </c>
      <c r="GU28">
        <v>0.0618692</v>
      </c>
      <c r="GV28">
        <v>0.0585462</v>
      </c>
      <c r="GW28">
        <v>0.103039</v>
      </c>
      <c r="GX28">
        <v>0.100902</v>
      </c>
      <c r="GY28">
        <v>28192.9</v>
      </c>
      <c r="GZ28">
        <v>27401.4</v>
      </c>
      <c r="HA28">
        <v>30591.3</v>
      </c>
      <c r="HB28">
        <v>29356.7</v>
      </c>
      <c r="HC28">
        <v>37863</v>
      </c>
      <c r="HD28">
        <v>34713.5</v>
      </c>
      <c r="HE28">
        <v>46796.2</v>
      </c>
      <c r="HF28">
        <v>43611</v>
      </c>
      <c r="HG28">
        <v>1.82987</v>
      </c>
      <c r="HH28">
        <v>1.89223</v>
      </c>
      <c r="HI28">
        <v>0.111312</v>
      </c>
      <c r="HJ28">
        <v>0</v>
      </c>
      <c r="HK28">
        <v>28.2251</v>
      </c>
      <c r="HL28">
        <v>999.9</v>
      </c>
      <c r="HM28">
        <v>54.5</v>
      </c>
      <c r="HN28">
        <v>29.9</v>
      </c>
      <c r="HO28">
        <v>25.5381</v>
      </c>
      <c r="HP28">
        <v>63.5225</v>
      </c>
      <c r="HQ28">
        <v>16.5825</v>
      </c>
      <c r="HR28">
        <v>1</v>
      </c>
      <c r="HS28">
        <v>0.0966819</v>
      </c>
      <c r="HT28">
        <v>-0.515215</v>
      </c>
      <c r="HU28">
        <v>20.1993</v>
      </c>
      <c r="HV28">
        <v>5.22837</v>
      </c>
      <c r="HW28">
        <v>11.974</v>
      </c>
      <c r="HX28">
        <v>4.9703</v>
      </c>
      <c r="HY28">
        <v>3.2896</v>
      </c>
      <c r="HZ28">
        <v>9999</v>
      </c>
      <c r="IA28">
        <v>9999</v>
      </c>
      <c r="IB28">
        <v>9999</v>
      </c>
      <c r="IC28">
        <v>999.9</v>
      </c>
      <c r="ID28">
        <v>4.97295</v>
      </c>
      <c r="IE28">
        <v>1.87731</v>
      </c>
      <c r="IF28">
        <v>1.87545</v>
      </c>
      <c r="IG28">
        <v>1.8782</v>
      </c>
      <c r="IH28">
        <v>1.87498</v>
      </c>
      <c r="II28">
        <v>1.87852</v>
      </c>
      <c r="IJ28">
        <v>1.87561</v>
      </c>
      <c r="IK28">
        <v>1.8768</v>
      </c>
      <c r="IL28">
        <v>0</v>
      </c>
      <c r="IM28">
        <v>0</v>
      </c>
      <c r="IN28">
        <v>0</v>
      </c>
      <c r="IO28">
        <v>0</v>
      </c>
      <c r="IP28" t="s">
        <v>443</v>
      </c>
      <c r="IQ28" t="s">
        <v>444</v>
      </c>
      <c r="IR28" t="s">
        <v>445</v>
      </c>
      <c r="IS28" t="s">
        <v>445</v>
      </c>
      <c r="IT28" t="s">
        <v>445</v>
      </c>
      <c r="IU28" t="s">
        <v>445</v>
      </c>
      <c r="IV28">
        <v>0</v>
      </c>
      <c r="IW28">
        <v>100</v>
      </c>
      <c r="IX28">
        <v>100</v>
      </c>
      <c r="IY28">
        <v>0.083</v>
      </c>
      <c r="IZ28">
        <v>0.2163</v>
      </c>
      <c r="JA28">
        <v>-0.2046850803116756</v>
      </c>
      <c r="JB28">
        <v>0.001090686741545948</v>
      </c>
      <c r="JC28">
        <v>-2.452344269991786E-07</v>
      </c>
      <c r="JD28">
        <v>1.613811493950918E-10</v>
      </c>
      <c r="JE28">
        <v>-0.05017639731038544</v>
      </c>
      <c r="JF28">
        <v>-0.0006473243881308715</v>
      </c>
      <c r="JG28">
        <v>0.0006993473609999637</v>
      </c>
      <c r="JH28">
        <v>-6.390957121238126E-06</v>
      </c>
      <c r="JI28">
        <v>1</v>
      </c>
      <c r="JJ28">
        <v>2094</v>
      </c>
      <c r="JK28">
        <v>1</v>
      </c>
      <c r="JL28">
        <v>27</v>
      </c>
      <c r="JM28">
        <v>187481.4</v>
      </c>
      <c r="JN28">
        <v>187481.3</v>
      </c>
      <c r="JO28">
        <v>0.731201</v>
      </c>
      <c r="JP28">
        <v>2.5415</v>
      </c>
      <c r="JQ28">
        <v>1.39893</v>
      </c>
      <c r="JR28">
        <v>2.35229</v>
      </c>
      <c r="JS28">
        <v>1.44897</v>
      </c>
      <c r="JT28">
        <v>2.56104</v>
      </c>
      <c r="JU28">
        <v>36.34</v>
      </c>
      <c r="JV28">
        <v>24.2013</v>
      </c>
      <c r="JW28">
        <v>18</v>
      </c>
      <c r="JX28">
        <v>476.712</v>
      </c>
      <c r="JY28">
        <v>486.271</v>
      </c>
      <c r="JZ28">
        <v>27.9047</v>
      </c>
      <c r="KA28">
        <v>28.3437</v>
      </c>
      <c r="KB28">
        <v>30.0005</v>
      </c>
      <c r="KC28">
        <v>28.0252</v>
      </c>
      <c r="KD28">
        <v>28.0884</v>
      </c>
      <c r="KE28">
        <v>14.6844</v>
      </c>
      <c r="KF28">
        <v>25.6124</v>
      </c>
      <c r="KG28">
        <v>100</v>
      </c>
      <c r="KH28">
        <v>27.9159</v>
      </c>
      <c r="KI28">
        <v>232.366</v>
      </c>
      <c r="KJ28">
        <v>21.8228</v>
      </c>
      <c r="KK28">
        <v>101.131</v>
      </c>
      <c r="KL28">
        <v>100.323</v>
      </c>
    </row>
    <row r="29" spans="1:298">
      <c r="A29">
        <v>13</v>
      </c>
      <c r="B29">
        <v>1758397468.5</v>
      </c>
      <c r="C29">
        <v>60</v>
      </c>
      <c r="D29" t="s">
        <v>471</v>
      </c>
      <c r="E29" t="s">
        <v>472</v>
      </c>
      <c r="F29">
        <v>5</v>
      </c>
      <c r="G29" t="s">
        <v>436</v>
      </c>
      <c r="H29" t="s">
        <v>437</v>
      </c>
      <c r="I29" t="s">
        <v>438</v>
      </c>
      <c r="J29">
        <v>1758397460.714286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257.4015908577117</v>
      </c>
      <c r="AL29">
        <v>268.9689575757575</v>
      </c>
      <c r="AM29">
        <v>-3.340238431479531</v>
      </c>
      <c r="AN29">
        <v>65.6603906975196</v>
      </c>
      <c r="AO29">
        <f>(AQ29 - AP29 + DZ29*1E3/(8.314*(EB29+273.15)) * AS29/DY29 * AR29) * DY29/(100*DM29) * 1000/(1000 - AQ29)</f>
        <v>0</v>
      </c>
      <c r="AP29">
        <v>21.86096753861659</v>
      </c>
      <c r="AQ29">
        <v>22.6962096969697</v>
      </c>
      <c r="AR29">
        <v>-2.38166793930357E-05</v>
      </c>
      <c r="AS29">
        <v>125.1228218183643</v>
      </c>
      <c r="AT29">
        <v>0</v>
      </c>
      <c r="AU29">
        <v>0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439</v>
      </c>
      <c r="AZ29" t="s">
        <v>439</v>
      </c>
      <c r="BA29">
        <v>0</v>
      </c>
      <c r="BB29">
        <v>0</v>
      </c>
      <c r="BC29">
        <f>1-BA29/BB29</f>
        <v>0</v>
      </c>
      <c r="BD29">
        <v>0</v>
      </c>
      <c r="BE29" t="s">
        <v>439</v>
      </c>
      <c r="BF29" t="s">
        <v>439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439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1.65</v>
      </c>
      <c r="DN29">
        <v>0.5</v>
      </c>
      <c r="DO29" t="s">
        <v>440</v>
      </c>
      <c r="DP29">
        <v>2</v>
      </c>
      <c r="DQ29" t="b">
        <v>1</v>
      </c>
      <c r="DR29">
        <v>1758397460.714286</v>
      </c>
      <c r="DS29">
        <v>286.6780714285714</v>
      </c>
      <c r="DT29">
        <v>267.3776428571428</v>
      </c>
      <c r="DU29">
        <v>22.7074</v>
      </c>
      <c r="DV29">
        <v>21.88795</v>
      </c>
      <c r="DW29">
        <v>286.5866071428572</v>
      </c>
      <c r="DX29">
        <v>22.49107857142858</v>
      </c>
      <c r="DY29">
        <v>500.00325</v>
      </c>
      <c r="DZ29">
        <v>90.41005714285713</v>
      </c>
      <c r="EA29">
        <v>0.05298801785714286</v>
      </c>
      <c r="EB29">
        <v>29.36679285714285</v>
      </c>
      <c r="EC29">
        <v>29.98647142857143</v>
      </c>
      <c r="ED29">
        <v>999.9000000000002</v>
      </c>
      <c r="EE29">
        <v>0</v>
      </c>
      <c r="EF29">
        <v>0</v>
      </c>
      <c r="EG29">
        <v>10012.39607142857</v>
      </c>
      <c r="EH29">
        <v>0</v>
      </c>
      <c r="EI29">
        <v>8.32977</v>
      </c>
      <c r="EJ29">
        <v>19.300375</v>
      </c>
      <c r="EK29">
        <v>293.3391428571428</v>
      </c>
      <c r="EL29">
        <v>273.3613214285714</v>
      </c>
      <c r="EM29">
        <v>0.8194588214285714</v>
      </c>
      <c r="EN29">
        <v>267.3776428571428</v>
      </c>
      <c r="EO29">
        <v>21.88795</v>
      </c>
      <c r="EP29">
        <v>2.052977142857143</v>
      </c>
      <c r="EQ29">
        <v>1.97889</v>
      </c>
      <c r="ER29">
        <v>17.85896428571429</v>
      </c>
      <c r="ES29">
        <v>17.276425</v>
      </c>
      <c r="ET29">
        <v>1999.993214285714</v>
      </c>
      <c r="EU29">
        <v>0.9800005714285716</v>
      </c>
      <c r="EV29">
        <v>0.01999943928571429</v>
      </c>
      <c r="EW29">
        <v>0</v>
      </c>
      <c r="EX29">
        <v>237.6947857142857</v>
      </c>
      <c r="EY29">
        <v>5.000560000000001</v>
      </c>
      <c r="EZ29">
        <v>4908.775714285714</v>
      </c>
      <c r="FA29">
        <v>17294.81428571428</v>
      </c>
      <c r="FB29">
        <v>40.93257142857142</v>
      </c>
      <c r="FC29">
        <v>41.18257142857141</v>
      </c>
      <c r="FD29">
        <v>40.65378571428571</v>
      </c>
      <c r="FE29">
        <v>40.26328571428571</v>
      </c>
      <c r="FF29">
        <v>41.68035714285713</v>
      </c>
      <c r="FG29">
        <v>1955.093214285714</v>
      </c>
      <c r="FH29">
        <v>39.9</v>
      </c>
      <c r="FI29">
        <v>0</v>
      </c>
      <c r="FJ29">
        <v>1758397468.6</v>
      </c>
      <c r="FK29">
        <v>0</v>
      </c>
      <c r="FL29">
        <v>237.3356923076923</v>
      </c>
      <c r="FM29">
        <v>-41.97203416870303</v>
      </c>
      <c r="FN29">
        <v>-856.2129912641141</v>
      </c>
      <c r="FO29">
        <v>4901.850384615384</v>
      </c>
      <c r="FP29">
        <v>15</v>
      </c>
      <c r="FQ29">
        <v>0</v>
      </c>
      <c r="FR29" t="s">
        <v>441</v>
      </c>
      <c r="FS29">
        <v>1747148579.5</v>
      </c>
      <c r="FT29">
        <v>1747148584.5</v>
      </c>
      <c r="FU29">
        <v>0</v>
      </c>
      <c r="FV29">
        <v>0.162</v>
      </c>
      <c r="FW29">
        <v>-0.001</v>
      </c>
      <c r="FX29">
        <v>0.139</v>
      </c>
      <c r="FY29">
        <v>0.058</v>
      </c>
      <c r="FZ29">
        <v>420</v>
      </c>
      <c r="GA29">
        <v>16</v>
      </c>
      <c r="GB29">
        <v>0.19</v>
      </c>
      <c r="GC29">
        <v>0.02</v>
      </c>
      <c r="GD29">
        <v>19.1646625</v>
      </c>
      <c r="GE29">
        <v>2.083786491557161</v>
      </c>
      <c r="GF29">
        <v>0.2103835933331066</v>
      </c>
      <c r="GG29">
        <v>0</v>
      </c>
      <c r="GH29">
        <v>239.7463235294118</v>
      </c>
      <c r="GI29">
        <v>-34.14806721813938</v>
      </c>
      <c r="GJ29">
        <v>3.391694819447925</v>
      </c>
      <c r="GK29">
        <v>0</v>
      </c>
      <c r="GL29">
        <v>0.810162225</v>
      </c>
      <c r="GM29">
        <v>0.2063093245778589</v>
      </c>
      <c r="GN29">
        <v>0.02178462987347674</v>
      </c>
      <c r="GO29">
        <v>0</v>
      </c>
      <c r="GP29">
        <v>0</v>
      </c>
      <c r="GQ29">
        <v>3</v>
      </c>
      <c r="GR29" t="s">
        <v>470</v>
      </c>
      <c r="GS29">
        <v>3.12776</v>
      </c>
      <c r="GT29">
        <v>2.73107</v>
      </c>
      <c r="GU29">
        <v>0.0588381</v>
      </c>
      <c r="GV29">
        <v>0.0553524</v>
      </c>
      <c r="GW29">
        <v>0.102998</v>
      </c>
      <c r="GX29">
        <v>0.100886</v>
      </c>
      <c r="GY29">
        <v>28283.7</v>
      </c>
      <c r="GZ29">
        <v>27494.1</v>
      </c>
      <c r="HA29">
        <v>30591</v>
      </c>
      <c r="HB29">
        <v>29356.4</v>
      </c>
      <c r="HC29">
        <v>37864.1</v>
      </c>
      <c r="HD29">
        <v>34713.4</v>
      </c>
      <c r="HE29">
        <v>46795.7</v>
      </c>
      <c r="HF29">
        <v>43610.4</v>
      </c>
      <c r="HG29">
        <v>1.82962</v>
      </c>
      <c r="HH29">
        <v>1.8922</v>
      </c>
      <c r="HI29">
        <v>0.109397</v>
      </c>
      <c r="HJ29">
        <v>0</v>
      </c>
      <c r="HK29">
        <v>28.2306</v>
      </c>
      <c r="HL29">
        <v>999.9</v>
      </c>
      <c r="HM29">
        <v>54.5</v>
      </c>
      <c r="HN29">
        <v>29.9</v>
      </c>
      <c r="HO29">
        <v>25.5337</v>
      </c>
      <c r="HP29">
        <v>63.7425</v>
      </c>
      <c r="HQ29">
        <v>16.6226</v>
      </c>
      <c r="HR29">
        <v>1</v>
      </c>
      <c r="HS29">
        <v>0.09723320000000001</v>
      </c>
      <c r="HT29">
        <v>-0.117141</v>
      </c>
      <c r="HU29">
        <v>20.2001</v>
      </c>
      <c r="HV29">
        <v>5.22912</v>
      </c>
      <c r="HW29">
        <v>11.974</v>
      </c>
      <c r="HX29">
        <v>4.9701</v>
      </c>
      <c r="HY29">
        <v>3.28958</v>
      </c>
      <c r="HZ29">
        <v>9999</v>
      </c>
      <c r="IA29">
        <v>9999</v>
      </c>
      <c r="IB29">
        <v>9999</v>
      </c>
      <c r="IC29">
        <v>999.9</v>
      </c>
      <c r="ID29">
        <v>4.97296</v>
      </c>
      <c r="IE29">
        <v>1.87731</v>
      </c>
      <c r="IF29">
        <v>1.87543</v>
      </c>
      <c r="IG29">
        <v>1.8782</v>
      </c>
      <c r="IH29">
        <v>1.87498</v>
      </c>
      <c r="II29">
        <v>1.87853</v>
      </c>
      <c r="IJ29">
        <v>1.8756</v>
      </c>
      <c r="IK29">
        <v>1.87681</v>
      </c>
      <c r="IL29">
        <v>0</v>
      </c>
      <c r="IM29">
        <v>0</v>
      </c>
      <c r="IN29">
        <v>0</v>
      </c>
      <c r="IO29">
        <v>0</v>
      </c>
      <c r="IP29" t="s">
        <v>443</v>
      </c>
      <c r="IQ29" t="s">
        <v>444</v>
      </c>
      <c r="IR29" t="s">
        <v>445</v>
      </c>
      <c r="IS29" t="s">
        <v>445</v>
      </c>
      <c r="IT29" t="s">
        <v>445</v>
      </c>
      <c r="IU29" t="s">
        <v>445</v>
      </c>
      <c r="IV29">
        <v>0</v>
      </c>
      <c r="IW29">
        <v>100</v>
      </c>
      <c r="IX29">
        <v>100</v>
      </c>
      <c r="IY29">
        <v>0.066</v>
      </c>
      <c r="IZ29">
        <v>0.2161</v>
      </c>
      <c r="JA29">
        <v>-0.2046850803116756</v>
      </c>
      <c r="JB29">
        <v>0.001090686741545948</v>
      </c>
      <c r="JC29">
        <v>-2.452344269991786E-07</v>
      </c>
      <c r="JD29">
        <v>1.613811493950918E-10</v>
      </c>
      <c r="JE29">
        <v>-0.05017639731038544</v>
      </c>
      <c r="JF29">
        <v>-0.0006473243881308715</v>
      </c>
      <c r="JG29">
        <v>0.0006993473609999637</v>
      </c>
      <c r="JH29">
        <v>-6.390957121238126E-06</v>
      </c>
      <c r="JI29">
        <v>1</v>
      </c>
      <c r="JJ29">
        <v>2094</v>
      </c>
      <c r="JK29">
        <v>1</v>
      </c>
      <c r="JL29">
        <v>27</v>
      </c>
      <c r="JM29">
        <v>187481.5</v>
      </c>
      <c r="JN29">
        <v>187481.4</v>
      </c>
      <c r="JO29">
        <v>0.695801</v>
      </c>
      <c r="JP29">
        <v>2.55737</v>
      </c>
      <c r="JQ29">
        <v>1.39893</v>
      </c>
      <c r="JR29">
        <v>2.35107</v>
      </c>
      <c r="JS29">
        <v>1.44897</v>
      </c>
      <c r="JT29">
        <v>2.58179</v>
      </c>
      <c r="JU29">
        <v>36.34</v>
      </c>
      <c r="JV29">
        <v>24.2013</v>
      </c>
      <c r="JW29">
        <v>18</v>
      </c>
      <c r="JX29">
        <v>476.601</v>
      </c>
      <c r="JY29">
        <v>486.289</v>
      </c>
      <c r="JZ29">
        <v>27.9082</v>
      </c>
      <c r="KA29">
        <v>28.3498</v>
      </c>
      <c r="KB29">
        <v>30.0006</v>
      </c>
      <c r="KC29">
        <v>28.029</v>
      </c>
      <c r="KD29">
        <v>28.0925</v>
      </c>
      <c r="KE29">
        <v>13.956</v>
      </c>
      <c r="KF29">
        <v>25.6124</v>
      </c>
      <c r="KG29">
        <v>100</v>
      </c>
      <c r="KH29">
        <v>27.8414</v>
      </c>
      <c r="KI29">
        <v>219.009</v>
      </c>
      <c r="KJ29">
        <v>21.8292</v>
      </c>
      <c r="KK29">
        <v>101.13</v>
      </c>
      <c r="KL29">
        <v>100.322</v>
      </c>
    </row>
    <row r="30" spans="1:298">
      <c r="A30">
        <v>14</v>
      </c>
      <c r="B30">
        <v>1758397473.5</v>
      </c>
      <c r="C30">
        <v>65</v>
      </c>
      <c r="D30" t="s">
        <v>473</v>
      </c>
      <c r="E30" t="s">
        <v>474</v>
      </c>
      <c r="F30">
        <v>5</v>
      </c>
      <c r="G30" t="s">
        <v>436</v>
      </c>
      <c r="H30" t="s">
        <v>437</v>
      </c>
      <c r="I30" t="s">
        <v>438</v>
      </c>
      <c r="J30">
        <v>1758397466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240.5284241956095</v>
      </c>
      <c r="AL30">
        <v>252.3361333333334</v>
      </c>
      <c r="AM30">
        <v>-3.328394592772462</v>
      </c>
      <c r="AN30">
        <v>65.6603906975196</v>
      </c>
      <c r="AO30">
        <f>(AQ30 - AP30 + DZ30*1E3/(8.314*(EB30+273.15)) * AS30/DY30 * AR30) * DY30/(100*DM30) * 1000/(1000 - AQ30)</f>
        <v>0</v>
      </c>
      <c r="AP30">
        <v>21.85977420549845</v>
      </c>
      <c r="AQ30">
        <v>22.68644545454545</v>
      </c>
      <c r="AR30">
        <v>-2.620231302194039E-05</v>
      </c>
      <c r="AS30">
        <v>125.1228218183643</v>
      </c>
      <c r="AT30">
        <v>0</v>
      </c>
      <c r="AU30">
        <v>0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439</v>
      </c>
      <c r="AZ30" t="s">
        <v>439</v>
      </c>
      <c r="BA30">
        <v>0</v>
      </c>
      <c r="BB30">
        <v>0</v>
      </c>
      <c r="BC30">
        <f>1-BA30/BB30</f>
        <v>0</v>
      </c>
      <c r="BD30">
        <v>0</v>
      </c>
      <c r="BE30" t="s">
        <v>439</v>
      </c>
      <c r="BF30" t="s">
        <v>439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439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1.65</v>
      </c>
      <c r="DN30">
        <v>0.5</v>
      </c>
      <c r="DO30" t="s">
        <v>440</v>
      </c>
      <c r="DP30">
        <v>2</v>
      </c>
      <c r="DQ30" t="b">
        <v>1</v>
      </c>
      <c r="DR30">
        <v>1758397466</v>
      </c>
      <c r="DS30">
        <v>269.404962962963</v>
      </c>
      <c r="DT30">
        <v>249.9378888888889</v>
      </c>
      <c r="DU30">
        <v>22.70129259259259</v>
      </c>
      <c r="DV30">
        <v>21.86835925925926</v>
      </c>
      <c r="DW30">
        <v>269.3306666666667</v>
      </c>
      <c r="DX30">
        <v>22.48510370370371</v>
      </c>
      <c r="DY30">
        <v>500.0164444444445</v>
      </c>
      <c r="DZ30">
        <v>90.41002962962963</v>
      </c>
      <c r="EA30">
        <v>0.05311318518518519</v>
      </c>
      <c r="EB30">
        <v>29.37514444444444</v>
      </c>
      <c r="EC30">
        <v>30.01055555555556</v>
      </c>
      <c r="ED30">
        <v>999.9000000000001</v>
      </c>
      <c r="EE30">
        <v>0</v>
      </c>
      <c r="EF30">
        <v>0</v>
      </c>
      <c r="EG30">
        <v>10004.03407407407</v>
      </c>
      <c r="EH30">
        <v>0</v>
      </c>
      <c r="EI30">
        <v>8.32977</v>
      </c>
      <c r="EJ30">
        <v>19.46714814814815</v>
      </c>
      <c r="EK30">
        <v>275.6630740740741</v>
      </c>
      <c r="EL30">
        <v>255.5259259259259</v>
      </c>
      <c r="EM30">
        <v>0.8329545555555555</v>
      </c>
      <c r="EN30">
        <v>249.9378888888889</v>
      </c>
      <c r="EO30">
        <v>21.86835925925926</v>
      </c>
      <c r="EP30">
        <v>2.052424444444445</v>
      </c>
      <c r="EQ30">
        <v>1.977117037037037</v>
      </c>
      <c r="ER30">
        <v>17.85468888888889</v>
      </c>
      <c r="ES30">
        <v>17.26225925925926</v>
      </c>
      <c r="ET30">
        <v>1999.996666666667</v>
      </c>
      <c r="EU30">
        <v>0.9800006666666669</v>
      </c>
      <c r="EV30">
        <v>0.01999934074074074</v>
      </c>
      <c r="EW30">
        <v>0</v>
      </c>
      <c r="EX30">
        <v>233.654</v>
      </c>
      <c r="EY30">
        <v>5.000560000000001</v>
      </c>
      <c r="EZ30">
        <v>4828.015925925925</v>
      </c>
      <c r="FA30">
        <v>17294.82962962963</v>
      </c>
      <c r="FB30">
        <v>40.93699999999999</v>
      </c>
      <c r="FC30">
        <v>41.18699999999999</v>
      </c>
      <c r="FD30">
        <v>40.67551851851851</v>
      </c>
      <c r="FE30">
        <v>40.27296296296296</v>
      </c>
      <c r="FF30">
        <v>41.68470370370369</v>
      </c>
      <c r="FG30">
        <v>1955.096666666667</v>
      </c>
      <c r="FH30">
        <v>39.9</v>
      </c>
      <c r="FI30">
        <v>0</v>
      </c>
      <c r="FJ30">
        <v>1758397473.4</v>
      </c>
      <c r="FK30">
        <v>0</v>
      </c>
      <c r="FL30">
        <v>233.6234230769231</v>
      </c>
      <c r="FM30">
        <v>-49.95483760113062</v>
      </c>
      <c r="FN30">
        <v>-1015.875897538908</v>
      </c>
      <c r="FO30">
        <v>4827.323461538461</v>
      </c>
      <c r="FP30">
        <v>15</v>
      </c>
      <c r="FQ30">
        <v>0</v>
      </c>
      <c r="FR30" t="s">
        <v>441</v>
      </c>
      <c r="FS30">
        <v>1747148579.5</v>
      </c>
      <c r="FT30">
        <v>1747148584.5</v>
      </c>
      <c r="FU30">
        <v>0</v>
      </c>
      <c r="FV30">
        <v>0.162</v>
      </c>
      <c r="FW30">
        <v>-0.001</v>
      </c>
      <c r="FX30">
        <v>0.139</v>
      </c>
      <c r="FY30">
        <v>0.058</v>
      </c>
      <c r="FZ30">
        <v>420</v>
      </c>
      <c r="GA30">
        <v>16</v>
      </c>
      <c r="GB30">
        <v>0.19</v>
      </c>
      <c r="GC30">
        <v>0.02</v>
      </c>
      <c r="GD30">
        <v>19.36566341463415</v>
      </c>
      <c r="GE30">
        <v>1.980148432055721</v>
      </c>
      <c r="GF30">
        <v>0.2028504288050411</v>
      </c>
      <c r="GG30">
        <v>0</v>
      </c>
      <c r="GH30">
        <v>236.2573235294117</v>
      </c>
      <c r="GI30">
        <v>-43.99084799133244</v>
      </c>
      <c r="GJ30">
        <v>4.344157480899851</v>
      </c>
      <c r="GK30">
        <v>0</v>
      </c>
      <c r="GL30">
        <v>0.8212140731707316</v>
      </c>
      <c r="GM30">
        <v>0.1634849895470416</v>
      </c>
      <c r="GN30">
        <v>0.01978792921712536</v>
      </c>
      <c r="GO30">
        <v>0</v>
      </c>
      <c r="GP30">
        <v>0</v>
      </c>
      <c r="GQ30">
        <v>3</v>
      </c>
      <c r="GR30" t="s">
        <v>470</v>
      </c>
      <c r="GS30">
        <v>3.12796</v>
      </c>
      <c r="GT30">
        <v>2.73079</v>
      </c>
      <c r="GU30">
        <v>0.0557472</v>
      </c>
      <c r="GV30">
        <v>0.0521219</v>
      </c>
      <c r="GW30">
        <v>0.102964</v>
      </c>
      <c r="GX30">
        <v>0.100887</v>
      </c>
      <c r="GY30">
        <v>28376.2</v>
      </c>
      <c r="GZ30">
        <v>27587.7</v>
      </c>
      <c r="HA30">
        <v>30590.6</v>
      </c>
      <c r="HB30">
        <v>29356</v>
      </c>
      <c r="HC30">
        <v>37864.6</v>
      </c>
      <c r="HD30">
        <v>34712.9</v>
      </c>
      <c r="HE30">
        <v>46794.8</v>
      </c>
      <c r="HF30">
        <v>43610.1</v>
      </c>
      <c r="HG30">
        <v>1.82975</v>
      </c>
      <c r="HH30">
        <v>1.89182</v>
      </c>
      <c r="HI30">
        <v>0.108026</v>
      </c>
      <c r="HJ30">
        <v>0</v>
      </c>
      <c r="HK30">
        <v>28.2365</v>
      </c>
      <c r="HL30">
        <v>999.9</v>
      </c>
      <c r="HM30">
        <v>54.5</v>
      </c>
      <c r="HN30">
        <v>29.9</v>
      </c>
      <c r="HO30">
        <v>25.5374</v>
      </c>
      <c r="HP30">
        <v>63.4825</v>
      </c>
      <c r="HQ30">
        <v>16.4944</v>
      </c>
      <c r="HR30">
        <v>1</v>
      </c>
      <c r="HS30">
        <v>0.0978608</v>
      </c>
      <c r="HT30">
        <v>-0.114632</v>
      </c>
      <c r="HU30">
        <v>20.2004</v>
      </c>
      <c r="HV30">
        <v>5.22837</v>
      </c>
      <c r="HW30">
        <v>11.974</v>
      </c>
      <c r="HX30">
        <v>4.96965</v>
      </c>
      <c r="HY30">
        <v>3.28955</v>
      </c>
      <c r="HZ30">
        <v>9999</v>
      </c>
      <c r="IA30">
        <v>9999</v>
      </c>
      <c r="IB30">
        <v>9999</v>
      </c>
      <c r="IC30">
        <v>999.9</v>
      </c>
      <c r="ID30">
        <v>4.97293</v>
      </c>
      <c r="IE30">
        <v>1.87734</v>
      </c>
      <c r="IF30">
        <v>1.87546</v>
      </c>
      <c r="IG30">
        <v>1.8782</v>
      </c>
      <c r="IH30">
        <v>1.875</v>
      </c>
      <c r="II30">
        <v>1.87853</v>
      </c>
      <c r="IJ30">
        <v>1.87561</v>
      </c>
      <c r="IK30">
        <v>1.87683</v>
      </c>
      <c r="IL30">
        <v>0</v>
      </c>
      <c r="IM30">
        <v>0</v>
      </c>
      <c r="IN30">
        <v>0</v>
      </c>
      <c r="IO30">
        <v>0</v>
      </c>
      <c r="IP30" t="s">
        <v>443</v>
      </c>
      <c r="IQ30" t="s">
        <v>444</v>
      </c>
      <c r="IR30" t="s">
        <v>445</v>
      </c>
      <c r="IS30" t="s">
        <v>445</v>
      </c>
      <c r="IT30" t="s">
        <v>445</v>
      </c>
      <c r="IU30" t="s">
        <v>445</v>
      </c>
      <c r="IV30">
        <v>0</v>
      </c>
      <c r="IW30">
        <v>100</v>
      </c>
      <c r="IX30">
        <v>100</v>
      </c>
      <c r="IY30">
        <v>0.05</v>
      </c>
      <c r="IZ30">
        <v>0.2159</v>
      </c>
      <c r="JA30">
        <v>-0.2046850803116756</v>
      </c>
      <c r="JB30">
        <v>0.001090686741545948</v>
      </c>
      <c r="JC30">
        <v>-2.452344269991786E-07</v>
      </c>
      <c r="JD30">
        <v>1.613811493950918E-10</v>
      </c>
      <c r="JE30">
        <v>-0.05017639731038544</v>
      </c>
      <c r="JF30">
        <v>-0.0006473243881308715</v>
      </c>
      <c r="JG30">
        <v>0.0006993473609999637</v>
      </c>
      <c r="JH30">
        <v>-6.390957121238126E-06</v>
      </c>
      <c r="JI30">
        <v>1</v>
      </c>
      <c r="JJ30">
        <v>2094</v>
      </c>
      <c r="JK30">
        <v>1</v>
      </c>
      <c r="JL30">
        <v>27</v>
      </c>
      <c r="JM30">
        <v>187481.6</v>
      </c>
      <c r="JN30">
        <v>187481.5</v>
      </c>
      <c r="JO30">
        <v>0.655518</v>
      </c>
      <c r="JP30">
        <v>2.55981</v>
      </c>
      <c r="JQ30">
        <v>1.39893</v>
      </c>
      <c r="JR30">
        <v>2.35107</v>
      </c>
      <c r="JS30">
        <v>1.44897</v>
      </c>
      <c r="JT30">
        <v>2.47803</v>
      </c>
      <c r="JU30">
        <v>36.3635</v>
      </c>
      <c r="JV30">
        <v>24.1926</v>
      </c>
      <c r="JW30">
        <v>18</v>
      </c>
      <c r="JX30">
        <v>476.7</v>
      </c>
      <c r="JY30">
        <v>486.074</v>
      </c>
      <c r="JZ30">
        <v>27.8433</v>
      </c>
      <c r="KA30">
        <v>28.3558</v>
      </c>
      <c r="KB30">
        <v>30.0006</v>
      </c>
      <c r="KC30">
        <v>28.0338</v>
      </c>
      <c r="KD30">
        <v>28.0968</v>
      </c>
      <c r="KE30">
        <v>13.1562</v>
      </c>
      <c r="KF30">
        <v>25.6124</v>
      </c>
      <c r="KG30">
        <v>100</v>
      </c>
      <c r="KH30">
        <v>27.8197</v>
      </c>
      <c r="KI30">
        <v>198.969</v>
      </c>
      <c r="KJ30">
        <v>21.83</v>
      </c>
      <c r="KK30">
        <v>101.129</v>
      </c>
      <c r="KL30">
        <v>100.321</v>
      </c>
    </row>
    <row r="31" spans="1:298">
      <c r="A31">
        <v>15</v>
      </c>
      <c r="B31">
        <v>1758397478.5</v>
      </c>
      <c r="C31">
        <v>70</v>
      </c>
      <c r="D31" t="s">
        <v>475</v>
      </c>
      <c r="E31" t="s">
        <v>476</v>
      </c>
      <c r="F31">
        <v>5</v>
      </c>
      <c r="G31" t="s">
        <v>436</v>
      </c>
      <c r="H31" t="s">
        <v>437</v>
      </c>
      <c r="I31" t="s">
        <v>438</v>
      </c>
      <c r="J31">
        <v>1758397470.714286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223.5499082926734</v>
      </c>
      <c r="AL31">
        <v>235.6480545454545</v>
      </c>
      <c r="AM31">
        <v>-3.345052439833267</v>
      </c>
      <c r="AN31">
        <v>65.6603906975196</v>
      </c>
      <c r="AO31">
        <f>(AQ31 - AP31 + DZ31*1E3/(8.314*(EB31+273.15)) * AS31/DY31 * AR31) * DY31/(100*DM31) * 1000/(1000 - AQ31)</f>
        <v>0</v>
      </c>
      <c r="AP31">
        <v>21.86213674796121</v>
      </c>
      <c r="AQ31">
        <v>22.6831296969697</v>
      </c>
      <c r="AR31">
        <v>-1.025845423349631E-06</v>
      </c>
      <c r="AS31">
        <v>125.1228218183643</v>
      </c>
      <c r="AT31">
        <v>0</v>
      </c>
      <c r="AU31">
        <v>0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439</v>
      </c>
      <c r="AZ31" t="s">
        <v>439</v>
      </c>
      <c r="BA31">
        <v>0</v>
      </c>
      <c r="BB31">
        <v>0</v>
      </c>
      <c r="BC31">
        <f>1-BA31/BB31</f>
        <v>0</v>
      </c>
      <c r="BD31">
        <v>0</v>
      </c>
      <c r="BE31" t="s">
        <v>439</v>
      </c>
      <c r="BF31" t="s">
        <v>439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439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1.65</v>
      </c>
      <c r="DN31">
        <v>0.5</v>
      </c>
      <c r="DO31" t="s">
        <v>440</v>
      </c>
      <c r="DP31">
        <v>2</v>
      </c>
      <c r="DQ31" t="b">
        <v>1</v>
      </c>
      <c r="DR31">
        <v>1758397470.714286</v>
      </c>
      <c r="DS31">
        <v>254.0529285714286</v>
      </c>
      <c r="DT31">
        <v>234.3341071428572</v>
      </c>
      <c r="DU31">
        <v>22.69260357142857</v>
      </c>
      <c r="DV31">
        <v>21.86125714285714</v>
      </c>
      <c r="DW31">
        <v>253.9940000000001</v>
      </c>
      <c r="DX31">
        <v>22.47658928571429</v>
      </c>
      <c r="DY31">
        <v>499.9991428571429</v>
      </c>
      <c r="DZ31">
        <v>90.40983928571428</v>
      </c>
      <c r="EA31">
        <v>0.05311006785714285</v>
      </c>
      <c r="EB31">
        <v>29.37989285714286</v>
      </c>
      <c r="EC31">
        <v>30.01453928571428</v>
      </c>
      <c r="ED31">
        <v>999.9000000000002</v>
      </c>
      <c r="EE31">
        <v>0</v>
      </c>
      <c r="EF31">
        <v>0</v>
      </c>
      <c r="EG31">
        <v>10006.01035714286</v>
      </c>
      <c r="EH31">
        <v>0</v>
      </c>
      <c r="EI31">
        <v>8.32977</v>
      </c>
      <c r="EJ31">
        <v>19.71904642857143</v>
      </c>
      <c r="EK31">
        <v>259.9522142857143</v>
      </c>
      <c r="EL31">
        <v>239.5712857142857</v>
      </c>
      <c r="EM31">
        <v>0.8313619999999998</v>
      </c>
      <c r="EN31">
        <v>234.3341071428572</v>
      </c>
      <c r="EO31">
        <v>21.86125714285714</v>
      </c>
      <c r="EP31">
        <v>2.051634285714286</v>
      </c>
      <c r="EQ31">
        <v>1.976470714285715</v>
      </c>
      <c r="ER31">
        <v>17.84856785714286</v>
      </c>
      <c r="ES31">
        <v>17.25709285714285</v>
      </c>
      <c r="ET31">
        <v>2000.008928571429</v>
      </c>
      <c r="EU31">
        <v>0.9800008928571431</v>
      </c>
      <c r="EV31">
        <v>0.01999911071428571</v>
      </c>
      <c r="EW31">
        <v>0</v>
      </c>
      <c r="EX31">
        <v>229.4673571428571</v>
      </c>
      <c r="EY31">
        <v>5.000560000000001</v>
      </c>
      <c r="EZ31">
        <v>4743.418928571428</v>
      </c>
      <c r="FA31">
        <v>17294.94642857143</v>
      </c>
      <c r="FB31">
        <v>40.93699999999999</v>
      </c>
      <c r="FC31">
        <v>41.18699999999999</v>
      </c>
      <c r="FD31">
        <v>40.68257142857142</v>
      </c>
      <c r="FE31">
        <v>40.28764285714284</v>
      </c>
      <c r="FF31">
        <v>41.68699999999999</v>
      </c>
      <c r="FG31">
        <v>1955.108928571429</v>
      </c>
      <c r="FH31">
        <v>39.9</v>
      </c>
      <c r="FI31">
        <v>0</v>
      </c>
      <c r="FJ31">
        <v>1758397478.2</v>
      </c>
      <c r="FK31">
        <v>0</v>
      </c>
      <c r="FL31">
        <v>229.4021153846153</v>
      </c>
      <c r="FM31">
        <v>-56.4379829382094</v>
      </c>
      <c r="FN31">
        <v>-1133.012650378376</v>
      </c>
      <c r="FO31">
        <v>4741.702307692308</v>
      </c>
      <c r="FP31">
        <v>15</v>
      </c>
      <c r="FQ31">
        <v>0</v>
      </c>
      <c r="FR31" t="s">
        <v>441</v>
      </c>
      <c r="FS31">
        <v>1747148579.5</v>
      </c>
      <c r="FT31">
        <v>1747148584.5</v>
      </c>
      <c r="FU31">
        <v>0</v>
      </c>
      <c r="FV31">
        <v>0.162</v>
      </c>
      <c r="FW31">
        <v>-0.001</v>
      </c>
      <c r="FX31">
        <v>0.139</v>
      </c>
      <c r="FY31">
        <v>0.058</v>
      </c>
      <c r="FZ31">
        <v>420</v>
      </c>
      <c r="GA31">
        <v>16</v>
      </c>
      <c r="GB31">
        <v>0.19</v>
      </c>
      <c r="GC31">
        <v>0.02</v>
      </c>
      <c r="GD31">
        <v>19.60045</v>
      </c>
      <c r="GE31">
        <v>3.041189493433327</v>
      </c>
      <c r="GF31">
        <v>0.3030430167484477</v>
      </c>
      <c r="GG31">
        <v>0</v>
      </c>
      <c r="GH31">
        <v>231.9333529411765</v>
      </c>
      <c r="GI31">
        <v>-52.32278076537015</v>
      </c>
      <c r="GJ31">
        <v>5.150404774968738</v>
      </c>
      <c r="GK31">
        <v>0</v>
      </c>
      <c r="GL31">
        <v>0.8298107000000001</v>
      </c>
      <c r="GM31">
        <v>-0.01404704690431609</v>
      </c>
      <c r="GN31">
        <v>0.01013784769859954</v>
      </c>
      <c r="GO31">
        <v>1</v>
      </c>
      <c r="GP31">
        <v>1</v>
      </c>
      <c r="GQ31">
        <v>3</v>
      </c>
      <c r="GR31" t="s">
        <v>455</v>
      </c>
      <c r="GS31">
        <v>3.12795</v>
      </c>
      <c r="GT31">
        <v>2.73077</v>
      </c>
      <c r="GU31">
        <v>0.052566</v>
      </c>
      <c r="GV31">
        <v>0.0487346</v>
      </c>
      <c r="GW31">
        <v>0.102953</v>
      </c>
      <c r="GX31">
        <v>0.10089</v>
      </c>
      <c r="GY31">
        <v>28471.1</v>
      </c>
      <c r="GZ31">
        <v>27685.9</v>
      </c>
      <c r="HA31">
        <v>30589.9</v>
      </c>
      <c r="HB31">
        <v>29355.7</v>
      </c>
      <c r="HC31">
        <v>37864.4</v>
      </c>
      <c r="HD31">
        <v>34712.3</v>
      </c>
      <c r="HE31">
        <v>46794.2</v>
      </c>
      <c r="HF31">
        <v>43609.8</v>
      </c>
      <c r="HG31">
        <v>1.82985</v>
      </c>
      <c r="HH31">
        <v>1.8916</v>
      </c>
      <c r="HI31">
        <v>0.1093</v>
      </c>
      <c r="HJ31">
        <v>0</v>
      </c>
      <c r="HK31">
        <v>28.2414</v>
      </c>
      <c r="HL31">
        <v>999.9</v>
      </c>
      <c r="HM31">
        <v>54.5</v>
      </c>
      <c r="HN31">
        <v>29.9</v>
      </c>
      <c r="HO31">
        <v>25.5349</v>
      </c>
      <c r="HP31">
        <v>63.4625</v>
      </c>
      <c r="HQ31">
        <v>16.5304</v>
      </c>
      <c r="HR31">
        <v>1</v>
      </c>
      <c r="HS31">
        <v>0.0982495</v>
      </c>
      <c r="HT31">
        <v>-0.251038</v>
      </c>
      <c r="HU31">
        <v>20.2003</v>
      </c>
      <c r="HV31">
        <v>5.22777</v>
      </c>
      <c r="HW31">
        <v>11.974</v>
      </c>
      <c r="HX31">
        <v>4.9698</v>
      </c>
      <c r="HY31">
        <v>3.2895</v>
      </c>
      <c r="HZ31">
        <v>9999</v>
      </c>
      <c r="IA31">
        <v>9999</v>
      </c>
      <c r="IB31">
        <v>9999</v>
      </c>
      <c r="IC31">
        <v>999.9</v>
      </c>
      <c r="ID31">
        <v>4.97293</v>
      </c>
      <c r="IE31">
        <v>1.87735</v>
      </c>
      <c r="IF31">
        <v>1.87545</v>
      </c>
      <c r="IG31">
        <v>1.87822</v>
      </c>
      <c r="IH31">
        <v>1.875</v>
      </c>
      <c r="II31">
        <v>1.87854</v>
      </c>
      <c r="IJ31">
        <v>1.87561</v>
      </c>
      <c r="IK31">
        <v>1.87682</v>
      </c>
      <c r="IL31">
        <v>0</v>
      </c>
      <c r="IM31">
        <v>0</v>
      </c>
      <c r="IN31">
        <v>0</v>
      </c>
      <c r="IO31">
        <v>0</v>
      </c>
      <c r="IP31" t="s">
        <v>443</v>
      </c>
      <c r="IQ31" t="s">
        <v>444</v>
      </c>
      <c r="IR31" t="s">
        <v>445</v>
      </c>
      <c r="IS31" t="s">
        <v>445</v>
      </c>
      <c r="IT31" t="s">
        <v>445</v>
      </c>
      <c r="IU31" t="s">
        <v>445</v>
      </c>
      <c r="IV31">
        <v>0</v>
      </c>
      <c r="IW31">
        <v>100</v>
      </c>
      <c r="IX31">
        <v>100</v>
      </c>
      <c r="IY31">
        <v>0.034</v>
      </c>
      <c r="IZ31">
        <v>0.2158</v>
      </c>
      <c r="JA31">
        <v>-0.2046850803116756</v>
      </c>
      <c r="JB31">
        <v>0.001090686741545948</v>
      </c>
      <c r="JC31">
        <v>-2.452344269991786E-07</v>
      </c>
      <c r="JD31">
        <v>1.613811493950918E-10</v>
      </c>
      <c r="JE31">
        <v>-0.05017639731038544</v>
      </c>
      <c r="JF31">
        <v>-0.0006473243881308715</v>
      </c>
      <c r="JG31">
        <v>0.0006993473609999637</v>
      </c>
      <c r="JH31">
        <v>-6.390957121238126E-06</v>
      </c>
      <c r="JI31">
        <v>1</v>
      </c>
      <c r="JJ31">
        <v>2094</v>
      </c>
      <c r="JK31">
        <v>1</v>
      </c>
      <c r="JL31">
        <v>27</v>
      </c>
      <c r="JM31">
        <v>187481.6</v>
      </c>
      <c r="JN31">
        <v>187481.6</v>
      </c>
      <c r="JO31">
        <v>0.618896</v>
      </c>
      <c r="JP31">
        <v>2.55127</v>
      </c>
      <c r="JQ31">
        <v>1.39893</v>
      </c>
      <c r="JR31">
        <v>2.35107</v>
      </c>
      <c r="JS31">
        <v>1.44897</v>
      </c>
      <c r="JT31">
        <v>2.56226</v>
      </c>
      <c r="JU31">
        <v>36.34</v>
      </c>
      <c r="JV31">
        <v>24.2013</v>
      </c>
      <c r="JW31">
        <v>18</v>
      </c>
      <c r="JX31">
        <v>476.782</v>
      </c>
      <c r="JY31">
        <v>485.959</v>
      </c>
      <c r="JZ31">
        <v>27.8225</v>
      </c>
      <c r="KA31">
        <v>28.3619</v>
      </c>
      <c r="KB31">
        <v>30.0005</v>
      </c>
      <c r="KC31">
        <v>28.038</v>
      </c>
      <c r="KD31">
        <v>28.101</v>
      </c>
      <c r="KE31">
        <v>12.4203</v>
      </c>
      <c r="KF31">
        <v>25.6124</v>
      </c>
      <c r="KG31">
        <v>100</v>
      </c>
      <c r="KH31">
        <v>27.8373</v>
      </c>
      <c r="KI31">
        <v>185.612</v>
      </c>
      <c r="KJ31">
        <v>21.83</v>
      </c>
      <c r="KK31">
        <v>101.127</v>
      </c>
      <c r="KL31">
        <v>100.32</v>
      </c>
    </row>
    <row r="32" spans="1:298">
      <c r="A32">
        <v>16</v>
      </c>
      <c r="B32">
        <v>1758397483.5</v>
      </c>
      <c r="C32">
        <v>75</v>
      </c>
      <c r="D32" t="s">
        <v>477</v>
      </c>
      <c r="E32" t="s">
        <v>478</v>
      </c>
      <c r="F32">
        <v>5</v>
      </c>
      <c r="G32" t="s">
        <v>436</v>
      </c>
      <c r="H32" t="s">
        <v>437</v>
      </c>
      <c r="I32" t="s">
        <v>438</v>
      </c>
      <c r="J32">
        <v>1758397476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206.5944381100232</v>
      </c>
      <c r="AL32">
        <v>218.9945515151514</v>
      </c>
      <c r="AM32">
        <v>-3.323330672345576</v>
      </c>
      <c r="AN32">
        <v>65.6603906975196</v>
      </c>
      <c r="AO32">
        <f>(AQ32 - AP32 + DZ32*1E3/(8.314*(EB32+273.15)) * AS32/DY32 * AR32) * DY32/(100*DM32) * 1000/(1000 - AQ32)</f>
        <v>0</v>
      </c>
      <c r="AP32">
        <v>21.86310964150331</v>
      </c>
      <c r="AQ32">
        <v>22.68515454545455</v>
      </c>
      <c r="AR32">
        <v>9.458018964548548E-06</v>
      </c>
      <c r="AS32">
        <v>125.1228218183643</v>
      </c>
      <c r="AT32">
        <v>0</v>
      </c>
      <c r="AU32">
        <v>0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439</v>
      </c>
      <c r="AZ32" t="s">
        <v>439</v>
      </c>
      <c r="BA32">
        <v>0</v>
      </c>
      <c r="BB32">
        <v>0</v>
      </c>
      <c r="BC32">
        <f>1-BA32/BB32</f>
        <v>0</v>
      </c>
      <c r="BD32">
        <v>0</v>
      </c>
      <c r="BE32" t="s">
        <v>439</v>
      </c>
      <c r="BF32" t="s">
        <v>439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439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1.65</v>
      </c>
      <c r="DN32">
        <v>0.5</v>
      </c>
      <c r="DO32" t="s">
        <v>440</v>
      </c>
      <c r="DP32">
        <v>2</v>
      </c>
      <c r="DQ32" t="b">
        <v>1</v>
      </c>
      <c r="DR32">
        <v>1758397476</v>
      </c>
      <c r="DS32">
        <v>236.8288518518519</v>
      </c>
      <c r="DT32">
        <v>216.8261481481481</v>
      </c>
      <c r="DU32">
        <v>22.68613333333333</v>
      </c>
      <c r="DV32">
        <v>21.8613037037037</v>
      </c>
      <c r="DW32">
        <v>236.787037037037</v>
      </c>
      <c r="DX32">
        <v>22.47025555555556</v>
      </c>
      <c r="DY32">
        <v>499.9995925925926</v>
      </c>
      <c r="DZ32">
        <v>90.40961111111112</v>
      </c>
      <c r="EA32">
        <v>0.05312102592592593</v>
      </c>
      <c r="EB32">
        <v>29.38254814814814</v>
      </c>
      <c r="EC32">
        <v>30.01535925925926</v>
      </c>
      <c r="ED32">
        <v>999.9000000000001</v>
      </c>
      <c r="EE32">
        <v>0</v>
      </c>
      <c r="EF32">
        <v>0</v>
      </c>
      <c r="EG32">
        <v>9996.528148148149</v>
      </c>
      <c r="EH32">
        <v>0</v>
      </c>
      <c r="EI32">
        <v>8.32977</v>
      </c>
      <c r="EJ32">
        <v>20.00290370370371</v>
      </c>
      <c r="EK32">
        <v>242.3265185185185</v>
      </c>
      <c r="EL32">
        <v>221.6720740740741</v>
      </c>
      <c r="EM32">
        <v>0.824847111111111</v>
      </c>
      <c r="EN32">
        <v>216.8261481481481</v>
      </c>
      <c r="EO32">
        <v>21.8613037037037</v>
      </c>
      <c r="EP32">
        <v>2.051044814814815</v>
      </c>
      <c r="EQ32">
        <v>1.976470370370371</v>
      </c>
      <c r="ER32">
        <v>17.8439962962963</v>
      </c>
      <c r="ES32">
        <v>17.25708888888889</v>
      </c>
      <c r="ET32">
        <v>2000.009259259259</v>
      </c>
      <c r="EU32">
        <v>0.9800010000000001</v>
      </c>
      <c r="EV32">
        <v>0.019999</v>
      </c>
      <c r="EW32">
        <v>0</v>
      </c>
      <c r="EX32">
        <v>224.4132222222222</v>
      </c>
      <c r="EY32">
        <v>5.000560000000001</v>
      </c>
      <c r="EZ32">
        <v>4641.245185185185</v>
      </c>
      <c r="FA32">
        <v>17294.95185185185</v>
      </c>
      <c r="FB32">
        <v>40.93699999999999</v>
      </c>
      <c r="FC32">
        <v>41.18699999999999</v>
      </c>
      <c r="FD32">
        <v>40.68699999999999</v>
      </c>
      <c r="FE32">
        <v>40.30051851851851</v>
      </c>
      <c r="FF32">
        <v>41.68699999999999</v>
      </c>
      <c r="FG32">
        <v>1955.109259259259</v>
      </c>
      <c r="FH32">
        <v>39.9</v>
      </c>
      <c r="FI32">
        <v>0</v>
      </c>
      <c r="FJ32">
        <v>1758397483.6</v>
      </c>
      <c r="FK32">
        <v>0</v>
      </c>
      <c r="FL32">
        <v>223.95876</v>
      </c>
      <c r="FM32">
        <v>-58.62615393036532</v>
      </c>
      <c r="FN32">
        <v>-1199.683847985652</v>
      </c>
      <c r="FO32">
        <v>4631.4544</v>
      </c>
      <c r="FP32">
        <v>15</v>
      </c>
      <c r="FQ32">
        <v>0</v>
      </c>
      <c r="FR32" t="s">
        <v>441</v>
      </c>
      <c r="FS32">
        <v>1747148579.5</v>
      </c>
      <c r="FT32">
        <v>1747148584.5</v>
      </c>
      <c r="FU32">
        <v>0</v>
      </c>
      <c r="FV32">
        <v>0.162</v>
      </c>
      <c r="FW32">
        <v>-0.001</v>
      </c>
      <c r="FX32">
        <v>0.139</v>
      </c>
      <c r="FY32">
        <v>0.058</v>
      </c>
      <c r="FZ32">
        <v>420</v>
      </c>
      <c r="GA32">
        <v>16</v>
      </c>
      <c r="GB32">
        <v>0.19</v>
      </c>
      <c r="GC32">
        <v>0.02</v>
      </c>
      <c r="GD32">
        <v>19.85641</v>
      </c>
      <c r="GE32">
        <v>3.369388367729844</v>
      </c>
      <c r="GF32">
        <v>0.3310974409445051</v>
      </c>
      <c r="GG32">
        <v>0</v>
      </c>
      <c r="GH32">
        <v>227.0858529411764</v>
      </c>
      <c r="GI32">
        <v>-57.29676088246089</v>
      </c>
      <c r="GJ32">
        <v>5.626763713729094</v>
      </c>
      <c r="GK32">
        <v>0</v>
      </c>
      <c r="GL32">
        <v>0.8286507249999999</v>
      </c>
      <c r="GM32">
        <v>-0.07870978986866824</v>
      </c>
      <c r="GN32">
        <v>0.007946213101180655</v>
      </c>
      <c r="GO32">
        <v>1</v>
      </c>
      <c r="GP32">
        <v>1</v>
      </c>
      <c r="GQ32">
        <v>3</v>
      </c>
      <c r="GR32" t="s">
        <v>455</v>
      </c>
      <c r="GS32">
        <v>3.12771</v>
      </c>
      <c r="GT32">
        <v>2.73093</v>
      </c>
      <c r="GU32">
        <v>0.0493236</v>
      </c>
      <c r="GV32">
        <v>0.045347</v>
      </c>
      <c r="GW32">
        <v>0.102963</v>
      </c>
      <c r="GX32">
        <v>0.100894</v>
      </c>
      <c r="GY32">
        <v>28568.2</v>
      </c>
      <c r="GZ32">
        <v>27784.2</v>
      </c>
      <c r="HA32">
        <v>30589.6</v>
      </c>
      <c r="HB32">
        <v>29355.4</v>
      </c>
      <c r="HC32">
        <v>37863.3</v>
      </c>
      <c r="HD32">
        <v>34711.4</v>
      </c>
      <c r="HE32">
        <v>46793.6</v>
      </c>
      <c r="HF32">
        <v>43609.1</v>
      </c>
      <c r="HG32">
        <v>1.82965</v>
      </c>
      <c r="HH32">
        <v>1.89153</v>
      </c>
      <c r="HI32">
        <v>0.11082</v>
      </c>
      <c r="HJ32">
        <v>0</v>
      </c>
      <c r="HK32">
        <v>28.2468</v>
      </c>
      <c r="HL32">
        <v>999.9</v>
      </c>
      <c r="HM32">
        <v>54.6</v>
      </c>
      <c r="HN32">
        <v>29.9</v>
      </c>
      <c r="HO32">
        <v>25.5824</v>
      </c>
      <c r="HP32">
        <v>63.4725</v>
      </c>
      <c r="HQ32">
        <v>16.6426</v>
      </c>
      <c r="HR32">
        <v>1</v>
      </c>
      <c r="HS32">
        <v>0.09865599999999999</v>
      </c>
      <c r="HT32">
        <v>-0.249995</v>
      </c>
      <c r="HU32">
        <v>20.2003</v>
      </c>
      <c r="HV32">
        <v>5.22912</v>
      </c>
      <c r="HW32">
        <v>11.974</v>
      </c>
      <c r="HX32">
        <v>4.97</v>
      </c>
      <c r="HY32">
        <v>3.28955</v>
      </c>
      <c r="HZ32">
        <v>9999</v>
      </c>
      <c r="IA32">
        <v>9999</v>
      </c>
      <c r="IB32">
        <v>9999</v>
      </c>
      <c r="IC32">
        <v>999.9</v>
      </c>
      <c r="ID32">
        <v>4.97292</v>
      </c>
      <c r="IE32">
        <v>1.87733</v>
      </c>
      <c r="IF32">
        <v>1.87545</v>
      </c>
      <c r="IG32">
        <v>1.8782</v>
      </c>
      <c r="IH32">
        <v>1.875</v>
      </c>
      <c r="II32">
        <v>1.87853</v>
      </c>
      <c r="IJ32">
        <v>1.87561</v>
      </c>
      <c r="IK32">
        <v>1.87682</v>
      </c>
      <c r="IL32">
        <v>0</v>
      </c>
      <c r="IM32">
        <v>0</v>
      </c>
      <c r="IN32">
        <v>0</v>
      </c>
      <c r="IO32">
        <v>0</v>
      </c>
      <c r="IP32" t="s">
        <v>443</v>
      </c>
      <c r="IQ32" t="s">
        <v>444</v>
      </c>
      <c r="IR32" t="s">
        <v>445</v>
      </c>
      <c r="IS32" t="s">
        <v>445</v>
      </c>
      <c r="IT32" t="s">
        <v>445</v>
      </c>
      <c r="IU32" t="s">
        <v>445</v>
      </c>
      <c r="IV32">
        <v>0</v>
      </c>
      <c r="IW32">
        <v>100</v>
      </c>
      <c r="IX32">
        <v>100</v>
      </c>
      <c r="IY32">
        <v>0.017</v>
      </c>
      <c r="IZ32">
        <v>0.2159</v>
      </c>
      <c r="JA32">
        <v>-0.2046850803116756</v>
      </c>
      <c r="JB32">
        <v>0.001090686741545948</v>
      </c>
      <c r="JC32">
        <v>-2.452344269991786E-07</v>
      </c>
      <c r="JD32">
        <v>1.613811493950918E-10</v>
      </c>
      <c r="JE32">
        <v>-0.05017639731038544</v>
      </c>
      <c r="JF32">
        <v>-0.0006473243881308715</v>
      </c>
      <c r="JG32">
        <v>0.0006993473609999637</v>
      </c>
      <c r="JH32">
        <v>-6.390957121238126E-06</v>
      </c>
      <c r="JI32">
        <v>1</v>
      </c>
      <c r="JJ32">
        <v>2094</v>
      </c>
      <c r="JK32">
        <v>1</v>
      </c>
      <c r="JL32">
        <v>27</v>
      </c>
      <c r="JM32">
        <v>187481.7</v>
      </c>
      <c r="JN32">
        <v>187481.6</v>
      </c>
      <c r="JO32">
        <v>0.578613</v>
      </c>
      <c r="JP32">
        <v>2.56714</v>
      </c>
      <c r="JQ32">
        <v>1.39893</v>
      </c>
      <c r="JR32">
        <v>2.35107</v>
      </c>
      <c r="JS32">
        <v>1.44897</v>
      </c>
      <c r="JT32">
        <v>2.57202</v>
      </c>
      <c r="JU32">
        <v>36.3635</v>
      </c>
      <c r="JV32">
        <v>24.1926</v>
      </c>
      <c r="JW32">
        <v>18</v>
      </c>
      <c r="JX32">
        <v>476.703</v>
      </c>
      <c r="JY32">
        <v>485.943</v>
      </c>
      <c r="JZ32">
        <v>27.8288</v>
      </c>
      <c r="KA32">
        <v>28.3673</v>
      </c>
      <c r="KB32">
        <v>30.0005</v>
      </c>
      <c r="KC32">
        <v>28.0426</v>
      </c>
      <c r="KD32">
        <v>28.1051</v>
      </c>
      <c r="KE32">
        <v>11.6147</v>
      </c>
      <c r="KF32">
        <v>25.6124</v>
      </c>
      <c r="KG32">
        <v>100</v>
      </c>
      <c r="KH32">
        <v>27.8314</v>
      </c>
      <c r="KI32">
        <v>165.578</v>
      </c>
      <c r="KJ32">
        <v>21.83</v>
      </c>
      <c r="KK32">
        <v>101.126</v>
      </c>
      <c r="KL32">
        <v>100.319</v>
      </c>
    </row>
    <row r="33" spans="1:298">
      <c r="A33">
        <v>17</v>
      </c>
      <c r="B33">
        <v>1758397488.5</v>
      </c>
      <c r="C33">
        <v>80</v>
      </c>
      <c r="D33" t="s">
        <v>479</v>
      </c>
      <c r="E33" t="s">
        <v>480</v>
      </c>
      <c r="F33">
        <v>5</v>
      </c>
      <c r="G33" t="s">
        <v>436</v>
      </c>
      <c r="H33" t="s">
        <v>437</v>
      </c>
      <c r="I33" t="s">
        <v>438</v>
      </c>
      <c r="J33">
        <v>1758397480.714286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189.7935491094123</v>
      </c>
      <c r="AL33">
        <v>202.3065939393939</v>
      </c>
      <c r="AM33">
        <v>-3.337378478546332</v>
      </c>
      <c r="AN33">
        <v>65.6603906975196</v>
      </c>
      <c r="AO33">
        <f>(AQ33 - AP33 + DZ33*1E3/(8.314*(EB33+273.15)) * AS33/DY33 * AR33) * DY33/(100*DM33) * 1000/(1000 - AQ33)</f>
        <v>0</v>
      </c>
      <c r="AP33">
        <v>21.86561042681122</v>
      </c>
      <c r="AQ33">
        <v>22.69146484848484</v>
      </c>
      <c r="AR33">
        <v>1.181034517860528E-05</v>
      </c>
      <c r="AS33">
        <v>125.1228218183643</v>
      </c>
      <c r="AT33">
        <v>0</v>
      </c>
      <c r="AU33">
        <v>0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439</v>
      </c>
      <c r="AZ33" t="s">
        <v>439</v>
      </c>
      <c r="BA33">
        <v>0</v>
      </c>
      <c r="BB33">
        <v>0</v>
      </c>
      <c r="BC33">
        <f>1-BA33/BB33</f>
        <v>0</v>
      </c>
      <c r="BD33">
        <v>0</v>
      </c>
      <c r="BE33" t="s">
        <v>439</v>
      </c>
      <c r="BF33" t="s">
        <v>439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439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1.65</v>
      </c>
      <c r="DN33">
        <v>0.5</v>
      </c>
      <c r="DO33" t="s">
        <v>440</v>
      </c>
      <c r="DP33">
        <v>2</v>
      </c>
      <c r="DQ33" t="b">
        <v>1</v>
      </c>
      <c r="DR33">
        <v>1758397480.714286</v>
      </c>
      <c r="DS33">
        <v>221.4646785714286</v>
      </c>
      <c r="DT33">
        <v>201.2328214285714</v>
      </c>
      <c r="DU33">
        <v>22.68541071428571</v>
      </c>
      <c r="DV33">
        <v>21.86304642857143</v>
      </c>
      <c r="DW33">
        <v>221.4382142857143</v>
      </c>
      <c r="DX33">
        <v>22.46955357142857</v>
      </c>
      <c r="DY33">
        <v>499.9794285714285</v>
      </c>
      <c r="DZ33">
        <v>90.40955357142857</v>
      </c>
      <c r="EA33">
        <v>0.05308247857142856</v>
      </c>
      <c r="EB33">
        <v>29.387075</v>
      </c>
      <c r="EC33">
        <v>30.03156428571429</v>
      </c>
      <c r="ED33">
        <v>999.9000000000002</v>
      </c>
      <c r="EE33">
        <v>0</v>
      </c>
      <c r="EF33">
        <v>0</v>
      </c>
      <c r="EG33">
        <v>10000.6225</v>
      </c>
      <c r="EH33">
        <v>0</v>
      </c>
      <c r="EI33">
        <v>8.32977</v>
      </c>
      <c r="EJ33">
        <v>20.23197857142857</v>
      </c>
      <c r="EK33">
        <v>226.6053571428572</v>
      </c>
      <c r="EL33">
        <v>205.7306428571429</v>
      </c>
      <c r="EM33">
        <v>0.8223791785714286</v>
      </c>
      <c r="EN33">
        <v>201.2328214285714</v>
      </c>
      <c r="EO33">
        <v>21.86304642857143</v>
      </c>
      <c r="EP33">
        <v>2.050977857142857</v>
      </c>
      <c r="EQ33">
        <v>1.976627857142857</v>
      </c>
      <c r="ER33">
        <v>17.84347857142857</v>
      </c>
      <c r="ES33">
        <v>17.25834285714286</v>
      </c>
      <c r="ET33">
        <v>1999.991785714285</v>
      </c>
      <c r="EU33">
        <v>0.9800010000000002</v>
      </c>
      <c r="EV33">
        <v>0.019999</v>
      </c>
      <c r="EW33">
        <v>0</v>
      </c>
      <c r="EX33">
        <v>219.8745357142857</v>
      </c>
      <c r="EY33">
        <v>5.000560000000001</v>
      </c>
      <c r="EZ33">
        <v>4547.77</v>
      </c>
      <c r="FA33">
        <v>17294.81428571428</v>
      </c>
      <c r="FB33">
        <v>40.93699999999999</v>
      </c>
      <c r="FC33">
        <v>41.18699999999999</v>
      </c>
      <c r="FD33">
        <v>40.68699999999999</v>
      </c>
      <c r="FE33">
        <v>40.31199999999999</v>
      </c>
      <c r="FF33">
        <v>41.68699999999999</v>
      </c>
      <c r="FG33">
        <v>1955.091785714285</v>
      </c>
      <c r="FH33">
        <v>39.9</v>
      </c>
      <c r="FI33">
        <v>0</v>
      </c>
      <c r="FJ33">
        <v>1758397488.4</v>
      </c>
      <c r="FK33">
        <v>0</v>
      </c>
      <c r="FL33">
        <v>219.31792</v>
      </c>
      <c r="FM33">
        <v>-57.78284605790641</v>
      </c>
      <c r="FN33">
        <v>-1187.320767388638</v>
      </c>
      <c r="FO33">
        <v>4536.2832</v>
      </c>
      <c r="FP33">
        <v>15</v>
      </c>
      <c r="FQ33">
        <v>0</v>
      </c>
      <c r="FR33" t="s">
        <v>441</v>
      </c>
      <c r="FS33">
        <v>1747148579.5</v>
      </c>
      <c r="FT33">
        <v>1747148584.5</v>
      </c>
      <c r="FU33">
        <v>0</v>
      </c>
      <c r="FV33">
        <v>0.162</v>
      </c>
      <c r="FW33">
        <v>-0.001</v>
      </c>
      <c r="FX33">
        <v>0.139</v>
      </c>
      <c r="FY33">
        <v>0.058</v>
      </c>
      <c r="FZ33">
        <v>420</v>
      </c>
      <c r="GA33">
        <v>16</v>
      </c>
      <c r="GB33">
        <v>0.19</v>
      </c>
      <c r="GC33">
        <v>0.02</v>
      </c>
      <c r="GD33">
        <v>20.05173</v>
      </c>
      <c r="GE33">
        <v>3.084724953095638</v>
      </c>
      <c r="GF33">
        <v>0.3072534956676654</v>
      </c>
      <c r="GG33">
        <v>0</v>
      </c>
      <c r="GH33">
        <v>223.1220588235294</v>
      </c>
      <c r="GI33">
        <v>-58.1563636542322</v>
      </c>
      <c r="GJ33">
        <v>5.70856339680688</v>
      </c>
      <c r="GK33">
        <v>0</v>
      </c>
      <c r="GL33">
        <v>0.8252586000000001</v>
      </c>
      <c r="GM33">
        <v>-0.04194866791745119</v>
      </c>
      <c r="GN33">
        <v>0.005382801374749027</v>
      </c>
      <c r="GO33">
        <v>1</v>
      </c>
      <c r="GP33">
        <v>1</v>
      </c>
      <c r="GQ33">
        <v>3</v>
      </c>
      <c r="GR33" t="s">
        <v>455</v>
      </c>
      <c r="GS33">
        <v>3.12788</v>
      </c>
      <c r="GT33">
        <v>2.73103</v>
      </c>
      <c r="GU33">
        <v>0.0460031</v>
      </c>
      <c r="GV33">
        <v>0.0418821</v>
      </c>
      <c r="GW33">
        <v>0.10298</v>
      </c>
      <c r="GX33">
        <v>0.100901</v>
      </c>
      <c r="GY33">
        <v>28667.5</v>
      </c>
      <c r="GZ33">
        <v>27884.7</v>
      </c>
      <c r="HA33">
        <v>30589.1</v>
      </c>
      <c r="HB33">
        <v>29355.2</v>
      </c>
      <c r="HC33">
        <v>37861.9</v>
      </c>
      <c r="HD33">
        <v>34710.5</v>
      </c>
      <c r="HE33">
        <v>46793.1</v>
      </c>
      <c r="HF33">
        <v>43608.6</v>
      </c>
      <c r="HG33">
        <v>1.8296</v>
      </c>
      <c r="HH33">
        <v>1.89145</v>
      </c>
      <c r="HI33">
        <v>0.109956</v>
      </c>
      <c r="HJ33">
        <v>0</v>
      </c>
      <c r="HK33">
        <v>28.2523</v>
      </c>
      <c r="HL33">
        <v>999.9</v>
      </c>
      <c r="HM33">
        <v>54.6</v>
      </c>
      <c r="HN33">
        <v>29.9</v>
      </c>
      <c r="HO33">
        <v>25.5837</v>
      </c>
      <c r="HP33">
        <v>63.6925</v>
      </c>
      <c r="HQ33">
        <v>16.4704</v>
      </c>
      <c r="HR33">
        <v>1</v>
      </c>
      <c r="HS33">
        <v>0.0991667</v>
      </c>
      <c r="HT33">
        <v>-0.0842484</v>
      </c>
      <c r="HU33">
        <v>20.2004</v>
      </c>
      <c r="HV33">
        <v>5.22897</v>
      </c>
      <c r="HW33">
        <v>11.974</v>
      </c>
      <c r="HX33">
        <v>4.96985</v>
      </c>
      <c r="HY33">
        <v>3.28948</v>
      </c>
      <c r="HZ33">
        <v>9999</v>
      </c>
      <c r="IA33">
        <v>9999</v>
      </c>
      <c r="IB33">
        <v>9999</v>
      </c>
      <c r="IC33">
        <v>999.9</v>
      </c>
      <c r="ID33">
        <v>4.97293</v>
      </c>
      <c r="IE33">
        <v>1.87736</v>
      </c>
      <c r="IF33">
        <v>1.87544</v>
      </c>
      <c r="IG33">
        <v>1.87821</v>
      </c>
      <c r="IH33">
        <v>1.875</v>
      </c>
      <c r="II33">
        <v>1.87855</v>
      </c>
      <c r="IJ33">
        <v>1.87561</v>
      </c>
      <c r="IK33">
        <v>1.87682</v>
      </c>
      <c r="IL33">
        <v>0</v>
      </c>
      <c r="IM33">
        <v>0</v>
      </c>
      <c r="IN33">
        <v>0</v>
      </c>
      <c r="IO33">
        <v>0</v>
      </c>
      <c r="IP33" t="s">
        <v>443</v>
      </c>
      <c r="IQ33" t="s">
        <v>444</v>
      </c>
      <c r="IR33" t="s">
        <v>445</v>
      </c>
      <c r="IS33" t="s">
        <v>445</v>
      </c>
      <c r="IT33" t="s">
        <v>445</v>
      </c>
      <c r="IU33" t="s">
        <v>445</v>
      </c>
      <c r="IV33">
        <v>0</v>
      </c>
      <c r="IW33">
        <v>100</v>
      </c>
      <c r="IX33">
        <v>100</v>
      </c>
      <c r="IY33">
        <v>0.001</v>
      </c>
      <c r="IZ33">
        <v>0.216</v>
      </c>
      <c r="JA33">
        <v>-0.2046850803116756</v>
      </c>
      <c r="JB33">
        <v>0.001090686741545948</v>
      </c>
      <c r="JC33">
        <v>-2.452344269991786E-07</v>
      </c>
      <c r="JD33">
        <v>1.613811493950918E-10</v>
      </c>
      <c r="JE33">
        <v>-0.05017639731038544</v>
      </c>
      <c r="JF33">
        <v>-0.0006473243881308715</v>
      </c>
      <c r="JG33">
        <v>0.0006993473609999637</v>
      </c>
      <c r="JH33">
        <v>-6.390957121238126E-06</v>
      </c>
      <c r="JI33">
        <v>1</v>
      </c>
      <c r="JJ33">
        <v>2094</v>
      </c>
      <c r="JK33">
        <v>1</v>
      </c>
      <c r="JL33">
        <v>27</v>
      </c>
      <c r="JM33">
        <v>187481.8</v>
      </c>
      <c r="JN33">
        <v>187481.7</v>
      </c>
      <c r="JO33">
        <v>0.540771</v>
      </c>
      <c r="JP33">
        <v>2.57324</v>
      </c>
      <c r="JQ33">
        <v>1.39893</v>
      </c>
      <c r="JR33">
        <v>2.35107</v>
      </c>
      <c r="JS33">
        <v>1.44897</v>
      </c>
      <c r="JT33">
        <v>2.47681</v>
      </c>
      <c r="JU33">
        <v>36.3635</v>
      </c>
      <c r="JV33">
        <v>24.2013</v>
      </c>
      <c r="JW33">
        <v>18</v>
      </c>
      <c r="JX33">
        <v>476.707</v>
      </c>
      <c r="JY33">
        <v>485.928</v>
      </c>
      <c r="JZ33">
        <v>27.8139</v>
      </c>
      <c r="KA33">
        <v>28.374</v>
      </c>
      <c r="KB33">
        <v>30.0005</v>
      </c>
      <c r="KC33">
        <v>28.0474</v>
      </c>
      <c r="KD33">
        <v>28.1092</v>
      </c>
      <c r="KE33">
        <v>10.8539</v>
      </c>
      <c r="KF33">
        <v>25.6124</v>
      </c>
      <c r="KG33">
        <v>100</v>
      </c>
      <c r="KH33">
        <v>27.7823</v>
      </c>
      <c r="KI33">
        <v>152.221</v>
      </c>
      <c r="KJ33">
        <v>21.8291</v>
      </c>
      <c r="KK33">
        <v>101.124</v>
      </c>
      <c r="KL33">
        <v>100.318</v>
      </c>
    </row>
    <row r="34" spans="1:298">
      <c r="A34">
        <v>18</v>
      </c>
      <c r="B34">
        <v>1758397493.5</v>
      </c>
      <c r="C34">
        <v>85</v>
      </c>
      <c r="D34" t="s">
        <v>481</v>
      </c>
      <c r="E34" t="s">
        <v>482</v>
      </c>
      <c r="F34">
        <v>5</v>
      </c>
      <c r="G34" t="s">
        <v>436</v>
      </c>
      <c r="H34" t="s">
        <v>437</v>
      </c>
      <c r="I34" t="s">
        <v>438</v>
      </c>
      <c r="J34">
        <v>1758397486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172.9585007045831</v>
      </c>
      <c r="AL34">
        <v>185.655406060606</v>
      </c>
      <c r="AM34">
        <v>-3.335766157743719</v>
      </c>
      <c r="AN34">
        <v>65.6603906975196</v>
      </c>
      <c r="AO34">
        <f>(AQ34 - AP34 + DZ34*1E3/(8.314*(EB34+273.15)) * AS34/DY34 * AR34) * DY34/(100*DM34) * 1000/(1000 - AQ34)</f>
        <v>0</v>
      </c>
      <c r="AP34">
        <v>21.86655010341657</v>
      </c>
      <c r="AQ34">
        <v>22.6955206060606</v>
      </c>
      <c r="AR34">
        <v>6.238263090640236E-06</v>
      </c>
      <c r="AS34">
        <v>125.1228218183643</v>
      </c>
      <c r="AT34">
        <v>0</v>
      </c>
      <c r="AU34">
        <v>0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439</v>
      </c>
      <c r="AZ34" t="s">
        <v>439</v>
      </c>
      <c r="BA34">
        <v>0</v>
      </c>
      <c r="BB34">
        <v>0</v>
      </c>
      <c r="BC34">
        <f>1-BA34/BB34</f>
        <v>0</v>
      </c>
      <c r="BD34">
        <v>0</v>
      </c>
      <c r="BE34" t="s">
        <v>439</v>
      </c>
      <c r="BF34" t="s">
        <v>439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439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1.65</v>
      </c>
      <c r="DN34">
        <v>0.5</v>
      </c>
      <c r="DO34" t="s">
        <v>440</v>
      </c>
      <c r="DP34">
        <v>2</v>
      </c>
      <c r="DQ34" t="b">
        <v>1</v>
      </c>
      <c r="DR34">
        <v>1758397486</v>
      </c>
      <c r="DS34">
        <v>204.2379629629629</v>
      </c>
      <c r="DT34">
        <v>183.7821481481481</v>
      </c>
      <c r="DU34">
        <v>22.68884074074074</v>
      </c>
      <c r="DV34">
        <v>21.86472592592592</v>
      </c>
      <c r="DW34">
        <v>204.2287777777778</v>
      </c>
      <c r="DX34">
        <v>22.47292222222223</v>
      </c>
      <c r="DY34">
        <v>499.992</v>
      </c>
      <c r="DZ34">
        <v>90.40891111111108</v>
      </c>
      <c r="EA34">
        <v>0.05319714074074074</v>
      </c>
      <c r="EB34">
        <v>29.39205185185185</v>
      </c>
      <c r="EC34">
        <v>30.04368888888889</v>
      </c>
      <c r="ED34">
        <v>999.9000000000001</v>
      </c>
      <c r="EE34">
        <v>0</v>
      </c>
      <c r="EF34">
        <v>0</v>
      </c>
      <c r="EG34">
        <v>9997.613703703704</v>
      </c>
      <c r="EH34">
        <v>0</v>
      </c>
      <c r="EI34">
        <v>8.32977</v>
      </c>
      <c r="EJ34">
        <v>20.45593333333333</v>
      </c>
      <c r="EK34">
        <v>208.9793703703703</v>
      </c>
      <c r="EL34">
        <v>187.8902592592593</v>
      </c>
      <c r="EM34">
        <v>0.8241285185185185</v>
      </c>
      <c r="EN34">
        <v>183.7821481481481</v>
      </c>
      <c r="EO34">
        <v>21.86472592592592</v>
      </c>
      <c r="EP34">
        <v>2.051274074074074</v>
      </c>
      <c r="EQ34">
        <v>1.976767037037037</v>
      </c>
      <c r="ER34">
        <v>17.84576666666667</v>
      </c>
      <c r="ES34">
        <v>17.25945185185185</v>
      </c>
      <c r="ET34">
        <v>1999.970370370371</v>
      </c>
      <c r="EU34">
        <v>0.9800010000000001</v>
      </c>
      <c r="EV34">
        <v>0.019999</v>
      </c>
      <c r="EW34">
        <v>0</v>
      </c>
      <c r="EX34">
        <v>214.8487777777778</v>
      </c>
      <c r="EY34">
        <v>5.000560000000001</v>
      </c>
      <c r="EZ34">
        <v>4445.227777777777</v>
      </c>
      <c r="FA34">
        <v>17294.62222222222</v>
      </c>
      <c r="FB34">
        <v>40.94166666666666</v>
      </c>
      <c r="FC34">
        <v>41.18699999999999</v>
      </c>
      <c r="FD34">
        <v>40.68699999999999</v>
      </c>
      <c r="FE34">
        <v>40.31199999999999</v>
      </c>
      <c r="FF34">
        <v>41.68699999999999</v>
      </c>
      <c r="FG34">
        <v>1955.07037037037</v>
      </c>
      <c r="FH34">
        <v>39.9</v>
      </c>
      <c r="FI34">
        <v>0</v>
      </c>
      <c r="FJ34">
        <v>1758397493.2</v>
      </c>
      <c r="FK34">
        <v>0</v>
      </c>
      <c r="FL34">
        <v>214.74976</v>
      </c>
      <c r="FM34">
        <v>-56.6953076795735</v>
      </c>
      <c r="FN34">
        <v>-1133.899230725329</v>
      </c>
      <c r="FO34">
        <v>4443.5892</v>
      </c>
      <c r="FP34">
        <v>15</v>
      </c>
      <c r="FQ34">
        <v>0</v>
      </c>
      <c r="FR34" t="s">
        <v>441</v>
      </c>
      <c r="FS34">
        <v>1747148579.5</v>
      </c>
      <c r="FT34">
        <v>1747148584.5</v>
      </c>
      <c r="FU34">
        <v>0</v>
      </c>
      <c r="FV34">
        <v>0.162</v>
      </c>
      <c r="FW34">
        <v>-0.001</v>
      </c>
      <c r="FX34">
        <v>0.139</v>
      </c>
      <c r="FY34">
        <v>0.058</v>
      </c>
      <c r="FZ34">
        <v>420</v>
      </c>
      <c r="GA34">
        <v>16</v>
      </c>
      <c r="GB34">
        <v>0.19</v>
      </c>
      <c r="GC34">
        <v>0.02</v>
      </c>
      <c r="GD34">
        <v>20.29806829268293</v>
      </c>
      <c r="GE34">
        <v>2.611952613240416</v>
      </c>
      <c r="GF34">
        <v>0.2699742936624683</v>
      </c>
      <c r="GG34">
        <v>0</v>
      </c>
      <c r="GH34">
        <v>217.898</v>
      </c>
      <c r="GI34">
        <v>-57.46777694891085</v>
      </c>
      <c r="GJ34">
        <v>5.640690367634923</v>
      </c>
      <c r="GK34">
        <v>0</v>
      </c>
      <c r="GL34">
        <v>0.823579975609756</v>
      </c>
      <c r="GM34">
        <v>0.01501645296167047</v>
      </c>
      <c r="GN34">
        <v>0.002656080465352941</v>
      </c>
      <c r="GO34">
        <v>1</v>
      </c>
      <c r="GP34">
        <v>1</v>
      </c>
      <c r="GQ34">
        <v>3</v>
      </c>
      <c r="GR34" t="s">
        <v>455</v>
      </c>
      <c r="GS34">
        <v>3.12794</v>
      </c>
      <c r="GT34">
        <v>2.731</v>
      </c>
      <c r="GU34">
        <v>0.0426014</v>
      </c>
      <c r="GV34">
        <v>0.0382694</v>
      </c>
      <c r="GW34">
        <v>0.10299</v>
      </c>
      <c r="GX34">
        <v>0.100901</v>
      </c>
      <c r="GY34">
        <v>28769.4</v>
      </c>
      <c r="GZ34">
        <v>27989.4</v>
      </c>
      <c r="HA34">
        <v>30588.8</v>
      </c>
      <c r="HB34">
        <v>29354.7</v>
      </c>
      <c r="HC34">
        <v>37861</v>
      </c>
      <c r="HD34">
        <v>34709.7</v>
      </c>
      <c r="HE34">
        <v>46792.9</v>
      </c>
      <c r="HF34">
        <v>43607.9</v>
      </c>
      <c r="HG34">
        <v>1.82973</v>
      </c>
      <c r="HH34">
        <v>1.89132</v>
      </c>
      <c r="HI34">
        <v>0.110209</v>
      </c>
      <c r="HJ34">
        <v>0</v>
      </c>
      <c r="HK34">
        <v>28.2571</v>
      </c>
      <c r="HL34">
        <v>999.9</v>
      </c>
      <c r="HM34">
        <v>54.6</v>
      </c>
      <c r="HN34">
        <v>29.9</v>
      </c>
      <c r="HO34">
        <v>25.5831</v>
      </c>
      <c r="HP34">
        <v>63.7925</v>
      </c>
      <c r="HQ34">
        <v>16.5184</v>
      </c>
      <c r="HR34">
        <v>1</v>
      </c>
      <c r="HS34">
        <v>0.0995046</v>
      </c>
      <c r="HT34">
        <v>-0.02061</v>
      </c>
      <c r="HU34">
        <v>20.2004</v>
      </c>
      <c r="HV34">
        <v>5.22777</v>
      </c>
      <c r="HW34">
        <v>11.974</v>
      </c>
      <c r="HX34">
        <v>4.9695</v>
      </c>
      <c r="HY34">
        <v>3.28948</v>
      </c>
      <c r="HZ34">
        <v>9999</v>
      </c>
      <c r="IA34">
        <v>9999</v>
      </c>
      <c r="IB34">
        <v>9999</v>
      </c>
      <c r="IC34">
        <v>999.9</v>
      </c>
      <c r="ID34">
        <v>4.97292</v>
      </c>
      <c r="IE34">
        <v>1.87733</v>
      </c>
      <c r="IF34">
        <v>1.87544</v>
      </c>
      <c r="IG34">
        <v>1.8782</v>
      </c>
      <c r="IH34">
        <v>1.875</v>
      </c>
      <c r="II34">
        <v>1.87852</v>
      </c>
      <c r="IJ34">
        <v>1.87561</v>
      </c>
      <c r="IK34">
        <v>1.87682</v>
      </c>
      <c r="IL34">
        <v>0</v>
      </c>
      <c r="IM34">
        <v>0</v>
      </c>
      <c r="IN34">
        <v>0</v>
      </c>
      <c r="IO34">
        <v>0</v>
      </c>
      <c r="IP34" t="s">
        <v>443</v>
      </c>
      <c r="IQ34" t="s">
        <v>444</v>
      </c>
      <c r="IR34" t="s">
        <v>445</v>
      </c>
      <c r="IS34" t="s">
        <v>445</v>
      </c>
      <c r="IT34" t="s">
        <v>445</v>
      </c>
      <c r="IU34" t="s">
        <v>445</v>
      </c>
      <c r="IV34">
        <v>0</v>
      </c>
      <c r="IW34">
        <v>100</v>
      </c>
      <c r="IX34">
        <v>100</v>
      </c>
      <c r="IY34">
        <v>-0.016</v>
      </c>
      <c r="IZ34">
        <v>0.2161</v>
      </c>
      <c r="JA34">
        <v>-0.2046850803116756</v>
      </c>
      <c r="JB34">
        <v>0.001090686741545948</v>
      </c>
      <c r="JC34">
        <v>-2.452344269991786E-07</v>
      </c>
      <c r="JD34">
        <v>1.613811493950918E-10</v>
      </c>
      <c r="JE34">
        <v>-0.05017639731038544</v>
      </c>
      <c r="JF34">
        <v>-0.0006473243881308715</v>
      </c>
      <c r="JG34">
        <v>0.0006993473609999637</v>
      </c>
      <c r="JH34">
        <v>-6.390957121238126E-06</v>
      </c>
      <c r="JI34">
        <v>1</v>
      </c>
      <c r="JJ34">
        <v>2094</v>
      </c>
      <c r="JK34">
        <v>1</v>
      </c>
      <c r="JL34">
        <v>27</v>
      </c>
      <c r="JM34">
        <v>187481.9</v>
      </c>
      <c r="JN34">
        <v>187481.8</v>
      </c>
      <c r="JO34">
        <v>0.499268</v>
      </c>
      <c r="JP34">
        <v>2.56104</v>
      </c>
      <c r="JQ34">
        <v>1.39893</v>
      </c>
      <c r="JR34">
        <v>2.35107</v>
      </c>
      <c r="JS34">
        <v>1.44897</v>
      </c>
      <c r="JT34">
        <v>2.56592</v>
      </c>
      <c r="JU34">
        <v>36.3635</v>
      </c>
      <c r="JV34">
        <v>24.2013</v>
      </c>
      <c r="JW34">
        <v>18</v>
      </c>
      <c r="JX34">
        <v>476.803</v>
      </c>
      <c r="JY34">
        <v>485.884</v>
      </c>
      <c r="JZ34">
        <v>27.7668</v>
      </c>
      <c r="KA34">
        <v>28.38</v>
      </c>
      <c r="KB34">
        <v>30.0005</v>
      </c>
      <c r="KC34">
        <v>28.0516</v>
      </c>
      <c r="KD34">
        <v>28.1141</v>
      </c>
      <c r="KE34">
        <v>10.0353</v>
      </c>
      <c r="KF34">
        <v>25.6124</v>
      </c>
      <c r="KG34">
        <v>100</v>
      </c>
      <c r="KH34">
        <v>27.7426</v>
      </c>
      <c r="KI34">
        <v>132.187</v>
      </c>
      <c r="KJ34">
        <v>21.8244</v>
      </c>
      <c r="KK34">
        <v>101.124</v>
      </c>
      <c r="KL34">
        <v>100.316</v>
      </c>
    </row>
    <row r="35" spans="1:298">
      <c r="A35">
        <v>19</v>
      </c>
      <c r="B35">
        <v>1758397498.6</v>
      </c>
      <c r="C35">
        <v>90.09999990463257</v>
      </c>
      <c r="D35" t="s">
        <v>483</v>
      </c>
      <c r="E35" t="s">
        <v>484</v>
      </c>
      <c r="F35">
        <v>5</v>
      </c>
      <c r="G35" t="s">
        <v>436</v>
      </c>
      <c r="H35" t="s">
        <v>437</v>
      </c>
      <c r="I35" t="s">
        <v>438</v>
      </c>
      <c r="J35">
        <v>1758397491.196428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155.5079258988015</v>
      </c>
      <c r="AL35">
        <v>168.5930264888975</v>
      </c>
      <c r="AM35">
        <v>-3.350458633063597</v>
      </c>
      <c r="AN35">
        <v>65.6603906975196</v>
      </c>
      <c r="AO35">
        <f>(AQ35 - AP35 + DZ35*1E3/(8.314*(EB35+273.15)) * AS35/DY35 * AR35) * DY35/(100*DM35) * 1000/(1000 - AQ35)</f>
        <v>0</v>
      </c>
      <c r="AP35">
        <v>21.86920088390068</v>
      </c>
      <c r="AQ35">
        <v>22.70198728904008</v>
      </c>
      <c r="AR35">
        <v>1.298924864645172E-05</v>
      </c>
      <c r="AS35">
        <v>125.1228218183643</v>
      </c>
      <c r="AT35">
        <v>0</v>
      </c>
      <c r="AU35">
        <v>0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439</v>
      </c>
      <c r="AZ35" t="s">
        <v>439</v>
      </c>
      <c r="BA35">
        <v>0</v>
      </c>
      <c r="BB35">
        <v>0</v>
      </c>
      <c r="BC35">
        <f>1-BA35/BB35</f>
        <v>0</v>
      </c>
      <c r="BD35">
        <v>0</v>
      </c>
      <c r="BE35" t="s">
        <v>439</v>
      </c>
      <c r="BF35" t="s">
        <v>439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439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1.65</v>
      </c>
      <c r="DN35">
        <v>0.5</v>
      </c>
      <c r="DO35" t="s">
        <v>440</v>
      </c>
      <c r="DP35">
        <v>2</v>
      </c>
      <c r="DQ35" t="b">
        <v>1</v>
      </c>
      <c r="DR35">
        <v>1758397491.196428</v>
      </c>
      <c r="DS35">
        <v>187.3121428571428</v>
      </c>
      <c r="DT35">
        <v>166.5724642857143</v>
      </c>
      <c r="DU35">
        <v>22.69419642857143</v>
      </c>
      <c r="DV35">
        <v>21.86675714285715</v>
      </c>
      <c r="DW35">
        <v>187.3201071428572</v>
      </c>
      <c r="DX35">
        <v>22.47816785714286</v>
      </c>
      <c r="DY35">
        <v>499.9955</v>
      </c>
      <c r="DZ35">
        <v>90.40826071428572</v>
      </c>
      <c r="EA35">
        <v>0.05315000357142857</v>
      </c>
      <c r="EB35">
        <v>29.39347857142857</v>
      </c>
      <c r="EC35">
        <v>30.04496428571428</v>
      </c>
      <c r="ED35">
        <v>999.9000000000002</v>
      </c>
      <c r="EE35">
        <v>0</v>
      </c>
      <c r="EF35">
        <v>0</v>
      </c>
      <c r="EG35">
        <v>10001.47178571429</v>
      </c>
      <c r="EH35">
        <v>0</v>
      </c>
      <c r="EI35">
        <v>8.32977</v>
      </c>
      <c r="EJ35">
        <v>20.73978571428571</v>
      </c>
      <c r="EK35">
        <v>191.6616428571429</v>
      </c>
      <c r="EL35">
        <v>170.29625</v>
      </c>
      <c r="EM35">
        <v>0.8274427142857143</v>
      </c>
      <c r="EN35">
        <v>166.5724642857143</v>
      </c>
      <c r="EO35">
        <v>21.86675714285715</v>
      </c>
      <c r="EP35">
        <v>2.0517425</v>
      </c>
      <c r="EQ35">
        <v>1.976936071428572</v>
      </c>
      <c r="ER35">
        <v>17.84939642857143</v>
      </c>
      <c r="ES35">
        <v>17.26080714285714</v>
      </c>
      <c r="ET35">
        <v>1999.982857142857</v>
      </c>
      <c r="EU35">
        <v>0.9800013214285715</v>
      </c>
      <c r="EV35">
        <v>0.01999866785714285</v>
      </c>
      <c r="EW35">
        <v>0</v>
      </c>
      <c r="EX35">
        <v>210.21275</v>
      </c>
      <c r="EY35">
        <v>5.000560000000001</v>
      </c>
      <c r="EZ35">
        <v>4351.377500000001</v>
      </c>
      <c r="FA35">
        <v>17294.74642857143</v>
      </c>
      <c r="FB35">
        <v>40.94824999999999</v>
      </c>
      <c r="FC35">
        <v>41.18699999999999</v>
      </c>
      <c r="FD35">
        <v>40.68699999999999</v>
      </c>
      <c r="FE35">
        <v>40.31199999999999</v>
      </c>
      <c r="FF35">
        <v>41.68699999999999</v>
      </c>
      <c r="FG35">
        <v>1955.082857142857</v>
      </c>
      <c r="FH35">
        <v>39.9</v>
      </c>
      <c r="FI35">
        <v>0</v>
      </c>
      <c r="FJ35">
        <v>1758397498.6</v>
      </c>
      <c r="FK35">
        <v>0</v>
      </c>
      <c r="FL35">
        <v>210.2065769230769</v>
      </c>
      <c r="FM35">
        <v>-52.14314529986186</v>
      </c>
      <c r="FN35">
        <v>-1045.550427434597</v>
      </c>
      <c r="FO35">
        <v>4351.34576923077</v>
      </c>
      <c r="FP35">
        <v>15</v>
      </c>
      <c r="FQ35">
        <v>0</v>
      </c>
      <c r="FR35" t="s">
        <v>441</v>
      </c>
      <c r="FS35">
        <v>1747148579.5</v>
      </c>
      <c r="FT35">
        <v>1747148584.5</v>
      </c>
      <c r="FU35">
        <v>0</v>
      </c>
      <c r="FV35">
        <v>0.162</v>
      </c>
      <c r="FW35">
        <v>-0.001</v>
      </c>
      <c r="FX35">
        <v>0.139</v>
      </c>
      <c r="FY35">
        <v>0.058</v>
      </c>
      <c r="FZ35">
        <v>420</v>
      </c>
      <c r="GA35">
        <v>16</v>
      </c>
      <c r="GB35">
        <v>0.19</v>
      </c>
      <c r="GC35">
        <v>0.02</v>
      </c>
      <c r="GD35">
        <v>20.61455609756098</v>
      </c>
      <c r="GE35">
        <v>3.170396377287938</v>
      </c>
      <c r="GF35">
        <v>0.3196546620192244</v>
      </c>
      <c r="GG35">
        <v>0</v>
      </c>
      <c r="GH35">
        <v>212.9374117647059</v>
      </c>
      <c r="GI35">
        <v>-54.40519479933886</v>
      </c>
      <c r="GJ35">
        <v>5.345006928502893</v>
      </c>
      <c r="GK35">
        <v>0</v>
      </c>
      <c r="GL35">
        <v>0.8256627804878049</v>
      </c>
      <c r="GM35">
        <v>0.03857876095908998</v>
      </c>
      <c r="GN35">
        <v>0.003789553854377719</v>
      </c>
      <c r="GO35">
        <v>1</v>
      </c>
      <c r="GP35">
        <v>1</v>
      </c>
      <c r="GQ35">
        <v>3</v>
      </c>
      <c r="GR35" t="s">
        <v>455</v>
      </c>
      <c r="GS35">
        <v>3.12798</v>
      </c>
      <c r="GT35">
        <v>2.73047</v>
      </c>
      <c r="GU35">
        <v>0.0390294</v>
      </c>
      <c r="GV35">
        <v>0.0344914</v>
      </c>
      <c r="GW35">
        <v>0.103009</v>
      </c>
      <c r="GX35">
        <v>0.100906</v>
      </c>
      <c r="GY35">
        <v>28876.6</v>
      </c>
      <c r="GZ35">
        <v>28098.8</v>
      </c>
      <c r="HA35">
        <v>30588.8</v>
      </c>
      <c r="HB35">
        <v>29354.2</v>
      </c>
      <c r="HC35">
        <v>37860.1</v>
      </c>
      <c r="HD35">
        <v>34708.9</v>
      </c>
      <c r="HE35">
        <v>46793</v>
      </c>
      <c r="HF35">
        <v>43607.3</v>
      </c>
      <c r="HG35">
        <v>1.8294</v>
      </c>
      <c r="HH35">
        <v>1.89132</v>
      </c>
      <c r="HI35">
        <v>0.108536</v>
      </c>
      <c r="HJ35">
        <v>0</v>
      </c>
      <c r="HK35">
        <v>28.2625</v>
      </c>
      <c r="HL35">
        <v>999.9</v>
      </c>
      <c r="HM35">
        <v>54.6</v>
      </c>
      <c r="HN35">
        <v>29.9</v>
      </c>
      <c r="HO35">
        <v>25.5842</v>
      </c>
      <c r="HP35">
        <v>63.6362</v>
      </c>
      <c r="HQ35">
        <v>16.4503</v>
      </c>
      <c r="HR35">
        <v>1</v>
      </c>
      <c r="HS35">
        <v>0.100107</v>
      </c>
      <c r="HT35">
        <v>0.0651443</v>
      </c>
      <c r="HU35">
        <v>20.2003</v>
      </c>
      <c r="HV35">
        <v>5.22807</v>
      </c>
      <c r="HW35">
        <v>11.974</v>
      </c>
      <c r="HX35">
        <v>4.96925</v>
      </c>
      <c r="HY35">
        <v>3.28948</v>
      </c>
      <c r="HZ35">
        <v>9999</v>
      </c>
      <c r="IA35">
        <v>9999</v>
      </c>
      <c r="IB35">
        <v>9999</v>
      </c>
      <c r="IC35">
        <v>999.9</v>
      </c>
      <c r="ID35">
        <v>4.97292</v>
      </c>
      <c r="IE35">
        <v>1.87743</v>
      </c>
      <c r="IF35">
        <v>1.87546</v>
      </c>
      <c r="IG35">
        <v>1.87824</v>
      </c>
      <c r="IH35">
        <v>1.875</v>
      </c>
      <c r="II35">
        <v>1.87858</v>
      </c>
      <c r="IJ35">
        <v>1.87564</v>
      </c>
      <c r="IK35">
        <v>1.87683</v>
      </c>
      <c r="IL35">
        <v>0</v>
      </c>
      <c r="IM35">
        <v>0</v>
      </c>
      <c r="IN35">
        <v>0</v>
      </c>
      <c r="IO35">
        <v>0</v>
      </c>
      <c r="IP35" t="s">
        <v>443</v>
      </c>
      <c r="IQ35" t="s">
        <v>444</v>
      </c>
      <c r="IR35" t="s">
        <v>445</v>
      </c>
      <c r="IS35" t="s">
        <v>445</v>
      </c>
      <c r="IT35" t="s">
        <v>445</v>
      </c>
      <c r="IU35" t="s">
        <v>445</v>
      </c>
      <c r="IV35">
        <v>0</v>
      </c>
      <c r="IW35">
        <v>100</v>
      </c>
      <c r="IX35">
        <v>100</v>
      </c>
      <c r="IY35">
        <v>-0.033</v>
      </c>
      <c r="IZ35">
        <v>0.2162</v>
      </c>
      <c r="JA35">
        <v>-0.2046850803116756</v>
      </c>
      <c r="JB35">
        <v>0.001090686741545948</v>
      </c>
      <c r="JC35">
        <v>-2.452344269991786E-07</v>
      </c>
      <c r="JD35">
        <v>1.613811493950918E-10</v>
      </c>
      <c r="JE35">
        <v>-0.05017639731038544</v>
      </c>
      <c r="JF35">
        <v>-0.0006473243881308715</v>
      </c>
      <c r="JG35">
        <v>0.0006993473609999637</v>
      </c>
      <c r="JH35">
        <v>-6.390957121238126E-06</v>
      </c>
      <c r="JI35">
        <v>1</v>
      </c>
      <c r="JJ35">
        <v>2094</v>
      </c>
      <c r="JK35">
        <v>1</v>
      </c>
      <c r="JL35">
        <v>27</v>
      </c>
      <c r="JM35">
        <v>187482</v>
      </c>
      <c r="JN35">
        <v>187481.9</v>
      </c>
      <c r="JO35">
        <v>0.461426</v>
      </c>
      <c r="JP35">
        <v>2.57446</v>
      </c>
      <c r="JQ35">
        <v>1.39893</v>
      </c>
      <c r="JR35">
        <v>2.35107</v>
      </c>
      <c r="JS35">
        <v>1.44897</v>
      </c>
      <c r="JT35">
        <v>2.57324</v>
      </c>
      <c r="JU35">
        <v>36.3635</v>
      </c>
      <c r="JV35">
        <v>24.1926</v>
      </c>
      <c r="JW35">
        <v>18</v>
      </c>
      <c r="JX35">
        <v>476.657</v>
      </c>
      <c r="JY35">
        <v>485.921</v>
      </c>
      <c r="JZ35">
        <v>27.7186</v>
      </c>
      <c r="KA35">
        <v>28.3862</v>
      </c>
      <c r="KB35">
        <v>30.0006</v>
      </c>
      <c r="KC35">
        <v>28.0564</v>
      </c>
      <c r="KD35">
        <v>28.1185</v>
      </c>
      <c r="KE35">
        <v>9.21808</v>
      </c>
      <c r="KF35">
        <v>25.6124</v>
      </c>
      <c r="KG35">
        <v>100</v>
      </c>
      <c r="KH35">
        <v>27.6899</v>
      </c>
      <c r="KI35">
        <v>118.83</v>
      </c>
      <c r="KJ35">
        <v>21.8175</v>
      </c>
      <c r="KK35">
        <v>101.124</v>
      </c>
      <c r="KL35">
        <v>100.315</v>
      </c>
    </row>
    <row r="36" spans="1:298">
      <c r="A36">
        <v>20</v>
      </c>
      <c r="B36">
        <v>1758397503.6</v>
      </c>
      <c r="C36">
        <v>95.09999990463257</v>
      </c>
      <c r="D36" t="s">
        <v>485</v>
      </c>
      <c r="E36" t="s">
        <v>486</v>
      </c>
      <c r="F36">
        <v>5</v>
      </c>
      <c r="G36" t="s">
        <v>436</v>
      </c>
      <c r="H36" t="s">
        <v>437</v>
      </c>
      <c r="I36" t="s">
        <v>438</v>
      </c>
      <c r="J36">
        <v>1758397496.05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138.5606758119596</v>
      </c>
      <c r="AL36">
        <v>151.9115393939394</v>
      </c>
      <c r="AM36">
        <v>-3.325943481649825</v>
      </c>
      <c r="AN36">
        <v>65.6603906975196</v>
      </c>
      <c r="AO36">
        <f>(AQ36 - AP36 + DZ36*1E3/(8.314*(EB36+273.15)) * AS36/DY36 * AR36) * DY36/(100*DM36) * 1000/(1000 - AQ36)</f>
        <v>0</v>
      </c>
      <c r="AP36">
        <v>21.87257701568974</v>
      </c>
      <c r="AQ36">
        <v>22.71127333333334</v>
      </c>
      <c r="AR36">
        <v>1.623796841984506E-05</v>
      </c>
      <c r="AS36">
        <v>125.1228218183643</v>
      </c>
      <c r="AT36">
        <v>0</v>
      </c>
      <c r="AU36">
        <v>0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439</v>
      </c>
      <c r="AZ36" t="s">
        <v>439</v>
      </c>
      <c r="BA36">
        <v>0</v>
      </c>
      <c r="BB36">
        <v>0</v>
      </c>
      <c r="BC36">
        <f>1-BA36/BB36</f>
        <v>0</v>
      </c>
      <c r="BD36">
        <v>0</v>
      </c>
      <c r="BE36" t="s">
        <v>439</v>
      </c>
      <c r="BF36" t="s">
        <v>439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439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1.65</v>
      </c>
      <c r="DN36">
        <v>0.5</v>
      </c>
      <c r="DO36" t="s">
        <v>440</v>
      </c>
      <c r="DP36">
        <v>2</v>
      </c>
      <c r="DQ36" t="b">
        <v>1</v>
      </c>
      <c r="DR36">
        <v>1758397496.05</v>
      </c>
      <c r="DS36">
        <v>171.4702142857143</v>
      </c>
      <c r="DT36">
        <v>150.4721785714286</v>
      </c>
      <c r="DU36">
        <v>22.70018214285715</v>
      </c>
      <c r="DV36">
        <v>21.86885357142857</v>
      </c>
      <c r="DW36">
        <v>171.4942857142857</v>
      </c>
      <c r="DX36">
        <v>22.48401785714285</v>
      </c>
      <c r="DY36">
        <v>500.0034642857142</v>
      </c>
      <c r="DZ36">
        <v>90.40739285714287</v>
      </c>
      <c r="EA36">
        <v>0.05319414642857144</v>
      </c>
      <c r="EB36">
        <v>29.39245</v>
      </c>
      <c r="EC36">
        <v>30.04500714285714</v>
      </c>
      <c r="ED36">
        <v>999.9000000000002</v>
      </c>
      <c r="EE36">
        <v>0</v>
      </c>
      <c r="EF36">
        <v>0</v>
      </c>
      <c r="EG36">
        <v>9988.775357142858</v>
      </c>
      <c r="EH36">
        <v>0</v>
      </c>
      <c r="EI36">
        <v>8.32977</v>
      </c>
      <c r="EJ36">
        <v>20.99815357142857</v>
      </c>
      <c r="EK36">
        <v>175.4529285714286</v>
      </c>
      <c r="EL36">
        <v>153.8363214285714</v>
      </c>
      <c r="EM36">
        <v>0.8313262142857143</v>
      </c>
      <c r="EN36">
        <v>150.4721785714286</v>
      </c>
      <c r="EO36">
        <v>21.86885357142857</v>
      </c>
      <c r="EP36">
        <v>2.052263928571429</v>
      </c>
      <c r="EQ36">
        <v>1.977106428571428</v>
      </c>
      <c r="ER36">
        <v>17.85343571428571</v>
      </c>
      <c r="ES36">
        <v>17.26217142857143</v>
      </c>
      <c r="ET36">
        <v>1999.989285714285</v>
      </c>
      <c r="EU36">
        <v>0.9800015357142858</v>
      </c>
      <c r="EV36">
        <v>0.01999844642857143</v>
      </c>
      <c r="EW36">
        <v>0</v>
      </c>
      <c r="EX36">
        <v>206.1509642857143</v>
      </c>
      <c r="EY36">
        <v>5.000560000000001</v>
      </c>
      <c r="EZ36">
        <v>4270.528214285715</v>
      </c>
      <c r="FA36">
        <v>17294.8</v>
      </c>
      <c r="FB36">
        <v>40.94824999999999</v>
      </c>
      <c r="FC36">
        <v>41.20724999999999</v>
      </c>
      <c r="FD36">
        <v>40.68699999999999</v>
      </c>
      <c r="FE36">
        <v>40.31649999999998</v>
      </c>
      <c r="FF36">
        <v>41.6915</v>
      </c>
      <c r="FG36">
        <v>1955.089285714285</v>
      </c>
      <c r="FH36">
        <v>39.9</v>
      </c>
      <c r="FI36">
        <v>0</v>
      </c>
      <c r="FJ36">
        <v>1758397503.4</v>
      </c>
      <c r="FK36">
        <v>0</v>
      </c>
      <c r="FL36">
        <v>206.2083846153846</v>
      </c>
      <c r="FM36">
        <v>-46.88068375416675</v>
      </c>
      <c r="FN36">
        <v>-951.5859828329118</v>
      </c>
      <c r="FO36">
        <v>4271.391153846154</v>
      </c>
      <c r="FP36">
        <v>15</v>
      </c>
      <c r="FQ36">
        <v>0</v>
      </c>
      <c r="FR36" t="s">
        <v>441</v>
      </c>
      <c r="FS36">
        <v>1747148579.5</v>
      </c>
      <c r="FT36">
        <v>1747148584.5</v>
      </c>
      <c r="FU36">
        <v>0</v>
      </c>
      <c r="FV36">
        <v>0.162</v>
      </c>
      <c r="FW36">
        <v>-0.001</v>
      </c>
      <c r="FX36">
        <v>0.139</v>
      </c>
      <c r="FY36">
        <v>0.058</v>
      </c>
      <c r="FZ36">
        <v>420</v>
      </c>
      <c r="GA36">
        <v>16</v>
      </c>
      <c r="GB36">
        <v>0.19</v>
      </c>
      <c r="GC36">
        <v>0.02</v>
      </c>
      <c r="GD36">
        <v>20.84616341463414</v>
      </c>
      <c r="GE36">
        <v>3.348947180544288</v>
      </c>
      <c r="GF36">
        <v>0.3323253737338824</v>
      </c>
      <c r="GG36">
        <v>0</v>
      </c>
      <c r="GH36">
        <v>208.7700294117647</v>
      </c>
      <c r="GI36">
        <v>-50.28802139023362</v>
      </c>
      <c r="GJ36">
        <v>4.945873446237153</v>
      </c>
      <c r="GK36">
        <v>0</v>
      </c>
      <c r="GL36">
        <v>0.8293244146341464</v>
      </c>
      <c r="GM36">
        <v>0.04649706220165977</v>
      </c>
      <c r="GN36">
        <v>0.004519195562862437</v>
      </c>
      <c r="GO36">
        <v>1</v>
      </c>
      <c r="GP36">
        <v>1</v>
      </c>
      <c r="GQ36">
        <v>3</v>
      </c>
      <c r="GR36" t="s">
        <v>455</v>
      </c>
      <c r="GS36">
        <v>3.12768</v>
      </c>
      <c r="GT36">
        <v>2.7312</v>
      </c>
      <c r="GU36">
        <v>0.0354661</v>
      </c>
      <c r="GV36">
        <v>0.0307951</v>
      </c>
      <c r="GW36">
        <v>0.103034</v>
      </c>
      <c r="GX36">
        <v>0.100915</v>
      </c>
      <c r="GY36">
        <v>28983</v>
      </c>
      <c r="GZ36">
        <v>28206.2</v>
      </c>
      <c r="HA36">
        <v>30588.1</v>
      </c>
      <c r="HB36">
        <v>29354.1</v>
      </c>
      <c r="HC36">
        <v>37857.9</v>
      </c>
      <c r="HD36">
        <v>34707.8</v>
      </c>
      <c r="HE36">
        <v>46791.9</v>
      </c>
      <c r="HF36">
        <v>43606.7</v>
      </c>
      <c r="HG36">
        <v>1.82927</v>
      </c>
      <c r="HH36">
        <v>1.89147</v>
      </c>
      <c r="HI36">
        <v>0.108983</v>
      </c>
      <c r="HJ36">
        <v>0</v>
      </c>
      <c r="HK36">
        <v>28.2673</v>
      </c>
      <c r="HL36">
        <v>999.9</v>
      </c>
      <c r="HM36">
        <v>54.6</v>
      </c>
      <c r="HN36">
        <v>29.9</v>
      </c>
      <c r="HO36">
        <v>25.5844</v>
      </c>
      <c r="HP36">
        <v>63.5562</v>
      </c>
      <c r="HQ36">
        <v>16.6947</v>
      </c>
      <c r="HR36">
        <v>1</v>
      </c>
      <c r="HS36">
        <v>0.100589</v>
      </c>
      <c r="HT36">
        <v>0.0684314</v>
      </c>
      <c r="HU36">
        <v>20.2003</v>
      </c>
      <c r="HV36">
        <v>5.22837</v>
      </c>
      <c r="HW36">
        <v>11.974</v>
      </c>
      <c r="HX36">
        <v>4.96975</v>
      </c>
      <c r="HY36">
        <v>3.2895</v>
      </c>
      <c r="HZ36">
        <v>9999</v>
      </c>
      <c r="IA36">
        <v>9999</v>
      </c>
      <c r="IB36">
        <v>9999</v>
      </c>
      <c r="IC36">
        <v>999.9</v>
      </c>
      <c r="ID36">
        <v>4.97292</v>
      </c>
      <c r="IE36">
        <v>1.87737</v>
      </c>
      <c r="IF36">
        <v>1.87546</v>
      </c>
      <c r="IG36">
        <v>1.87822</v>
      </c>
      <c r="IH36">
        <v>1.875</v>
      </c>
      <c r="II36">
        <v>1.87853</v>
      </c>
      <c r="IJ36">
        <v>1.87565</v>
      </c>
      <c r="IK36">
        <v>1.87683</v>
      </c>
      <c r="IL36">
        <v>0</v>
      </c>
      <c r="IM36">
        <v>0</v>
      </c>
      <c r="IN36">
        <v>0</v>
      </c>
      <c r="IO36">
        <v>0</v>
      </c>
      <c r="IP36" t="s">
        <v>443</v>
      </c>
      <c r="IQ36" t="s">
        <v>444</v>
      </c>
      <c r="IR36" t="s">
        <v>445</v>
      </c>
      <c r="IS36" t="s">
        <v>445</v>
      </c>
      <c r="IT36" t="s">
        <v>445</v>
      </c>
      <c r="IU36" t="s">
        <v>445</v>
      </c>
      <c r="IV36">
        <v>0</v>
      </c>
      <c r="IW36">
        <v>100</v>
      </c>
      <c r="IX36">
        <v>100</v>
      </c>
      <c r="IY36">
        <v>-0.049</v>
      </c>
      <c r="IZ36">
        <v>0.2164</v>
      </c>
      <c r="JA36">
        <v>-0.2046850803116756</v>
      </c>
      <c r="JB36">
        <v>0.001090686741545948</v>
      </c>
      <c r="JC36">
        <v>-2.452344269991786E-07</v>
      </c>
      <c r="JD36">
        <v>1.613811493950918E-10</v>
      </c>
      <c r="JE36">
        <v>-0.05017639731038544</v>
      </c>
      <c r="JF36">
        <v>-0.0006473243881308715</v>
      </c>
      <c r="JG36">
        <v>0.0006993473609999637</v>
      </c>
      <c r="JH36">
        <v>-6.390957121238126E-06</v>
      </c>
      <c r="JI36">
        <v>1</v>
      </c>
      <c r="JJ36">
        <v>2094</v>
      </c>
      <c r="JK36">
        <v>1</v>
      </c>
      <c r="JL36">
        <v>27</v>
      </c>
      <c r="JM36">
        <v>187482.1</v>
      </c>
      <c r="JN36">
        <v>187482</v>
      </c>
      <c r="JO36">
        <v>0.419922</v>
      </c>
      <c r="JP36">
        <v>2.58545</v>
      </c>
      <c r="JQ36">
        <v>1.39893</v>
      </c>
      <c r="JR36">
        <v>2.35229</v>
      </c>
      <c r="JS36">
        <v>1.44897</v>
      </c>
      <c r="JT36">
        <v>2.45361</v>
      </c>
      <c r="JU36">
        <v>36.3635</v>
      </c>
      <c r="JV36">
        <v>24.1926</v>
      </c>
      <c r="JW36">
        <v>18</v>
      </c>
      <c r="JX36">
        <v>476.621</v>
      </c>
      <c r="JY36">
        <v>486.056</v>
      </c>
      <c r="JZ36">
        <v>27.666</v>
      </c>
      <c r="KA36">
        <v>28.3923</v>
      </c>
      <c r="KB36">
        <v>30.0005</v>
      </c>
      <c r="KC36">
        <v>28.0612</v>
      </c>
      <c r="KD36">
        <v>28.1226</v>
      </c>
      <c r="KE36">
        <v>8.374090000000001</v>
      </c>
      <c r="KF36">
        <v>25.6124</v>
      </c>
      <c r="KG36">
        <v>100</v>
      </c>
      <c r="KH36">
        <v>27.6507</v>
      </c>
      <c r="KI36">
        <v>98.7735</v>
      </c>
      <c r="KJ36">
        <v>21.8077</v>
      </c>
      <c r="KK36">
        <v>101.122</v>
      </c>
      <c r="KL36">
        <v>100.314</v>
      </c>
    </row>
    <row r="37" spans="1:298">
      <c r="A37">
        <v>21</v>
      </c>
      <c r="B37">
        <v>1758397508.6</v>
      </c>
      <c r="C37">
        <v>100.0999999046326</v>
      </c>
      <c r="D37" t="s">
        <v>487</v>
      </c>
      <c r="E37" t="s">
        <v>488</v>
      </c>
      <c r="F37">
        <v>5</v>
      </c>
      <c r="G37" t="s">
        <v>436</v>
      </c>
      <c r="H37" t="s">
        <v>437</v>
      </c>
      <c r="I37" t="s">
        <v>438</v>
      </c>
      <c r="J37">
        <v>1758397500.903571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121.6690207950943</v>
      </c>
      <c r="AL37">
        <v>135.2544545454545</v>
      </c>
      <c r="AM37">
        <v>-3.339567423407011</v>
      </c>
      <c r="AN37">
        <v>65.6603906975196</v>
      </c>
      <c r="AO37">
        <f>(AQ37 - AP37 + DZ37*1E3/(8.314*(EB37+273.15)) * AS37/DY37 * AR37) * DY37/(100*DM37) * 1000/(1000 - AQ37)</f>
        <v>0</v>
      </c>
      <c r="AP37">
        <v>21.87287165687502</v>
      </c>
      <c r="AQ37">
        <v>22.71951212121212</v>
      </c>
      <c r="AR37">
        <v>1.77117208632841E-05</v>
      </c>
      <c r="AS37">
        <v>125.1228218183643</v>
      </c>
      <c r="AT37">
        <v>0</v>
      </c>
      <c r="AU37">
        <v>0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439</v>
      </c>
      <c r="AZ37" t="s">
        <v>439</v>
      </c>
      <c r="BA37">
        <v>0</v>
      </c>
      <c r="BB37">
        <v>0</v>
      </c>
      <c r="BC37">
        <f>1-BA37/BB37</f>
        <v>0</v>
      </c>
      <c r="BD37">
        <v>0</v>
      </c>
      <c r="BE37" t="s">
        <v>439</v>
      </c>
      <c r="BF37" t="s">
        <v>439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439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1.65</v>
      </c>
      <c r="DN37">
        <v>0.5</v>
      </c>
      <c r="DO37" t="s">
        <v>440</v>
      </c>
      <c r="DP37">
        <v>2</v>
      </c>
      <c r="DQ37" t="b">
        <v>1</v>
      </c>
      <c r="DR37">
        <v>1758397500.903571</v>
      </c>
      <c r="DS37">
        <v>155.6440714285714</v>
      </c>
      <c r="DT37">
        <v>134.3396785714286</v>
      </c>
      <c r="DU37">
        <v>22.707125</v>
      </c>
      <c r="DV37">
        <v>21.87101428571428</v>
      </c>
      <c r="DW37">
        <v>155.6843571428572</v>
      </c>
      <c r="DX37">
        <v>22.49081428571429</v>
      </c>
      <c r="DY37">
        <v>500.0163214285714</v>
      </c>
      <c r="DZ37">
        <v>90.40640357142857</v>
      </c>
      <c r="EA37">
        <v>0.05315156071428571</v>
      </c>
      <c r="EB37">
        <v>29.39068571428572</v>
      </c>
      <c r="EC37">
        <v>30.04426071428572</v>
      </c>
      <c r="ED37">
        <v>999.9000000000002</v>
      </c>
      <c r="EE37">
        <v>0</v>
      </c>
      <c r="EF37">
        <v>0</v>
      </c>
      <c r="EG37">
        <v>9999.607142857141</v>
      </c>
      <c r="EH37">
        <v>0</v>
      </c>
      <c r="EI37">
        <v>8.32977</v>
      </c>
      <c r="EJ37">
        <v>21.30441071428571</v>
      </c>
      <c r="EK37">
        <v>159.2603214285714</v>
      </c>
      <c r="EL37">
        <v>137.3435357142857</v>
      </c>
      <c r="EM37">
        <v>0.83610375</v>
      </c>
      <c r="EN37">
        <v>134.3396785714286</v>
      </c>
      <c r="EO37">
        <v>21.87101428571428</v>
      </c>
      <c r="EP37">
        <v>2.052869642857142</v>
      </c>
      <c r="EQ37">
        <v>1.97728</v>
      </c>
      <c r="ER37">
        <v>17.85812142857143</v>
      </c>
      <c r="ES37">
        <v>17.26356785714286</v>
      </c>
      <c r="ET37">
        <v>2000.001785714286</v>
      </c>
      <c r="EU37">
        <v>0.9800017500000001</v>
      </c>
      <c r="EV37">
        <v>0.01999822142857143</v>
      </c>
      <c r="EW37">
        <v>0</v>
      </c>
      <c r="EX37">
        <v>202.5831785714286</v>
      </c>
      <c r="EY37">
        <v>5.000560000000001</v>
      </c>
      <c r="EZ37">
        <v>4198.2675</v>
      </c>
      <c r="FA37">
        <v>17294.91071428571</v>
      </c>
      <c r="FB37">
        <v>40.95724999999999</v>
      </c>
      <c r="FC37">
        <v>41.22075</v>
      </c>
      <c r="FD37">
        <v>40.6915</v>
      </c>
      <c r="FE37">
        <v>40.3345</v>
      </c>
      <c r="FF37">
        <v>41.70724999999999</v>
      </c>
      <c r="FG37">
        <v>1955.101785714286</v>
      </c>
      <c r="FH37">
        <v>39.9</v>
      </c>
      <c r="FI37">
        <v>0</v>
      </c>
      <c r="FJ37">
        <v>1758397508.2</v>
      </c>
      <c r="FK37">
        <v>0</v>
      </c>
      <c r="FL37">
        <v>202.6615</v>
      </c>
      <c r="FM37">
        <v>-42.59059832314898</v>
      </c>
      <c r="FN37">
        <v>-850.8273510160461</v>
      </c>
      <c r="FO37">
        <v>4199.516923076923</v>
      </c>
      <c r="FP37">
        <v>15</v>
      </c>
      <c r="FQ37">
        <v>0</v>
      </c>
      <c r="FR37" t="s">
        <v>441</v>
      </c>
      <c r="FS37">
        <v>1747148579.5</v>
      </c>
      <c r="FT37">
        <v>1747148584.5</v>
      </c>
      <c r="FU37">
        <v>0</v>
      </c>
      <c r="FV37">
        <v>0.162</v>
      </c>
      <c r="FW37">
        <v>-0.001</v>
      </c>
      <c r="FX37">
        <v>0.139</v>
      </c>
      <c r="FY37">
        <v>0.058</v>
      </c>
      <c r="FZ37">
        <v>420</v>
      </c>
      <c r="GA37">
        <v>16</v>
      </c>
      <c r="GB37">
        <v>0.19</v>
      </c>
      <c r="GC37">
        <v>0.02</v>
      </c>
      <c r="GD37">
        <v>21.06385853658536</v>
      </c>
      <c r="GE37">
        <v>3.487987811033353</v>
      </c>
      <c r="GF37">
        <v>0.3481362881258624</v>
      </c>
      <c r="GG37">
        <v>0</v>
      </c>
      <c r="GH37">
        <v>205.4018529411765</v>
      </c>
      <c r="GI37">
        <v>-45.79387318056375</v>
      </c>
      <c r="GJ37">
        <v>4.505346635044089</v>
      </c>
      <c r="GK37">
        <v>0</v>
      </c>
      <c r="GL37">
        <v>0.8327595365853658</v>
      </c>
      <c r="GM37">
        <v>0.05528639955889061</v>
      </c>
      <c r="GN37">
        <v>0.00538591472901063</v>
      </c>
      <c r="GO37">
        <v>1</v>
      </c>
      <c r="GP37">
        <v>1</v>
      </c>
      <c r="GQ37">
        <v>3</v>
      </c>
      <c r="GR37" t="s">
        <v>455</v>
      </c>
      <c r="GS37">
        <v>3.12799</v>
      </c>
      <c r="GT37">
        <v>2.73123</v>
      </c>
      <c r="GU37">
        <v>0.031809</v>
      </c>
      <c r="GV37">
        <v>0.0268685</v>
      </c>
      <c r="GW37">
        <v>0.103059</v>
      </c>
      <c r="GX37">
        <v>0.100912</v>
      </c>
      <c r="GY37">
        <v>29092.2</v>
      </c>
      <c r="GZ37">
        <v>28319.8</v>
      </c>
      <c r="HA37">
        <v>30587.4</v>
      </c>
      <c r="HB37">
        <v>29353.5</v>
      </c>
      <c r="HC37">
        <v>37855.9</v>
      </c>
      <c r="HD37">
        <v>34707.2</v>
      </c>
      <c r="HE37">
        <v>46791.1</v>
      </c>
      <c r="HF37">
        <v>43606.2</v>
      </c>
      <c r="HG37">
        <v>1.82945</v>
      </c>
      <c r="HH37">
        <v>1.89067</v>
      </c>
      <c r="HI37">
        <v>0.108331</v>
      </c>
      <c r="HJ37">
        <v>0</v>
      </c>
      <c r="HK37">
        <v>28.2721</v>
      </c>
      <c r="HL37">
        <v>999.9</v>
      </c>
      <c r="HM37">
        <v>54.6</v>
      </c>
      <c r="HN37">
        <v>29.9</v>
      </c>
      <c r="HO37">
        <v>25.5847</v>
      </c>
      <c r="HP37">
        <v>63.7162</v>
      </c>
      <c r="HQ37">
        <v>16.4623</v>
      </c>
      <c r="HR37">
        <v>1</v>
      </c>
      <c r="HS37">
        <v>0.101115</v>
      </c>
      <c r="HT37">
        <v>0.0934586</v>
      </c>
      <c r="HU37">
        <v>20.2004</v>
      </c>
      <c r="HV37">
        <v>5.22912</v>
      </c>
      <c r="HW37">
        <v>11.974</v>
      </c>
      <c r="HX37">
        <v>4.97005</v>
      </c>
      <c r="HY37">
        <v>3.28968</v>
      </c>
      <c r="HZ37">
        <v>9999</v>
      </c>
      <c r="IA37">
        <v>9999</v>
      </c>
      <c r="IB37">
        <v>9999</v>
      </c>
      <c r="IC37">
        <v>999.9</v>
      </c>
      <c r="ID37">
        <v>4.97293</v>
      </c>
      <c r="IE37">
        <v>1.87736</v>
      </c>
      <c r="IF37">
        <v>1.87546</v>
      </c>
      <c r="IG37">
        <v>1.87823</v>
      </c>
      <c r="IH37">
        <v>1.87499</v>
      </c>
      <c r="II37">
        <v>1.87854</v>
      </c>
      <c r="IJ37">
        <v>1.87563</v>
      </c>
      <c r="IK37">
        <v>1.87683</v>
      </c>
      <c r="IL37">
        <v>0</v>
      </c>
      <c r="IM37">
        <v>0</v>
      </c>
      <c r="IN37">
        <v>0</v>
      </c>
      <c r="IO37">
        <v>0</v>
      </c>
      <c r="IP37" t="s">
        <v>443</v>
      </c>
      <c r="IQ37" t="s">
        <v>444</v>
      </c>
      <c r="IR37" t="s">
        <v>445</v>
      </c>
      <c r="IS37" t="s">
        <v>445</v>
      </c>
      <c r="IT37" t="s">
        <v>445</v>
      </c>
      <c r="IU37" t="s">
        <v>445</v>
      </c>
      <c r="IV37">
        <v>0</v>
      </c>
      <c r="IW37">
        <v>100</v>
      </c>
      <c r="IX37">
        <v>100</v>
      </c>
      <c r="IY37">
        <v>-0.066</v>
      </c>
      <c r="IZ37">
        <v>0.2166</v>
      </c>
      <c r="JA37">
        <v>-0.2046850803116756</v>
      </c>
      <c r="JB37">
        <v>0.001090686741545948</v>
      </c>
      <c r="JC37">
        <v>-2.452344269991786E-07</v>
      </c>
      <c r="JD37">
        <v>1.613811493950918E-10</v>
      </c>
      <c r="JE37">
        <v>-0.05017639731038544</v>
      </c>
      <c r="JF37">
        <v>-0.0006473243881308715</v>
      </c>
      <c r="JG37">
        <v>0.0006993473609999637</v>
      </c>
      <c r="JH37">
        <v>-6.390957121238126E-06</v>
      </c>
      <c r="JI37">
        <v>1</v>
      </c>
      <c r="JJ37">
        <v>2094</v>
      </c>
      <c r="JK37">
        <v>1</v>
      </c>
      <c r="JL37">
        <v>27</v>
      </c>
      <c r="JM37">
        <v>187482.2</v>
      </c>
      <c r="JN37">
        <v>187482.1</v>
      </c>
      <c r="JO37">
        <v>0.38208</v>
      </c>
      <c r="JP37">
        <v>2.5708</v>
      </c>
      <c r="JQ37">
        <v>1.39893</v>
      </c>
      <c r="JR37">
        <v>2.35229</v>
      </c>
      <c r="JS37">
        <v>1.44897</v>
      </c>
      <c r="JT37">
        <v>2.57812</v>
      </c>
      <c r="JU37">
        <v>36.3635</v>
      </c>
      <c r="JV37">
        <v>24.2013</v>
      </c>
      <c r="JW37">
        <v>18</v>
      </c>
      <c r="JX37">
        <v>476.747</v>
      </c>
      <c r="JY37">
        <v>485.556</v>
      </c>
      <c r="JZ37">
        <v>27.6237</v>
      </c>
      <c r="KA37">
        <v>28.3992</v>
      </c>
      <c r="KB37">
        <v>30.0006</v>
      </c>
      <c r="KC37">
        <v>28.066</v>
      </c>
      <c r="KD37">
        <v>28.1268</v>
      </c>
      <c r="KE37">
        <v>7.61782</v>
      </c>
      <c r="KF37">
        <v>25.6124</v>
      </c>
      <c r="KG37">
        <v>100</v>
      </c>
      <c r="KH37">
        <v>27.6083</v>
      </c>
      <c r="KI37">
        <v>85.41419999999999</v>
      </c>
      <c r="KJ37">
        <v>21.7924</v>
      </c>
      <c r="KK37">
        <v>101.12</v>
      </c>
      <c r="KL37">
        <v>100.312</v>
      </c>
    </row>
    <row r="38" spans="1:298">
      <c r="A38">
        <v>22</v>
      </c>
      <c r="B38">
        <v>1758397513.6</v>
      </c>
      <c r="C38">
        <v>105.0999999046326</v>
      </c>
      <c r="D38" t="s">
        <v>489</v>
      </c>
      <c r="E38" t="s">
        <v>490</v>
      </c>
      <c r="F38">
        <v>5</v>
      </c>
      <c r="G38" t="s">
        <v>436</v>
      </c>
      <c r="H38" t="s">
        <v>437</v>
      </c>
      <c r="I38" t="s">
        <v>438</v>
      </c>
      <c r="J38">
        <v>1758397506.1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104.5064154853484</v>
      </c>
      <c r="AL38">
        <v>118.5063515151516</v>
      </c>
      <c r="AM38">
        <v>-3.338219944925635</v>
      </c>
      <c r="AN38">
        <v>65.6603906975196</v>
      </c>
      <c r="AO38">
        <f>(AQ38 - AP38 + DZ38*1E3/(8.314*(EB38+273.15)) * AS38/DY38 * AR38) * DY38/(100*DM38) * 1000/(1000 - AQ38)</f>
        <v>0</v>
      </c>
      <c r="AP38">
        <v>21.87031061805179</v>
      </c>
      <c r="AQ38">
        <v>22.72905878787878</v>
      </c>
      <c r="AR38">
        <v>1.984094302765348E-05</v>
      </c>
      <c r="AS38">
        <v>125.1228218183643</v>
      </c>
      <c r="AT38">
        <v>0</v>
      </c>
      <c r="AU38">
        <v>0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439</v>
      </c>
      <c r="AZ38" t="s">
        <v>439</v>
      </c>
      <c r="BA38">
        <v>0</v>
      </c>
      <c r="BB38">
        <v>0</v>
      </c>
      <c r="BC38">
        <f>1-BA38/BB38</f>
        <v>0</v>
      </c>
      <c r="BD38">
        <v>0</v>
      </c>
      <c r="BE38" t="s">
        <v>439</v>
      </c>
      <c r="BF38" t="s">
        <v>439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439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1.65</v>
      </c>
      <c r="DN38">
        <v>0.5</v>
      </c>
      <c r="DO38" t="s">
        <v>440</v>
      </c>
      <c r="DP38">
        <v>2</v>
      </c>
      <c r="DQ38" t="b">
        <v>1</v>
      </c>
      <c r="DR38">
        <v>1758397506.1</v>
      </c>
      <c r="DS38">
        <v>138.6677037037037</v>
      </c>
      <c r="DT38">
        <v>117.0744962962963</v>
      </c>
      <c r="DU38">
        <v>22.71592962962963</v>
      </c>
      <c r="DV38">
        <v>21.8722037037037</v>
      </c>
      <c r="DW38">
        <v>138.7254814814815</v>
      </c>
      <c r="DX38">
        <v>22.49943703703704</v>
      </c>
      <c r="DY38">
        <v>500.0010000000001</v>
      </c>
      <c r="DZ38">
        <v>90.4055925925926</v>
      </c>
      <c r="EA38">
        <v>0.05329334444444443</v>
      </c>
      <c r="EB38">
        <v>29.38733703703704</v>
      </c>
      <c r="EC38">
        <v>30.03285555555556</v>
      </c>
      <c r="ED38">
        <v>999.9000000000001</v>
      </c>
      <c r="EE38">
        <v>0</v>
      </c>
      <c r="EF38">
        <v>0</v>
      </c>
      <c r="EG38">
        <v>9999.987777777777</v>
      </c>
      <c r="EH38">
        <v>0</v>
      </c>
      <c r="EI38">
        <v>8.32977</v>
      </c>
      <c r="EJ38">
        <v>21.59322222222222</v>
      </c>
      <c r="EK38">
        <v>141.8907777777778</v>
      </c>
      <c r="EL38">
        <v>119.6924962962963</v>
      </c>
      <c r="EM38">
        <v>0.843726962962963</v>
      </c>
      <c r="EN38">
        <v>117.0744962962963</v>
      </c>
      <c r="EO38">
        <v>21.8722037037037</v>
      </c>
      <c r="EP38">
        <v>2.053648518518518</v>
      </c>
      <c r="EQ38">
        <v>1.97736962962963</v>
      </c>
      <c r="ER38">
        <v>17.86414444444445</v>
      </c>
      <c r="ES38">
        <v>17.26427777777778</v>
      </c>
      <c r="ET38">
        <v>1999.981111111111</v>
      </c>
      <c r="EU38">
        <v>0.9800016666666667</v>
      </c>
      <c r="EV38">
        <v>0.0199983</v>
      </c>
      <c r="EW38">
        <v>0</v>
      </c>
      <c r="EX38">
        <v>199.0671111111111</v>
      </c>
      <c r="EY38">
        <v>5.000560000000001</v>
      </c>
      <c r="EZ38">
        <v>4128.655185185185</v>
      </c>
      <c r="FA38">
        <v>17294.71481481482</v>
      </c>
      <c r="FB38">
        <v>40.97199999999999</v>
      </c>
      <c r="FC38">
        <v>41.243</v>
      </c>
      <c r="FD38">
        <v>40.70566666666667</v>
      </c>
      <c r="FE38">
        <v>40.35633333333334</v>
      </c>
      <c r="FF38">
        <v>41.729</v>
      </c>
      <c r="FG38">
        <v>1955.081111111111</v>
      </c>
      <c r="FH38">
        <v>39.9</v>
      </c>
      <c r="FI38">
        <v>0</v>
      </c>
      <c r="FJ38">
        <v>1758397513.6</v>
      </c>
      <c r="FK38">
        <v>0</v>
      </c>
      <c r="FL38">
        <v>198.79864</v>
      </c>
      <c r="FM38">
        <v>-37.44853852175544</v>
      </c>
      <c r="FN38">
        <v>-741.7638472920989</v>
      </c>
      <c r="FO38">
        <v>4123.3516</v>
      </c>
      <c r="FP38">
        <v>15</v>
      </c>
      <c r="FQ38">
        <v>0</v>
      </c>
      <c r="FR38" t="s">
        <v>441</v>
      </c>
      <c r="FS38">
        <v>1747148579.5</v>
      </c>
      <c r="FT38">
        <v>1747148584.5</v>
      </c>
      <c r="FU38">
        <v>0</v>
      </c>
      <c r="FV38">
        <v>0.162</v>
      </c>
      <c r="FW38">
        <v>-0.001</v>
      </c>
      <c r="FX38">
        <v>0.139</v>
      </c>
      <c r="FY38">
        <v>0.058</v>
      </c>
      <c r="FZ38">
        <v>420</v>
      </c>
      <c r="GA38">
        <v>16</v>
      </c>
      <c r="GB38">
        <v>0.19</v>
      </c>
      <c r="GC38">
        <v>0.02</v>
      </c>
      <c r="GD38">
        <v>21.41657317073171</v>
      </c>
      <c r="GE38">
        <v>3.507802471711448</v>
      </c>
      <c r="GF38">
        <v>0.3563124081575317</v>
      </c>
      <c r="GG38">
        <v>0</v>
      </c>
      <c r="GH38">
        <v>201.4910294117647</v>
      </c>
      <c r="GI38">
        <v>-41.22296406237131</v>
      </c>
      <c r="GJ38">
        <v>4.055789133958389</v>
      </c>
      <c r="GK38">
        <v>0</v>
      </c>
      <c r="GL38">
        <v>0.8389099024390245</v>
      </c>
      <c r="GM38">
        <v>0.08004569121844003</v>
      </c>
      <c r="GN38">
        <v>0.007902209955803744</v>
      </c>
      <c r="GO38">
        <v>1</v>
      </c>
      <c r="GP38">
        <v>1</v>
      </c>
      <c r="GQ38">
        <v>3</v>
      </c>
      <c r="GR38" t="s">
        <v>455</v>
      </c>
      <c r="GS38">
        <v>3.12781</v>
      </c>
      <c r="GT38">
        <v>2.73112</v>
      </c>
      <c r="GU38">
        <v>0.0280648</v>
      </c>
      <c r="GV38">
        <v>0.0229674</v>
      </c>
      <c r="GW38">
        <v>0.103089</v>
      </c>
      <c r="GX38">
        <v>0.100851</v>
      </c>
      <c r="GY38">
        <v>29204</v>
      </c>
      <c r="GZ38">
        <v>28432.4</v>
      </c>
      <c r="HA38">
        <v>30586.8</v>
      </c>
      <c r="HB38">
        <v>29352.6</v>
      </c>
      <c r="HC38">
        <v>37853.3</v>
      </c>
      <c r="HD38">
        <v>34708.2</v>
      </c>
      <c r="HE38">
        <v>46789.8</v>
      </c>
      <c r="HF38">
        <v>43604.8</v>
      </c>
      <c r="HG38">
        <v>1.829</v>
      </c>
      <c r="HH38">
        <v>1.8908</v>
      </c>
      <c r="HI38">
        <v>0.106357</v>
      </c>
      <c r="HJ38">
        <v>0</v>
      </c>
      <c r="HK38">
        <v>28.277</v>
      </c>
      <c r="HL38">
        <v>999.9</v>
      </c>
      <c r="HM38">
        <v>54.6</v>
      </c>
      <c r="HN38">
        <v>29.9</v>
      </c>
      <c r="HO38">
        <v>25.5829</v>
      </c>
      <c r="HP38">
        <v>63.3662</v>
      </c>
      <c r="HQ38">
        <v>16.5224</v>
      </c>
      <c r="HR38">
        <v>1</v>
      </c>
      <c r="HS38">
        <v>0.101644</v>
      </c>
      <c r="HT38">
        <v>0.113984</v>
      </c>
      <c r="HU38">
        <v>20.2004</v>
      </c>
      <c r="HV38">
        <v>5.22822</v>
      </c>
      <c r="HW38">
        <v>11.974</v>
      </c>
      <c r="HX38">
        <v>4.96975</v>
      </c>
      <c r="HY38">
        <v>3.28945</v>
      </c>
      <c r="HZ38">
        <v>9999</v>
      </c>
      <c r="IA38">
        <v>9999</v>
      </c>
      <c r="IB38">
        <v>9999</v>
      </c>
      <c r="IC38">
        <v>999.9</v>
      </c>
      <c r="ID38">
        <v>4.97295</v>
      </c>
      <c r="IE38">
        <v>1.87737</v>
      </c>
      <c r="IF38">
        <v>1.87546</v>
      </c>
      <c r="IG38">
        <v>1.87822</v>
      </c>
      <c r="IH38">
        <v>1.875</v>
      </c>
      <c r="II38">
        <v>1.87855</v>
      </c>
      <c r="IJ38">
        <v>1.87564</v>
      </c>
      <c r="IK38">
        <v>1.87683</v>
      </c>
      <c r="IL38">
        <v>0</v>
      </c>
      <c r="IM38">
        <v>0</v>
      </c>
      <c r="IN38">
        <v>0</v>
      </c>
      <c r="IO38">
        <v>0</v>
      </c>
      <c r="IP38" t="s">
        <v>443</v>
      </c>
      <c r="IQ38" t="s">
        <v>444</v>
      </c>
      <c r="IR38" t="s">
        <v>445</v>
      </c>
      <c r="IS38" t="s">
        <v>445</v>
      </c>
      <c r="IT38" t="s">
        <v>445</v>
      </c>
      <c r="IU38" t="s">
        <v>445</v>
      </c>
      <c r="IV38">
        <v>0</v>
      </c>
      <c r="IW38">
        <v>100</v>
      </c>
      <c r="IX38">
        <v>100</v>
      </c>
      <c r="IY38">
        <v>-0.083</v>
      </c>
      <c r="IZ38">
        <v>0.2168</v>
      </c>
      <c r="JA38">
        <v>-0.2046850803116756</v>
      </c>
      <c r="JB38">
        <v>0.001090686741545948</v>
      </c>
      <c r="JC38">
        <v>-2.452344269991786E-07</v>
      </c>
      <c r="JD38">
        <v>1.613811493950918E-10</v>
      </c>
      <c r="JE38">
        <v>-0.05017639731038544</v>
      </c>
      <c r="JF38">
        <v>-0.0006473243881308715</v>
      </c>
      <c r="JG38">
        <v>0.0006993473609999637</v>
      </c>
      <c r="JH38">
        <v>-6.390957121238126E-06</v>
      </c>
      <c r="JI38">
        <v>1</v>
      </c>
      <c r="JJ38">
        <v>2094</v>
      </c>
      <c r="JK38">
        <v>1</v>
      </c>
      <c r="JL38">
        <v>27</v>
      </c>
      <c r="JM38">
        <v>187482.2</v>
      </c>
      <c r="JN38">
        <v>187482.2</v>
      </c>
      <c r="JO38">
        <v>0.34668</v>
      </c>
      <c r="JP38">
        <v>2.58545</v>
      </c>
      <c r="JQ38">
        <v>1.39893</v>
      </c>
      <c r="JR38">
        <v>2.35107</v>
      </c>
      <c r="JS38">
        <v>1.44897</v>
      </c>
      <c r="JT38">
        <v>2.57568</v>
      </c>
      <c r="JU38">
        <v>36.3635</v>
      </c>
      <c r="JV38">
        <v>24.1926</v>
      </c>
      <c r="JW38">
        <v>18</v>
      </c>
      <c r="JX38">
        <v>476.534</v>
      </c>
      <c r="JY38">
        <v>485.679</v>
      </c>
      <c r="JZ38">
        <v>27.5815</v>
      </c>
      <c r="KA38">
        <v>28.4056</v>
      </c>
      <c r="KB38">
        <v>30.0007</v>
      </c>
      <c r="KC38">
        <v>28.0708</v>
      </c>
      <c r="KD38">
        <v>28.1315</v>
      </c>
      <c r="KE38">
        <v>6.77381</v>
      </c>
      <c r="KF38">
        <v>25.8858</v>
      </c>
      <c r="KG38">
        <v>100</v>
      </c>
      <c r="KH38">
        <v>27.568</v>
      </c>
      <c r="KI38">
        <v>65.3321</v>
      </c>
      <c r="KJ38">
        <v>21.769</v>
      </c>
      <c r="KK38">
        <v>101.117</v>
      </c>
      <c r="KL38">
        <v>100.309</v>
      </c>
    </row>
    <row r="39" spans="1:298">
      <c r="A39">
        <v>23</v>
      </c>
      <c r="B39">
        <v>1758397518.6</v>
      </c>
      <c r="C39">
        <v>110.0999999046326</v>
      </c>
      <c r="D39" t="s">
        <v>491</v>
      </c>
      <c r="E39" t="s">
        <v>492</v>
      </c>
      <c r="F39">
        <v>5</v>
      </c>
      <c r="G39" t="s">
        <v>436</v>
      </c>
      <c r="H39" t="s">
        <v>437</v>
      </c>
      <c r="I39" t="s">
        <v>438</v>
      </c>
      <c r="J39">
        <v>1758397510.814285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87.50859478063634</v>
      </c>
      <c r="AL39">
        <v>101.8360666666666</v>
      </c>
      <c r="AM39">
        <v>-3.333569370280432</v>
      </c>
      <c r="AN39">
        <v>65.6603906975196</v>
      </c>
      <c r="AO39">
        <f>(AQ39 - AP39 + DZ39*1E3/(8.314*(EB39+273.15)) * AS39/DY39 * AR39) * DY39/(100*DM39) * 1000/(1000 - AQ39)</f>
        <v>0</v>
      </c>
      <c r="AP39">
        <v>21.78576122166015</v>
      </c>
      <c r="AQ39">
        <v>22.72009212121212</v>
      </c>
      <c r="AR39">
        <v>-3.586900968577906E-05</v>
      </c>
      <c r="AS39">
        <v>125.1228218183643</v>
      </c>
      <c r="AT39">
        <v>0</v>
      </c>
      <c r="AU39">
        <v>0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439</v>
      </c>
      <c r="AZ39" t="s">
        <v>439</v>
      </c>
      <c r="BA39">
        <v>0</v>
      </c>
      <c r="BB39">
        <v>0</v>
      </c>
      <c r="BC39">
        <f>1-BA39/BB39</f>
        <v>0</v>
      </c>
      <c r="BD39">
        <v>0</v>
      </c>
      <c r="BE39" t="s">
        <v>439</v>
      </c>
      <c r="BF39" t="s">
        <v>439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439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1.65</v>
      </c>
      <c r="DN39">
        <v>0.5</v>
      </c>
      <c r="DO39" t="s">
        <v>440</v>
      </c>
      <c r="DP39">
        <v>2</v>
      </c>
      <c r="DQ39" t="b">
        <v>1</v>
      </c>
      <c r="DR39">
        <v>1758397510.814285</v>
      </c>
      <c r="DS39">
        <v>123.2957892857143</v>
      </c>
      <c r="DT39">
        <v>101.37195</v>
      </c>
      <c r="DU39">
        <v>22.72215</v>
      </c>
      <c r="DV39">
        <v>21.85125357142857</v>
      </c>
      <c r="DW39">
        <v>123.3694428571429</v>
      </c>
      <c r="DX39">
        <v>22.50553214285714</v>
      </c>
      <c r="DY39">
        <v>499.9983214285713</v>
      </c>
      <c r="DZ39">
        <v>90.40488214285715</v>
      </c>
      <c r="EA39">
        <v>0.05341243214285714</v>
      </c>
      <c r="EB39">
        <v>29.38424285714285</v>
      </c>
      <c r="EC39">
        <v>30.027725</v>
      </c>
      <c r="ED39">
        <v>999.9000000000002</v>
      </c>
      <c r="EE39">
        <v>0</v>
      </c>
      <c r="EF39">
        <v>0</v>
      </c>
      <c r="EG39">
        <v>10004.63</v>
      </c>
      <c r="EH39">
        <v>0</v>
      </c>
      <c r="EI39">
        <v>8.32977</v>
      </c>
      <c r="EJ39">
        <v>21.92381428571429</v>
      </c>
      <c r="EK39">
        <v>126.1623928571429</v>
      </c>
      <c r="EL39">
        <v>103.6370321428571</v>
      </c>
      <c r="EM39">
        <v>0.8708956428571429</v>
      </c>
      <c r="EN39">
        <v>101.37195</v>
      </c>
      <c r="EO39">
        <v>21.85125357142857</v>
      </c>
      <c r="EP39">
        <v>2.054195</v>
      </c>
      <c r="EQ39">
        <v>1.975460714285714</v>
      </c>
      <c r="ER39">
        <v>17.86836785714286</v>
      </c>
      <c r="ES39">
        <v>17.24899285714286</v>
      </c>
      <c r="ET39">
        <v>1999.996428571429</v>
      </c>
      <c r="EU39">
        <v>0.9800018571428571</v>
      </c>
      <c r="EV39">
        <v>0.0199981</v>
      </c>
      <c r="EW39">
        <v>0</v>
      </c>
      <c r="EX39">
        <v>196.2303214285714</v>
      </c>
      <c r="EY39">
        <v>5.000560000000001</v>
      </c>
      <c r="EZ39">
        <v>4072.6275</v>
      </c>
      <c r="FA39">
        <v>17294.85</v>
      </c>
      <c r="FB39">
        <v>40.991</v>
      </c>
      <c r="FC39">
        <v>41.24325</v>
      </c>
      <c r="FD39">
        <v>40.72075</v>
      </c>
      <c r="FE39">
        <v>40.3705</v>
      </c>
      <c r="FF39">
        <v>41.7455</v>
      </c>
      <c r="FG39">
        <v>1955.096428571429</v>
      </c>
      <c r="FH39">
        <v>39.9</v>
      </c>
      <c r="FI39">
        <v>0</v>
      </c>
      <c r="FJ39">
        <v>1758397518.4</v>
      </c>
      <c r="FK39">
        <v>0</v>
      </c>
      <c r="FL39">
        <v>195.92568</v>
      </c>
      <c r="FM39">
        <v>-34.48723072167732</v>
      </c>
      <c r="FN39">
        <v>-675.0923066564892</v>
      </c>
      <c r="FO39">
        <v>4066.6736</v>
      </c>
      <c r="FP39">
        <v>15</v>
      </c>
      <c r="FQ39">
        <v>0</v>
      </c>
      <c r="FR39" t="s">
        <v>441</v>
      </c>
      <c r="FS39">
        <v>1747148579.5</v>
      </c>
      <c r="FT39">
        <v>1747148584.5</v>
      </c>
      <c r="FU39">
        <v>0</v>
      </c>
      <c r="FV39">
        <v>0.162</v>
      </c>
      <c r="FW39">
        <v>-0.001</v>
      </c>
      <c r="FX39">
        <v>0.139</v>
      </c>
      <c r="FY39">
        <v>0.058</v>
      </c>
      <c r="FZ39">
        <v>420</v>
      </c>
      <c r="GA39">
        <v>16</v>
      </c>
      <c r="GB39">
        <v>0.19</v>
      </c>
      <c r="GC39">
        <v>0.02</v>
      </c>
      <c r="GD39">
        <v>21.7081</v>
      </c>
      <c r="GE39">
        <v>3.970250174216042</v>
      </c>
      <c r="GF39">
        <v>0.4048826303884174</v>
      </c>
      <c r="GG39">
        <v>0</v>
      </c>
      <c r="GH39">
        <v>198.3416470588235</v>
      </c>
      <c r="GI39">
        <v>-37.10343775577716</v>
      </c>
      <c r="GJ39">
        <v>3.64987052858489</v>
      </c>
      <c r="GK39">
        <v>0</v>
      </c>
      <c r="GL39">
        <v>0.8583608048780488</v>
      </c>
      <c r="GM39">
        <v>0.2725413240418133</v>
      </c>
      <c r="GN39">
        <v>0.03215262212287766</v>
      </c>
      <c r="GO39">
        <v>0</v>
      </c>
      <c r="GP39">
        <v>0</v>
      </c>
      <c r="GQ39">
        <v>3</v>
      </c>
      <c r="GR39" t="s">
        <v>470</v>
      </c>
      <c r="GS39">
        <v>3.12777</v>
      </c>
      <c r="GT39">
        <v>2.73131</v>
      </c>
      <c r="GU39">
        <v>0.0242586</v>
      </c>
      <c r="GV39">
        <v>0.0189218</v>
      </c>
      <c r="GW39">
        <v>0.103052</v>
      </c>
      <c r="GX39">
        <v>0.100618</v>
      </c>
      <c r="GY39">
        <v>29318.2</v>
      </c>
      <c r="GZ39">
        <v>28549.6</v>
      </c>
      <c r="HA39">
        <v>30586.6</v>
      </c>
      <c r="HB39">
        <v>29352.1</v>
      </c>
      <c r="HC39">
        <v>37854.4</v>
      </c>
      <c r="HD39">
        <v>34716.7</v>
      </c>
      <c r="HE39">
        <v>46789.5</v>
      </c>
      <c r="HF39">
        <v>43604.4</v>
      </c>
      <c r="HG39">
        <v>1.82885</v>
      </c>
      <c r="HH39">
        <v>1.89048</v>
      </c>
      <c r="HI39">
        <v>0.107121</v>
      </c>
      <c r="HJ39">
        <v>0</v>
      </c>
      <c r="HK39">
        <v>28.2807</v>
      </c>
      <c r="HL39">
        <v>999.9</v>
      </c>
      <c r="HM39">
        <v>54.6</v>
      </c>
      <c r="HN39">
        <v>29.9</v>
      </c>
      <c r="HO39">
        <v>25.5842</v>
      </c>
      <c r="HP39">
        <v>63.5262</v>
      </c>
      <c r="HQ39">
        <v>16.6707</v>
      </c>
      <c r="HR39">
        <v>1</v>
      </c>
      <c r="HS39">
        <v>0.101928</v>
      </c>
      <c r="HT39">
        <v>0.027726</v>
      </c>
      <c r="HU39">
        <v>20.2003</v>
      </c>
      <c r="HV39">
        <v>5.22852</v>
      </c>
      <c r="HW39">
        <v>11.974</v>
      </c>
      <c r="HX39">
        <v>4.96975</v>
      </c>
      <c r="HY39">
        <v>3.2895</v>
      </c>
      <c r="HZ39">
        <v>9999</v>
      </c>
      <c r="IA39">
        <v>9999</v>
      </c>
      <c r="IB39">
        <v>9999</v>
      </c>
      <c r="IC39">
        <v>999.9</v>
      </c>
      <c r="ID39">
        <v>4.97296</v>
      </c>
      <c r="IE39">
        <v>1.87732</v>
      </c>
      <c r="IF39">
        <v>1.87546</v>
      </c>
      <c r="IG39">
        <v>1.87822</v>
      </c>
      <c r="IH39">
        <v>1.875</v>
      </c>
      <c r="II39">
        <v>1.87854</v>
      </c>
      <c r="IJ39">
        <v>1.87561</v>
      </c>
      <c r="IK39">
        <v>1.87682</v>
      </c>
      <c r="IL39">
        <v>0</v>
      </c>
      <c r="IM39">
        <v>0</v>
      </c>
      <c r="IN39">
        <v>0</v>
      </c>
      <c r="IO39">
        <v>0</v>
      </c>
      <c r="IP39" t="s">
        <v>443</v>
      </c>
      <c r="IQ39" t="s">
        <v>444</v>
      </c>
      <c r="IR39" t="s">
        <v>445</v>
      </c>
      <c r="IS39" t="s">
        <v>445</v>
      </c>
      <c r="IT39" t="s">
        <v>445</v>
      </c>
      <c r="IU39" t="s">
        <v>445</v>
      </c>
      <c r="IV39">
        <v>0</v>
      </c>
      <c r="IW39">
        <v>100</v>
      </c>
      <c r="IX39">
        <v>100</v>
      </c>
      <c r="IY39">
        <v>-0.1</v>
      </c>
      <c r="IZ39">
        <v>0.2166</v>
      </c>
      <c r="JA39">
        <v>-0.2046850803116756</v>
      </c>
      <c r="JB39">
        <v>0.001090686741545948</v>
      </c>
      <c r="JC39">
        <v>-2.452344269991786E-07</v>
      </c>
      <c r="JD39">
        <v>1.613811493950918E-10</v>
      </c>
      <c r="JE39">
        <v>-0.05017639731038544</v>
      </c>
      <c r="JF39">
        <v>-0.0006473243881308715</v>
      </c>
      <c r="JG39">
        <v>0.0006993473609999637</v>
      </c>
      <c r="JH39">
        <v>-6.390957121238126E-06</v>
      </c>
      <c r="JI39">
        <v>1</v>
      </c>
      <c r="JJ39">
        <v>2094</v>
      </c>
      <c r="JK39">
        <v>1</v>
      </c>
      <c r="JL39">
        <v>27</v>
      </c>
      <c r="JM39">
        <v>187482.3</v>
      </c>
      <c r="JN39">
        <v>187482.2</v>
      </c>
      <c r="JO39">
        <v>0.301514</v>
      </c>
      <c r="JP39">
        <v>2.60254</v>
      </c>
      <c r="JQ39">
        <v>1.39893</v>
      </c>
      <c r="JR39">
        <v>2.35229</v>
      </c>
      <c r="JS39">
        <v>1.44897</v>
      </c>
      <c r="JT39">
        <v>2.46338</v>
      </c>
      <c r="JU39">
        <v>36.3635</v>
      </c>
      <c r="JV39">
        <v>24.1926</v>
      </c>
      <c r="JW39">
        <v>18</v>
      </c>
      <c r="JX39">
        <v>476.484</v>
      </c>
      <c r="JY39">
        <v>485.497</v>
      </c>
      <c r="JZ39">
        <v>27.551</v>
      </c>
      <c r="KA39">
        <v>28.4117</v>
      </c>
      <c r="KB39">
        <v>30.0004</v>
      </c>
      <c r="KC39">
        <v>28.0756</v>
      </c>
      <c r="KD39">
        <v>28.1356</v>
      </c>
      <c r="KE39">
        <v>6.01025</v>
      </c>
      <c r="KF39">
        <v>25.8858</v>
      </c>
      <c r="KG39">
        <v>100</v>
      </c>
      <c r="KH39">
        <v>27.5571</v>
      </c>
      <c r="KI39">
        <v>51.975</v>
      </c>
      <c r="KJ39">
        <v>21.7802</v>
      </c>
      <c r="KK39">
        <v>101.116</v>
      </c>
      <c r="KL39">
        <v>100.308</v>
      </c>
    </row>
    <row r="40" spans="1:298">
      <c r="A40">
        <v>24</v>
      </c>
      <c r="B40">
        <v>1758397523.6</v>
      </c>
      <c r="C40">
        <v>115.0999999046326</v>
      </c>
      <c r="D40" t="s">
        <v>493</v>
      </c>
      <c r="E40" t="s">
        <v>494</v>
      </c>
      <c r="F40">
        <v>5</v>
      </c>
      <c r="G40" t="s">
        <v>436</v>
      </c>
      <c r="H40" t="s">
        <v>437</v>
      </c>
      <c r="I40" t="s">
        <v>438</v>
      </c>
      <c r="J40">
        <v>1758397516.1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70.40441145670937</v>
      </c>
      <c r="AL40">
        <v>85.09033030303027</v>
      </c>
      <c r="AM40">
        <v>-3.354435156056501</v>
      </c>
      <c r="AN40">
        <v>65.6603906975196</v>
      </c>
      <c r="AO40">
        <f>(AQ40 - AP40 + DZ40*1E3/(8.314*(EB40+273.15)) * AS40/DY40 * AR40) * DY40/(100*DM40) * 1000/(1000 - AQ40)</f>
        <v>0</v>
      </c>
      <c r="AP40">
        <v>21.77372830755178</v>
      </c>
      <c r="AQ40">
        <v>22.69990484848486</v>
      </c>
      <c r="AR40">
        <v>-0.001274757332313866</v>
      </c>
      <c r="AS40">
        <v>125.1228218183643</v>
      </c>
      <c r="AT40">
        <v>0</v>
      </c>
      <c r="AU40">
        <v>0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439</v>
      </c>
      <c r="AZ40" t="s">
        <v>439</v>
      </c>
      <c r="BA40">
        <v>0</v>
      </c>
      <c r="BB40">
        <v>0</v>
      </c>
      <c r="BC40">
        <f>1-BA40/BB40</f>
        <v>0</v>
      </c>
      <c r="BD40">
        <v>0</v>
      </c>
      <c r="BE40" t="s">
        <v>439</v>
      </c>
      <c r="BF40" t="s">
        <v>439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439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1.65</v>
      </c>
      <c r="DN40">
        <v>0.5</v>
      </c>
      <c r="DO40" t="s">
        <v>440</v>
      </c>
      <c r="DP40">
        <v>2</v>
      </c>
      <c r="DQ40" t="b">
        <v>1</v>
      </c>
      <c r="DR40">
        <v>1758397516.1</v>
      </c>
      <c r="DS40">
        <v>106.0272111111111</v>
      </c>
      <c r="DT40">
        <v>83.70826666666666</v>
      </c>
      <c r="DU40">
        <v>22.71947407407407</v>
      </c>
      <c r="DV40">
        <v>21.81782592592593</v>
      </c>
      <c r="DW40">
        <v>106.1188185185185</v>
      </c>
      <c r="DX40">
        <v>22.50291851851852</v>
      </c>
      <c r="DY40">
        <v>499.9875185185185</v>
      </c>
      <c r="DZ40">
        <v>90.40615925925925</v>
      </c>
      <c r="EA40">
        <v>0.05349809259259259</v>
      </c>
      <c r="EB40">
        <v>29.3794037037037</v>
      </c>
      <c r="EC40">
        <v>30.01868888888889</v>
      </c>
      <c r="ED40">
        <v>999.9000000000001</v>
      </c>
      <c r="EE40">
        <v>0</v>
      </c>
      <c r="EF40">
        <v>0</v>
      </c>
      <c r="EG40">
        <v>9993.935185185184</v>
      </c>
      <c r="EH40">
        <v>0</v>
      </c>
      <c r="EI40">
        <v>8.32977</v>
      </c>
      <c r="EJ40">
        <v>22.31892592592592</v>
      </c>
      <c r="EK40">
        <v>108.4921740740741</v>
      </c>
      <c r="EL40">
        <v>85.57598518518517</v>
      </c>
      <c r="EM40">
        <v>0.9016631111111111</v>
      </c>
      <c r="EN40">
        <v>83.70826666666666</v>
      </c>
      <c r="EO40">
        <v>21.81782592592593</v>
      </c>
      <c r="EP40">
        <v>2.053982962962963</v>
      </c>
      <c r="EQ40">
        <v>1.972466296296297</v>
      </c>
      <c r="ER40">
        <v>17.86672592592592</v>
      </c>
      <c r="ES40">
        <v>17.2249962962963</v>
      </c>
      <c r="ET40">
        <v>2000.026666666667</v>
      </c>
      <c r="EU40">
        <v>0.9800022222222223</v>
      </c>
      <c r="EV40">
        <v>0.01999772962962963</v>
      </c>
      <c r="EW40">
        <v>0</v>
      </c>
      <c r="EX40">
        <v>193.3401851851852</v>
      </c>
      <c r="EY40">
        <v>5.000560000000001</v>
      </c>
      <c r="EZ40">
        <v>4014.221481481482</v>
      </c>
      <c r="FA40">
        <v>17295.11111111111</v>
      </c>
      <c r="FB40">
        <v>41</v>
      </c>
      <c r="FC40">
        <v>41.25</v>
      </c>
      <c r="FD40">
        <v>40.73833333333333</v>
      </c>
      <c r="FE40">
        <v>40.375</v>
      </c>
      <c r="FF40">
        <v>41.75</v>
      </c>
      <c r="FG40">
        <v>1955.126666666667</v>
      </c>
      <c r="FH40">
        <v>39.9</v>
      </c>
      <c r="FI40">
        <v>0</v>
      </c>
      <c r="FJ40">
        <v>1758397523.2</v>
      </c>
      <c r="FK40">
        <v>0</v>
      </c>
      <c r="FL40">
        <v>193.3126</v>
      </c>
      <c r="FM40">
        <v>-30.66753846886823</v>
      </c>
      <c r="FN40">
        <v>-632.6346153570969</v>
      </c>
      <c r="FO40">
        <v>4013.9888</v>
      </c>
      <c r="FP40">
        <v>15</v>
      </c>
      <c r="FQ40">
        <v>0</v>
      </c>
      <c r="FR40" t="s">
        <v>441</v>
      </c>
      <c r="FS40">
        <v>1747148579.5</v>
      </c>
      <c r="FT40">
        <v>1747148584.5</v>
      </c>
      <c r="FU40">
        <v>0</v>
      </c>
      <c r="FV40">
        <v>0.162</v>
      </c>
      <c r="FW40">
        <v>-0.001</v>
      </c>
      <c r="FX40">
        <v>0.139</v>
      </c>
      <c r="FY40">
        <v>0.058</v>
      </c>
      <c r="FZ40">
        <v>420</v>
      </c>
      <c r="GA40">
        <v>16</v>
      </c>
      <c r="GB40">
        <v>0.19</v>
      </c>
      <c r="GC40">
        <v>0.02</v>
      </c>
      <c r="GD40">
        <v>22.0590731707317</v>
      </c>
      <c r="GE40">
        <v>4.579321254355448</v>
      </c>
      <c r="GF40">
        <v>0.4592974221167777</v>
      </c>
      <c r="GG40">
        <v>0</v>
      </c>
      <c r="GH40">
        <v>195.1828529411765</v>
      </c>
      <c r="GI40">
        <v>-33.06736441837343</v>
      </c>
      <c r="GJ40">
        <v>3.253482560655791</v>
      </c>
      <c r="GK40">
        <v>0</v>
      </c>
      <c r="GL40">
        <v>0.8823294146341463</v>
      </c>
      <c r="GM40">
        <v>0.384430243902438</v>
      </c>
      <c r="GN40">
        <v>0.04098499649691908</v>
      </c>
      <c r="GO40">
        <v>0</v>
      </c>
      <c r="GP40">
        <v>0</v>
      </c>
      <c r="GQ40">
        <v>3</v>
      </c>
      <c r="GR40" t="s">
        <v>470</v>
      </c>
      <c r="GS40">
        <v>3.12793</v>
      </c>
      <c r="GT40">
        <v>2.73125</v>
      </c>
      <c r="GU40">
        <v>0.0203494</v>
      </c>
      <c r="GV40">
        <v>0.0148083</v>
      </c>
      <c r="GW40">
        <v>0.102996</v>
      </c>
      <c r="GX40">
        <v>0.100592</v>
      </c>
      <c r="GY40">
        <v>29435</v>
      </c>
      <c r="GZ40">
        <v>28668.9</v>
      </c>
      <c r="HA40">
        <v>30586.1</v>
      </c>
      <c r="HB40">
        <v>29351.8</v>
      </c>
      <c r="HC40">
        <v>37856.2</v>
      </c>
      <c r="HD40">
        <v>34717.1</v>
      </c>
      <c r="HE40">
        <v>46789.1</v>
      </c>
      <c r="HF40">
        <v>43603.9</v>
      </c>
      <c r="HG40">
        <v>1.82938</v>
      </c>
      <c r="HH40">
        <v>1.89007</v>
      </c>
      <c r="HI40">
        <v>0.106692</v>
      </c>
      <c r="HJ40">
        <v>0</v>
      </c>
      <c r="HK40">
        <v>28.2848</v>
      </c>
      <c r="HL40">
        <v>999.9</v>
      </c>
      <c r="HM40">
        <v>54.6</v>
      </c>
      <c r="HN40">
        <v>29.9</v>
      </c>
      <c r="HO40">
        <v>25.5829</v>
      </c>
      <c r="HP40">
        <v>63.2962</v>
      </c>
      <c r="HQ40">
        <v>16.5104</v>
      </c>
      <c r="HR40">
        <v>1</v>
      </c>
      <c r="HS40">
        <v>0.102411</v>
      </c>
      <c r="HT40">
        <v>0.0414624</v>
      </c>
      <c r="HU40">
        <v>20.2004</v>
      </c>
      <c r="HV40">
        <v>5.22912</v>
      </c>
      <c r="HW40">
        <v>11.974</v>
      </c>
      <c r="HX40">
        <v>4.97025</v>
      </c>
      <c r="HY40">
        <v>3.2895</v>
      </c>
      <c r="HZ40">
        <v>9999</v>
      </c>
      <c r="IA40">
        <v>9999</v>
      </c>
      <c r="IB40">
        <v>9999</v>
      </c>
      <c r="IC40">
        <v>999.9</v>
      </c>
      <c r="ID40">
        <v>4.97293</v>
      </c>
      <c r="IE40">
        <v>1.87731</v>
      </c>
      <c r="IF40">
        <v>1.87543</v>
      </c>
      <c r="IG40">
        <v>1.8782</v>
      </c>
      <c r="IH40">
        <v>1.87499</v>
      </c>
      <c r="II40">
        <v>1.87853</v>
      </c>
      <c r="IJ40">
        <v>1.87561</v>
      </c>
      <c r="IK40">
        <v>1.87682</v>
      </c>
      <c r="IL40">
        <v>0</v>
      </c>
      <c r="IM40">
        <v>0</v>
      </c>
      <c r="IN40">
        <v>0</v>
      </c>
      <c r="IO40">
        <v>0</v>
      </c>
      <c r="IP40" t="s">
        <v>443</v>
      </c>
      <c r="IQ40" t="s">
        <v>444</v>
      </c>
      <c r="IR40" t="s">
        <v>445</v>
      </c>
      <c r="IS40" t="s">
        <v>445</v>
      </c>
      <c r="IT40" t="s">
        <v>445</v>
      </c>
      <c r="IU40" t="s">
        <v>445</v>
      </c>
      <c r="IV40">
        <v>0</v>
      </c>
      <c r="IW40">
        <v>100</v>
      </c>
      <c r="IX40">
        <v>100</v>
      </c>
      <c r="IY40">
        <v>-0.117</v>
      </c>
      <c r="IZ40">
        <v>0.2162</v>
      </c>
      <c r="JA40">
        <v>-0.2046850803116756</v>
      </c>
      <c r="JB40">
        <v>0.001090686741545948</v>
      </c>
      <c r="JC40">
        <v>-2.452344269991786E-07</v>
      </c>
      <c r="JD40">
        <v>1.613811493950918E-10</v>
      </c>
      <c r="JE40">
        <v>-0.05017639731038544</v>
      </c>
      <c r="JF40">
        <v>-0.0006473243881308715</v>
      </c>
      <c r="JG40">
        <v>0.0006993473609999637</v>
      </c>
      <c r="JH40">
        <v>-6.390957121238126E-06</v>
      </c>
      <c r="JI40">
        <v>1</v>
      </c>
      <c r="JJ40">
        <v>2094</v>
      </c>
      <c r="JK40">
        <v>1</v>
      </c>
      <c r="JL40">
        <v>27</v>
      </c>
      <c r="JM40">
        <v>187482.4</v>
      </c>
      <c r="JN40">
        <v>187482.3</v>
      </c>
      <c r="JO40">
        <v>0.266113</v>
      </c>
      <c r="JP40">
        <v>2.59033</v>
      </c>
      <c r="JQ40">
        <v>1.39893</v>
      </c>
      <c r="JR40">
        <v>2.35107</v>
      </c>
      <c r="JS40">
        <v>1.44897</v>
      </c>
      <c r="JT40">
        <v>2.56836</v>
      </c>
      <c r="JU40">
        <v>36.3871</v>
      </c>
      <c r="JV40">
        <v>24.2013</v>
      </c>
      <c r="JW40">
        <v>18</v>
      </c>
      <c r="JX40">
        <v>476.798</v>
      </c>
      <c r="JY40">
        <v>485.269</v>
      </c>
      <c r="JZ40">
        <v>27.5366</v>
      </c>
      <c r="KA40">
        <v>28.4189</v>
      </c>
      <c r="KB40">
        <v>30.0004</v>
      </c>
      <c r="KC40">
        <v>28.0801</v>
      </c>
      <c r="KD40">
        <v>28.1404</v>
      </c>
      <c r="KE40">
        <v>5.16863</v>
      </c>
      <c r="KF40">
        <v>25.8858</v>
      </c>
      <c r="KG40">
        <v>100</v>
      </c>
      <c r="KH40">
        <v>27.533</v>
      </c>
      <c r="KI40">
        <v>31.9395</v>
      </c>
      <c r="KJ40">
        <v>21.7797</v>
      </c>
      <c r="KK40">
        <v>101.115</v>
      </c>
      <c r="KL40">
        <v>100.307</v>
      </c>
    </row>
    <row r="41" spans="1:298">
      <c r="A41">
        <v>25</v>
      </c>
      <c r="B41">
        <v>1758397620.6</v>
      </c>
      <c r="C41">
        <v>212.0999999046326</v>
      </c>
      <c r="D41" t="s">
        <v>495</v>
      </c>
      <c r="E41" t="s">
        <v>496</v>
      </c>
      <c r="F41">
        <v>5</v>
      </c>
      <c r="G41" t="s">
        <v>436</v>
      </c>
      <c r="H41" t="s">
        <v>437</v>
      </c>
      <c r="I41" t="s">
        <v>438</v>
      </c>
      <c r="J41">
        <v>1758397612.599999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429.2955622580058</v>
      </c>
      <c r="AL41">
        <v>424.2631030303028</v>
      </c>
      <c r="AM41">
        <v>-0.003879369648511923</v>
      </c>
      <c r="AN41">
        <v>65.6603906975196</v>
      </c>
      <c r="AO41">
        <f>(AQ41 - AP41 + DZ41*1E3/(8.314*(EB41+273.15)) * AS41/DY41 * AR41) * DY41/(100*DM41) * 1000/(1000 - AQ41)</f>
        <v>0</v>
      </c>
      <c r="AP41">
        <v>21.64351436081426</v>
      </c>
      <c r="AQ41">
        <v>22.63963151515152</v>
      </c>
      <c r="AR41">
        <v>-3.204086101534618E-05</v>
      </c>
      <c r="AS41">
        <v>125.1228218183643</v>
      </c>
      <c r="AT41">
        <v>0</v>
      </c>
      <c r="AU41">
        <v>0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439</v>
      </c>
      <c r="AZ41" t="s">
        <v>439</v>
      </c>
      <c r="BA41">
        <v>0</v>
      </c>
      <c r="BB41">
        <v>0</v>
      </c>
      <c r="BC41">
        <f>1-BA41/BB41</f>
        <v>0</v>
      </c>
      <c r="BD41">
        <v>0</v>
      </c>
      <c r="BE41" t="s">
        <v>439</v>
      </c>
      <c r="BF41" t="s">
        <v>439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439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1.65</v>
      </c>
      <c r="DN41">
        <v>0.5</v>
      </c>
      <c r="DO41" t="s">
        <v>440</v>
      </c>
      <c r="DP41">
        <v>2</v>
      </c>
      <c r="DQ41" t="b">
        <v>1</v>
      </c>
      <c r="DR41">
        <v>1758397612.599999</v>
      </c>
      <c r="DS41">
        <v>414.7923870967742</v>
      </c>
      <c r="DT41">
        <v>420.0100322580645</v>
      </c>
      <c r="DU41">
        <v>22.64598064516129</v>
      </c>
      <c r="DV41">
        <v>21.64433870967742</v>
      </c>
      <c r="DW41">
        <v>414.5755483870968</v>
      </c>
      <c r="DX41">
        <v>22.43091935483871</v>
      </c>
      <c r="DY41">
        <v>499.9964516129032</v>
      </c>
      <c r="DZ41">
        <v>90.3993741935484</v>
      </c>
      <c r="EA41">
        <v>0.0549779935483871</v>
      </c>
      <c r="EB41">
        <v>29.37550322580645</v>
      </c>
      <c r="EC41">
        <v>30.02038064516129</v>
      </c>
      <c r="ED41">
        <v>999.9000000000003</v>
      </c>
      <c r="EE41">
        <v>0</v>
      </c>
      <c r="EF41">
        <v>0</v>
      </c>
      <c r="EG41">
        <v>10001.31032258064</v>
      </c>
      <c r="EH41">
        <v>0</v>
      </c>
      <c r="EI41">
        <v>8.302499032258064</v>
      </c>
      <c r="EJ41">
        <v>-5.217674838709677</v>
      </c>
      <c r="EK41">
        <v>424.4033225806451</v>
      </c>
      <c r="EL41">
        <v>429.301935483871</v>
      </c>
      <c r="EM41">
        <v>1.001623806451613</v>
      </c>
      <c r="EN41">
        <v>420.0100322580645</v>
      </c>
      <c r="EO41">
        <v>21.64433870967742</v>
      </c>
      <c r="EP41">
        <v>2.047182258064516</v>
      </c>
      <c r="EQ41">
        <v>1.956634838709678</v>
      </c>
      <c r="ER41">
        <v>17.81405161290322</v>
      </c>
      <c r="ES41">
        <v>17.09770645161291</v>
      </c>
      <c r="ET41">
        <v>1999.999032258064</v>
      </c>
      <c r="EU41">
        <v>0.9800031290322583</v>
      </c>
      <c r="EV41">
        <v>0.01999679677419355</v>
      </c>
      <c r="EW41">
        <v>0</v>
      </c>
      <c r="EX41">
        <v>214.7566774193549</v>
      </c>
      <c r="EY41">
        <v>5.000560000000002</v>
      </c>
      <c r="EZ41">
        <v>4450.670967741936</v>
      </c>
      <c r="FA41">
        <v>17294.88709677419</v>
      </c>
      <c r="FB41">
        <v>41.15699999999998</v>
      </c>
      <c r="FC41">
        <v>41.41699999999997</v>
      </c>
      <c r="FD41">
        <v>40.88299999999999</v>
      </c>
      <c r="FE41">
        <v>40.53999999999998</v>
      </c>
      <c r="FF41">
        <v>41.875</v>
      </c>
      <c r="FG41">
        <v>1955.109032258064</v>
      </c>
      <c r="FH41">
        <v>39.89000000000002</v>
      </c>
      <c r="FI41">
        <v>0</v>
      </c>
      <c r="FJ41">
        <v>1758397620.4</v>
      </c>
      <c r="FK41">
        <v>0</v>
      </c>
      <c r="FL41">
        <v>215.01552</v>
      </c>
      <c r="FM41">
        <v>18.43615381662599</v>
      </c>
      <c r="FN41">
        <v>373.4238456571844</v>
      </c>
      <c r="FO41">
        <v>4455.5876</v>
      </c>
      <c r="FP41">
        <v>15</v>
      </c>
      <c r="FQ41">
        <v>0</v>
      </c>
      <c r="FR41" t="s">
        <v>441</v>
      </c>
      <c r="FS41">
        <v>1747148579.5</v>
      </c>
      <c r="FT41">
        <v>1747148584.5</v>
      </c>
      <c r="FU41">
        <v>0</v>
      </c>
      <c r="FV41">
        <v>0.162</v>
      </c>
      <c r="FW41">
        <v>-0.001</v>
      </c>
      <c r="FX41">
        <v>0.139</v>
      </c>
      <c r="FY41">
        <v>0.058</v>
      </c>
      <c r="FZ41">
        <v>420</v>
      </c>
      <c r="GA41">
        <v>16</v>
      </c>
      <c r="GB41">
        <v>0.19</v>
      </c>
      <c r="GC41">
        <v>0.02</v>
      </c>
      <c r="GD41">
        <v>-5.13445725</v>
      </c>
      <c r="GE41">
        <v>-1.815887842401494</v>
      </c>
      <c r="GF41">
        <v>0.1835538048500698</v>
      </c>
      <c r="GG41">
        <v>0</v>
      </c>
      <c r="GH41">
        <v>213.8271470588236</v>
      </c>
      <c r="GI41">
        <v>20.90152788127025</v>
      </c>
      <c r="GJ41">
        <v>2.068264264210208</v>
      </c>
      <c r="GK41">
        <v>0</v>
      </c>
      <c r="GL41">
        <v>1.0022532</v>
      </c>
      <c r="GM41">
        <v>-0.02640693433396074</v>
      </c>
      <c r="GN41">
        <v>0.002938547534071905</v>
      </c>
      <c r="GO41">
        <v>1</v>
      </c>
      <c r="GP41">
        <v>1</v>
      </c>
      <c r="GQ41">
        <v>3</v>
      </c>
      <c r="GR41" t="s">
        <v>455</v>
      </c>
      <c r="GS41">
        <v>3.12776</v>
      </c>
      <c r="GT41">
        <v>2.73229</v>
      </c>
      <c r="GU41">
        <v>0.0849568</v>
      </c>
      <c r="GV41">
        <v>0.0862637</v>
      </c>
      <c r="GW41">
        <v>0.102771</v>
      </c>
      <c r="GX41">
        <v>0.100145</v>
      </c>
      <c r="GY41">
        <v>27484.7</v>
      </c>
      <c r="GZ41">
        <v>26583.3</v>
      </c>
      <c r="HA41">
        <v>30576.2</v>
      </c>
      <c r="HB41">
        <v>29345</v>
      </c>
      <c r="HC41">
        <v>37859.5</v>
      </c>
      <c r="HD41">
        <v>34732</v>
      </c>
      <c r="HE41">
        <v>46775</v>
      </c>
      <c r="HF41">
        <v>43594.2</v>
      </c>
      <c r="HG41">
        <v>1.82795</v>
      </c>
      <c r="HH41">
        <v>1.88873</v>
      </c>
      <c r="HI41">
        <v>0.102013</v>
      </c>
      <c r="HJ41">
        <v>0</v>
      </c>
      <c r="HK41">
        <v>28.3608</v>
      </c>
      <c r="HL41">
        <v>999.9</v>
      </c>
      <c r="HM41">
        <v>54.7</v>
      </c>
      <c r="HN41">
        <v>29.9</v>
      </c>
      <c r="HO41">
        <v>25.6343</v>
      </c>
      <c r="HP41">
        <v>63.7361</v>
      </c>
      <c r="HQ41">
        <v>16.5745</v>
      </c>
      <c r="HR41">
        <v>1</v>
      </c>
      <c r="HS41">
        <v>0.112891</v>
      </c>
      <c r="HT41">
        <v>0.0953758</v>
      </c>
      <c r="HU41">
        <v>20.2003</v>
      </c>
      <c r="HV41">
        <v>5.22927</v>
      </c>
      <c r="HW41">
        <v>11.974</v>
      </c>
      <c r="HX41">
        <v>4.97035</v>
      </c>
      <c r="HY41">
        <v>3.2901</v>
      </c>
      <c r="HZ41">
        <v>9999</v>
      </c>
      <c r="IA41">
        <v>9999</v>
      </c>
      <c r="IB41">
        <v>9999</v>
      </c>
      <c r="IC41">
        <v>999.9</v>
      </c>
      <c r="ID41">
        <v>4.97297</v>
      </c>
      <c r="IE41">
        <v>1.87742</v>
      </c>
      <c r="IF41">
        <v>1.87546</v>
      </c>
      <c r="IG41">
        <v>1.87824</v>
      </c>
      <c r="IH41">
        <v>1.875</v>
      </c>
      <c r="II41">
        <v>1.87858</v>
      </c>
      <c r="IJ41">
        <v>1.87569</v>
      </c>
      <c r="IK41">
        <v>1.87683</v>
      </c>
      <c r="IL41">
        <v>0</v>
      </c>
      <c r="IM41">
        <v>0</v>
      </c>
      <c r="IN41">
        <v>0</v>
      </c>
      <c r="IO41">
        <v>0</v>
      </c>
      <c r="IP41" t="s">
        <v>443</v>
      </c>
      <c r="IQ41" t="s">
        <v>444</v>
      </c>
      <c r="IR41" t="s">
        <v>445</v>
      </c>
      <c r="IS41" t="s">
        <v>445</v>
      </c>
      <c r="IT41" t="s">
        <v>445</v>
      </c>
      <c r="IU41" t="s">
        <v>445</v>
      </c>
      <c r="IV41">
        <v>0</v>
      </c>
      <c r="IW41">
        <v>100</v>
      </c>
      <c r="IX41">
        <v>100</v>
      </c>
      <c r="IY41">
        <v>0.216</v>
      </c>
      <c r="IZ41">
        <v>0.2149</v>
      </c>
      <c r="JA41">
        <v>-0.2046850803116756</v>
      </c>
      <c r="JB41">
        <v>0.001090686741545948</v>
      </c>
      <c r="JC41">
        <v>-2.452344269991786E-07</v>
      </c>
      <c r="JD41">
        <v>1.613811493950918E-10</v>
      </c>
      <c r="JE41">
        <v>-0.05017639731038544</v>
      </c>
      <c r="JF41">
        <v>-0.0006473243881308715</v>
      </c>
      <c r="JG41">
        <v>0.0006993473609999637</v>
      </c>
      <c r="JH41">
        <v>-6.390957121238126E-06</v>
      </c>
      <c r="JI41">
        <v>1</v>
      </c>
      <c r="JJ41">
        <v>2094</v>
      </c>
      <c r="JK41">
        <v>1</v>
      </c>
      <c r="JL41">
        <v>27</v>
      </c>
      <c r="JM41">
        <v>187484</v>
      </c>
      <c r="JN41">
        <v>187483.9</v>
      </c>
      <c r="JO41">
        <v>1.11694</v>
      </c>
      <c r="JP41">
        <v>2.55981</v>
      </c>
      <c r="JQ41">
        <v>1.39893</v>
      </c>
      <c r="JR41">
        <v>2.35352</v>
      </c>
      <c r="JS41">
        <v>1.44897</v>
      </c>
      <c r="JT41">
        <v>2.53784</v>
      </c>
      <c r="JU41">
        <v>36.4578</v>
      </c>
      <c r="JV41">
        <v>24.1926</v>
      </c>
      <c r="JW41">
        <v>18</v>
      </c>
      <c r="JX41">
        <v>476.689</v>
      </c>
      <c r="JY41">
        <v>485.179</v>
      </c>
      <c r="JZ41">
        <v>27.4965</v>
      </c>
      <c r="KA41">
        <v>28.5501</v>
      </c>
      <c r="KB41">
        <v>30.0006</v>
      </c>
      <c r="KC41">
        <v>28.1824</v>
      </c>
      <c r="KD41">
        <v>28.2378</v>
      </c>
      <c r="KE41">
        <v>22.4639</v>
      </c>
      <c r="KF41">
        <v>26.7374</v>
      </c>
      <c r="KG41">
        <v>100</v>
      </c>
      <c r="KH41">
        <v>27.4806</v>
      </c>
      <c r="KI41">
        <v>426.678</v>
      </c>
      <c r="KJ41">
        <v>21.6502</v>
      </c>
      <c r="KK41">
        <v>101.084</v>
      </c>
      <c r="KL41">
        <v>100.284</v>
      </c>
    </row>
    <row r="42" spans="1:298">
      <c r="A42">
        <v>26</v>
      </c>
      <c r="B42">
        <v>1758397625.6</v>
      </c>
      <c r="C42">
        <v>217.0999999046326</v>
      </c>
      <c r="D42" t="s">
        <v>497</v>
      </c>
      <c r="E42" t="s">
        <v>498</v>
      </c>
      <c r="F42">
        <v>5</v>
      </c>
      <c r="G42" t="s">
        <v>436</v>
      </c>
      <c r="H42" t="s">
        <v>437</v>
      </c>
      <c r="I42" t="s">
        <v>438</v>
      </c>
      <c r="J42">
        <v>1758397617.755172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429.3264422184703</v>
      </c>
      <c r="AL42">
        <v>424.2057272727271</v>
      </c>
      <c r="AM42">
        <v>-0.01154740846205005</v>
      </c>
      <c r="AN42">
        <v>65.6603906975196</v>
      </c>
      <c r="AO42">
        <f>(AQ42 - AP42 + DZ42*1E3/(8.314*(EB42+273.15)) * AS42/DY42 * AR42) * DY42/(100*DM42) * 1000/(1000 - AQ42)</f>
        <v>0</v>
      </c>
      <c r="AP42">
        <v>21.64731045953852</v>
      </c>
      <c r="AQ42">
        <v>22.64007575757575</v>
      </c>
      <c r="AR42">
        <v>1.972196729524806E-06</v>
      </c>
      <c r="AS42">
        <v>125.1228218183643</v>
      </c>
      <c r="AT42">
        <v>0</v>
      </c>
      <c r="AU42">
        <v>0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439</v>
      </c>
      <c r="AZ42" t="s">
        <v>439</v>
      </c>
      <c r="BA42">
        <v>0</v>
      </c>
      <c r="BB42">
        <v>0</v>
      </c>
      <c r="BC42">
        <f>1-BA42/BB42</f>
        <v>0</v>
      </c>
      <c r="BD42">
        <v>0</v>
      </c>
      <c r="BE42" t="s">
        <v>439</v>
      </c>
      <c r="BF42" t="s">
        <v>439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439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1.65</v>
      </c>
      <c r="DN42">
        <v>0.5</v>
      </c>
      <c r="DO42" t="s">
        <v>440</v>
      </c>
      <c r="DP42">
        <v>2</v>
      </c>
      <c r="DQ42" t="b">
        <v>1</v>
      </c>
      <c r="DR42">
        <v>1758397617.755172</v>
      </c>
      <c r="DS42">
        <v>414.6881034482759</v>
      </c>
      <c r="DT42">
        <v>420.1844482758621</v>
      </c>
      <c r="DU42">
        <v>22.64272758620689</v>
      </c>
      <c r="DV42">
        <v>21.64465862068965</v>
      </c>
      <c r="DW42">
        <v>414.4713793103448</v>
      </c>
      <c r="DX42">
        <v>22.42771724137931</v>
      </c>
      <c r="DY42">
        <v>499.9713793103449</v>
      </c>
      <c r="DZ42">
        <v>90.3986275862069</v>
      </c>
      <c r="EA42">
        <v>0.0546927172413793</v>
      </c>
      <c r="EB42">
        <v>29.37202413793103</v>
      </c>
      <c r="EC42">
        <v>30.01678965517241</v>
      </c>
      <c r="ED42">
        <v>999.9000000000002</v>
      </c>
      <c r="EE42">
        <v>0</v>
      </c>
      <c r="EF42">
        <v>0</v>
      </c>
      <c r="EG42">
        <v>10003.78896551724</v>
      </c>
      <c r="EH42">
        <v>0</v>
      </c>
      <c r="EI42">
        <v>8.325727586206895</v>
      </c>
      <c r="EJ42">
        <v>-5.496384827586207</v>
      </c>
      <c r="EK42">
        <v>424.2952068965517</v>
      </c>
      <c r="EL42">
        <v>429.4803448275862</v>
      </c>
      <c r="EM42">
        <v>0.9980508620689656</v>
      </c>
      <c r="EN42">
        <v>420.1844482758621</v>
      </c>
      <c r="EO42">
        <v>21.64465862068965</v>
      </c>
      <c r="EP42">
        <v>2.046871379310345</v>
      </c>
      <c r="EQ42">
        <v>1.956647931034483</v>
      </c>
      <c r="ER42">
        <v>17.8116275862069</v>
      </c>
      <c r="ES42">
        <v>17.09781034482759</v>
      </c>
      <c r="ET42">
        <v>2000.004137931034</v>
      </c>
      <c r="EU42">
        <v>0.980003275862069</v>
      </c>
      <c r="EV42">
        <v>0.0199966448275862</v>
      </c>
      <c r="EW42">
        <v>0</v>
      </c>
      <c r="EX42">
        <v>216.2559655172413</v>
      </c>
      <c r="EY42">
        <v>5.000560000000001</v>
      </c>
      <c r="EZ42">
        <v>4481.113448275862</v>
      </c>
      <c r="FA42">
        <v>17294.9275862069</v>
      </c>
      <c r="FB42">
        <v>41.17417241379309</v>
      </c>
      <c r="FC42">
        <v>41.43272413793102</v>
      </c>
      <c r="FD42">
        <v>40.89637931034481</v>
      </c>
      <c r="FE42">
        <v>40.55344827586206</v>
      </c>
      <c r="FF42">
        <v>41.8856896551724</v>
      </c>
      <c r="FG42">
        <v>1955.114137931034</v>
      </c>
      <c r="FH42">
        <v>39.89000000000001</v>
      </c>
      <c r="FI42">
        <v>0</v>
      </c>
      <c r="FJ42">
        <v>1758397625.2</v>
      </c>
      <c r="FK42">
        <v>0</v>
      </c>
      <c r="FL42">
        <v>216.35592</v>
      </c>
      <c r="FM42">
        <v>16.02607691835191</v>
      </c>
      <c r="FN42">
        <v>316.9030769580438</v>
      </c>
      <c r="FO42">
        <v>4483.216</v>
      </c>
      <c r="FP42">
        <v>15</v>
      </c>
      <c r="FQ42">
        <v>0</v>
      </c>
      <c r="FR42" t="s">
        <v>441</v>
      </c>
      <c r="FS42">
        <v>1747148579.5</v>
      </c>
      <c r="FT42">
        <v>1747148584.5</v>
      </c>
      <c r="FU42">
        <v>0</v>
      </c>
      <c r="FV42">
        <v>0.162</v>
      </c>
      <c r="FW42">
        <v>-0.001</v>
      </c>
      <c r="FX42">
        <v>0.139</v>
      </c>
      <c r="FY42">
        <v>0.058</v>
      </c>
      <c r="FZ42">
        <v>420</v>
      </c>
      <c r="GA42">
        <v>16</v>
      </c>
      <c r="GB42">
        <v>0.19</v>
      </c>
      <c r="GC42">
        <v>0.02</v>
      </c>
      <c r="GD42">
        <v>-5.28714025</v>
      </c>
      <c r="GE42">
        <v>-1.953161538461527</v>
      </c>
      <c r="GF42">
        <v>0.2380071181759855</v>
      </c>
      <c r="GG42">
        <v>0</v>
      </c>
      <c r="GH42">
        <v>215.1909411764706</v>
      </c>
      <c r="GI42">
        <v>18.13393429726136</v>
      </c>
      <c r="GJ42">
        <v>1.797787986276082</v>
      </c>
      <c r="GK42">
        <v>0</v>
      </c>
      <c r="GL42">
        <v>1.000159425</v>
      </c>
      <c r="GM42">
        <v>-0.03991527579737547</v>
      </c>
      <c r="GN42">
        <v>0.004057955814739122</v>
      </c>
      <c r="GO42">
        <v>1</v>
      </c>
      <c r="GP42">
        <v>1</v>
      </c>
      <c r="GQ42">
        <v>3</v>
      </c>
      <c r="GR42" t="s">
        <v>455</v>
      </c>
      <c r="GS42">
        <v>3.12777</v>
      </c>
      <c r="GT42">
        <v>2.73197</v>
      </c>
      <c r="GU42">
        <v>0.0849567</v>
      </c>
      <c r="GV42">
        <v>0.0867019</v>
      </c>
      <c r="GW42">
        <v>0.102768</v>
      </c>
      <c r="GX42">
        <v>0.100154</v>
      </c>
      <c r="GY42">
        <v>27484.5</v>
      </c>
      <c r="GZ42">
        <v>26571.3</v>
      </c>
      <c r="HA42">
        <v>30576.1</v>
      </c>
      <c r="HB42">
        <v>29345.8</v>
      </c>
      <c r="HC42">
        <v>37859.4</v>
      </c>
      <c r="HD42">
        <v>34732.9</v>
      </c>
      <c r="HE42">
        <v>46774.7</v>
      </c>
      <c r="HF42">
        <v>43595.7</v>
      </c>
      <c r="HG42">
        <v>1.8279</v>
      </c>
      <c r="HH42">
        <v>1.88895</v>
      </c>
      <c r="HI42">
        <v>0.10008</v>
      </c>
      <c r="HJ42">
        <v>0</v>
      </c>
      <c r="HK42">
        <v>28.3633</v>
      </c>
      <c r="HL42">
        <v>999.9</v>
      </c>
      <c r="HM42">
        <v>54.7</v>
      </c>
      <c r="HN42">
        <v>29.9</v>
      </c>
      <c r="HO42">
        <v>25.633</v>
      </c>
      <c r="HP42">
        <v>63.5061</v>
      </c>
      <c r="HQ42">
        <v>16.5104</v>
      </c>
      <c r="HR42">
        <v>1</v>
      </c>
      <c r="HS42">
        <v>0.113554</v>
      </c>
      <c r="HT42">
        <v>0.106397</v>
      </c>
      <c r="HU42">
        <v>20.1999</v>
      </c>
      <c r="HV42">
        <v>5.22747</v>
      </c>
      <c r="HW42">
        <v>11.974</v>
      </c>
      <c r="HX42">
        <v>4.96975</v>
      </c>
      <c r="HY42">
        <v>3.28965</v>
      </c>
      <c r="HZ42">
        <v>9999</v>
      </c>
      <c r="IA42">
        <v>9999</v>
      </c>
      <c r="IB42">
        <v>9999</v>
      </c>
      <c r="IC42">
        <v>999.9</v>
      </c>
      <c r="ID42">
        <v>4.97292</v>
      </c>
      <c r="IE42">
        <v>1.87738</v>
      </c>
      <c r="IF42">
        <v>1.87546</v>
      </c>
      <c r="IG42">
        <v>1.8782</v>
      </c>
      <c r="IH42">
        <v>1.875</v>
      </c>
      <c r="II42">
        <v>1.87854</v>
      </c>
      <c r="IJ42">
        <v>1.87564</v>
      </c>
      <c r="IK42">
        <v>1.87682</v>
      </c>
      <c r="IL42">
        <v>0</v>
      </c>
      <c r="IM42">
        <v>0</v>
      </c>
      <c r="IN42">
        <v>0</v>
      </c>
      <c r="IO42">
        <v>0</v>
      </c>
      <c r="IP42" t="s">
        <v>443</v>
      </c>
      <c r="IQ42" t="s">
        <v>444</v>
      </c>
      <c r="IR42" t="s">
        <v>445</v>
      </c>
      <c r="IS42" t="s">
        <v>445</v>
      </c>
      <c r="IT42" t="s">
        <v>445</v>
      </c>
      <c r="IU42" t="s">
        <v>445</v>
      </c>
      <c r="IV42">
        <v>0</v>
      </c>
      <c r="IW42">
        <v>100</v>
      </c>
      <c r="IX42">
        <v>100</v>
      </c>
      <c r="IY42">
        <v>0.217</v>
      </c>
      <c r="IZ42">
        <v>0.2149</v>
      </c>
      <c r="JA42">
        <v>-0.2046850803116756</v>
      </c>
      <c r="JB42">
        <v>0.001090686741545948</v>
      </c>
      <c r="JC42">
        <v>-2.452344269991786E-07</v>
      </c>
      <c r="JD42">
        <v>1.613811493950918E-10</v>
      </c>
      <c r="JE42">
        <v>-0.05017639731038544</v>
      </c>
      <c r="JF42">
        <v>-0.0006473243881308715</v>
      </c>
      <c r="JG42">
        <v>0.0006993473609999637</v>
      </c>
      <c r="JH42">
        <v>-6.390957121238126E-06</v>
      </c>
      <c r="JI42">
        <v>1</v>
      </c>
      <c r="JJ42">
        <v>2094</v>
      </c>
      <c r="JK42">
        <v>1</v>
      </c>
      <c r="JL42">
        <v>27</v>
      </c>
      <c r="JM42">
        <v>187484.1</v>
      </c>
      <c r="JN42">
        <v>187484</v>
      </c>
      <c r="JO42">
        <v>1.1438</v>
      </c>
      <c r="JP42">
        <v>2.55127</v>
      </c>
      <c r="JQ42">
        <v>1.39893</v>
      </c>
      <c r="JR42">
        <v>2.35352</v>
      </c>
      <c r="JS42">
        <v>1.44897</v>
      </c>
      <c r="JT42">
        <v>2.58911</v>
      </c>
      <c r="JU42">
        <v>36.4578</v>
      </c>
      <c r="JV42">
        <v>24.1926</v>
      </c>
      <c r="JW42">
        <v>18</v>
      </c>
      <c r="JX42">
        <v>476.7</v>
      </c>
      <c r="JY42">
        <v>485.373</v>
      </c>
      <c r="JZ42">
        <v>27.4785</v>
      </c>
      <c r="KA42">
        <v>28.5564</v>
      </c>
      <c r="KB42">
        <v>30.0006</v>
      </c>
      <c r="KC42">
        <v>28.1883</v>
      </c>
      <c r="KD42">
        <v>28.2431</v>
      </c>
      <c r="KE42">
        <v>22.9682</v>
      </c>
      <c r="KF42">
        <v>26.7374</v>
      </c>
      <c r="KG42">
        <v>100</v>
      </c>
      <c r="KH42">
        <v>27.4661</v>
      </c>
      <c r="KI42">
        <v>440.247</v>
      </c>
      <c r="KJ42">
        <v>21.6502</v>
      </c>
      <c r="KK42">
        <v>101.083</v>
      </c>
      <c r="KL42">
        <v>100.287</v>
      </c>
    </row>
    <row r="43" spans="1:298">
      <c r="A43">
        <v>27</v>
      </c>
      <c r="B43">
        <v>1758397630.6</v>
      </c>
      <c r="C43">
        <v>222.0999999046326</v>
      </c>
      <c r="D43" t="s">
        <v>499</v>
      </c>
      <c r="E43" t="s">
        <v>500</v>
      </c>
      <c r="F43">
        <v>5</v>
      </c>
      <c r="G43" t="s">
        <v>436</v>
      </c>
      <c r="H43" t="s">
        <v>437</v>
      </c>
      <c r="I43" t="s">
        <v>438</v>
      </c>
      <c r="J43">
        <v>1758397622.832142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436.6300962555286</v>
      </c>
      <c r="AL43">
        <v>427.5285272727272</v>
      </c>
      <c r="AM43">
        <v>0.8087920118593007</v>
      </c>
      <c r="AN43">
        <v>65.6603906975196</v>
      </c>
      <c r="AO43">
        <f>(AQ43 - AP43 + DZ43*1E3/(8.314*(EB43+273.15)) * AS43/DY43 * AR43) * DY43/(100*DM43) * 1000/(1000 - AQ43)</f>
        <v>0</v>
      </c>
      <c r="AP43">
        <v>21.64788825383321</v>
      </c>
      <c r="AQ43">
        <v>22.63776181818181</v>
      </c>
      <c r="AR43">
        <v>-1.042947605342034E-06</v>
      </c>
      <c r="AS43">
        <v>125.1228218183643</v>
      </c>
      <c r="AT43">
        <v>0</v>
      </c>
      <c r="AU43">
        <v>0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439</v>
      </c>
      <c r="AZ43" t="s">
        <v>439</v>
      </c>
      <c r="BA43">
        <v>0</v>
      </c>
      <c r="BB43">
        <v>0</v>
      </c>
      <c r="BC43">
        <f>1-BA43/BB43</f>
        <v>0</v>
      </c>
      <c r="BD43">
        <v>0</v>
      </c>
      <c r="BE43" t="s">
        <v>439</v>
      </c>
      <c r="BF43" t="s">
        <v>439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439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1.65</v>
      </c>
      <c r="DN43">
        <v>0.5</v>
      </c>
      <c r="DO43" t="s">
        <v>440</v>
      </c>
      <c r="DP43">
        <v>2</v>
      </c>
      <c r="DQ43" t="b">
        <v>1</v>
      </c>
      <c r="DR43">
        <v>1758397622.832142</v>
      </c>
      <c r="DS43">
        <v>415.0963571428571</v>
      </c>
      <c r="DT43">
        <v>423.0025714285715</v>
      </c>
      <c r="DU43">
        <v>22.63986071428571</v>
      </c>
      <c r="DV43">
        <v>21.64578214285714</v>
      </c>
      <c r="DW43">
        <v>414.8791785714286</v>
      </c>
      <c r="DX43">
        <v>22.42491785714286</v>
      </c>
      <c r="DY43">
        <v>499.9990714285714</v>
      </c>
      <c r="DZ43">
        <v>90.39832857142858</v>
      </c>
      <c r="EA43">
        <v>0.05429165714285716</v>
      </c>
      <c r="EB43">
        <v>29.36847857142857</v>
      </c>
      <c r="EC43">
        <v>30.00277857142857</v>
      </c>
      <c r="ED43">
        <v>999.9000000000002</v>
      </c>
      <c r="EE43">
        <v>0</v>
      </c>
      <c r="EF43">
        <v>0</v>
      </c>
      <c r="EG43">
        <v>10001.73107142857</v>
      </c>
      <c r="EH43">
        <v>0</v>
      </c>
      <c r="EI43">
        <v>8.333365357142856</v>
      </c>
      <c r="EJ43">
        <v>-7.906296785714285</v>
      </c>
      <c r="EK43">
        <v>424.7116428571429</v>
      </c>
      <c r="EL43">
        <v>432.3613214285714</v>
      </c>
      <c r="EM43">
        <v>0.9940758571428571</v>
      </c>
      <c r="EN43">
        <v>423.0025714285715</v>
      </c>
      <c r="EO43">
        <v>21.64578214285714</v>
      </c>
      <c r="EP43">
        <v>2.046605357142858</v>
      </c>
      <c r="EQ43">
        <v>1.9567425</v>
      </c>
      <c r="ER43">
        <v>17.80957142857143</v>
      </c>
      <c r="ES43">
        <v>17.09857857142857</v>
      </c>
      <c r="ET43">
        <v>1999.980714285714</v>
      </c>
      <c r="EU43">
        <v>0.980003142857143</v>
      </c>
      <c r="EV43">
        <v>0.01999677857142857</v>
      </c>
      <c r="EW43">
        <v>0</v>
      </c>
      <c r="EX43">
        <v>217.4761071428572</v>
      </c>
      <c r="EY43">
        <v>5.000560000000001</v>
      </c>
      <c r="EZ43">
        <v>4506.214642857143</v>
      </c>
      <c r="FA43">
        <v>17294.71428571429</v>
      </c>
      <c r="FB43">
        <v>41.17814285714284</v>
      </c>
      <c r="FC43">
        <v>41.43699999999999</v>
      </c>
      <c r="FD43">
        <v>40.91707142857143</v>
      </c>
      <c r="FE43">
        <v>40.56199999999999</v>
      </c>
      <c r="FF43">
        <v>41.89049999999999</v>
      </c>
      <c r="FG43">
        <v>1955.090714285714</v>
      </c>
      <c r="FH43">
        <v>39.89000000000001</v>
      </c>
      <c r="FI43">
        <v>0</v>
      </c>
      <c r="FJ43">
        <v>1758397630.6</v>
      </c>
      <c r="FK43">
        <v>0</v>
      </c>
      <c r="FL43">
        <v>217.5531538461539</v>
      </c>
      <c r="FM43">
        <v>12.93777777099705</v>
      </c>
      <c r="FN43">
        <v>266.8061538875763</v>
      </c>
      <c r="FO43">
        <v>4507.856923076923</v>
      </c>
      <c r="FP43">
        <v>15</v>
      </c>
      <c r="FQ43">
        <v>0</v>
      </c>
      <c r="FR43" t="s">
        <v>441</v>
      </c>
      <c r="FS43">
        <v>1747148579.5</v>
      </c>
      <c r="FT43">
        <v>1747148584.5</v>
      </c>
      <c r="FU43">
        <v>0</v>
      </c>
      <c r="FV43">
        <v>0.162</v>
      </c>
      <c r="FW43">
        <v>-0.001</v>
      </c>
      <c r="FX43">
        <v>0.139</v>
      </c>
      <c r="FY43">
        <v>0.058</v>
      </c>
      <c r="FZ43">
        <v>420</v>
      </c>
      <c r="GA43">
        <v>16</v>
      </c>
      <c r="GB43">
        <v>0.19</v>
      </c>
      <c r="GC43">
        <v>0.02</v>
      </c>
      <c r="GD43">
        <v>-7.189697000000001</v>
      </c>
      <c r="GE43">
        <v>-26.50140270168856</v>
      </c>
      <c r="GF43">
        <v>3.252785967218102</v>
      </c>
      <c r="GG43">
        <v>0</v>
      </c>
      <c r="GH43">
        <v>216.8166470588235</v>
      </c>
      <c r="GI43">
        <v>14.36858670313833</v>
      </c>
      <c r="GJ43">
        <v>1.429510855921433</v>
      </c>
      <c r="GK43">
        <v>0</v>
      </c>
      <c r="GL43">
        <v>0.9961043249999999</v>
      </c>
      <c r="GM43">
        <v>-0.04707484052532906</v>
      </c>
      <c r="GN43">
        <v>0.004566440902866819</v>
      </c>
      <c r="GO43">
        <v>1</v>
      </c>
      <c r="GP43">
        <v>1</v>
      </c>
      <c r="GQ43">
        <v>3</v>
      </c>
      <c r="GR43" t="s">
        <v>455</v>
      </c>
      <c r="GS43">
        <v>3.12785</v>
      </c>
      <c r="GT43">
        <v>2.73175</v>
      </c>
      <c r="GU43">
        <v>0.0855514</v>
      </c>
      <c r="GV43">
        <v>0.08867120000000001</v>
      </c>
      <c r="GW43">
        <v>0.102763</v>
      </c>
      <c r="GX43">
        <v>0.100156</v>
      </c>
      <c r="GY43">
        <v>27465.8</v>
      </c>
      <c r="GZ43">
        <v>26513.7</v>
      </c>
      <c r="HA43">
        <v>30575.1</v>
      </c>
      <c r="HB43">
        <v>29345.5</v>
      </c>
      <c r="HC43">
        <v>37858.6</v>
      </c>
      <c r="HD43">
        <v>34732.7</v>
      </c>
      <c r="HE43">
        <v>46773.4</v>
      </c>
      <c r="HF43">
        <v>43595.3</v>
      </c>
      <c r="HG43">
        <v>1.82803</v>
      </c>
      <c r="HH43">
        <v>1.88845</v>
      </c>
      <c r="HI43">
        <v>0.0995137</v>
      </c>
      <c r="HJ43">
        <v>0</v>
      </c>
      <c r="HK43">
        <v>28.3657</v>
      </c>
      <c r="HL43">
        <v>999.9</v>
      </c>
      <c r="HM43">
        <v>54.7</v>
      </c>
      <c r="HN43">
        <v>29.9</v>
      </c>
      <c r="HO43">
        <v>25.6307</v>
      </c>
      <c r="HP43">
        <v>63.6061</v>
      </c>
      <c r="HQ43">
        <v>16.4864</v>
      </c>
      <c r="HR43">
        <v>1</v>
      </c>
      <c r="HS43">
        <v>0.114035</v>
      </c>
      <c r="HT43">
        <v>0.0297985</v>
      </c>
      <c r="HU43">
        <v>20.1999</v>
      </c>
      <c r="HV43">
        <v>5.22732</v>
      </c>
      <c r="HW43">
        <v>11.974</v>
      </c>
      <c r="HX43">
        <v>4.96975</v>
      </c>
      <c r="HY43">
        <v>3.28965</v>
      </c>
      <c r="HZ43">
        <v>9999</v>
      </c>
      <c r="IA43">
        <v>9999</v>
      </c>
      <c r="IB43">
        <v>9999</v>
      </c>
      <c r="IC43">
        <v>999.9</v>
      </c>
      <c r="ID43">
        <v>4.97295</v>
      </c>
      <c r="IE43">
        <v>1.87733</v>
      </c>
      <c r="IF43">
        <v>1.87545</v>
      </c>
      <c r="IG43">
        <v>1.87821</v>
      </c>
      <c r="IH43">
        <v>1.87498</v>
      </c>
      <c r="II43">
        <v>1.87852</v>
      </c>
      <c r="IJ43">
        <v>1.87563</v>
      </c>
      <c r="IK43">
        <v>1.87682</v>
      </c>
      <c r="IL43">
        <v>0</v>
      </c>
      <c r="IM43">
        <v>0</v>
      </c>
      <c r="IN43">
        <v>0</v>
      </c>
      <c r="IO43">
        <v>0</v>
      </c>
      <c r="IP43" t="s">
        <v>443</v>
      </c>
      <c r="IQ43" t="s">
        <v>444</v>
      </c>
      <c r="IR43" t="s">
        <v>445</v>
      </c>
      <c r="IS43" t="s">
        <v>445</v>
      </c>
      <c r="IT43" t="s">
        <v>445</v>
      </c>
      <c r="IU43" t="s">
        <v>445</v>
      </c>
      <c r="IV43">
        <v>0</v>
      </c>
      <c r="IW43">
        <v>100</v>
      </c>
      <c r="IX43">
        <v>100</v>
      </c>
      <c r="IY43">
        <v>0.221</v>
      </c>
      <c r="IZ43">
        <v>0.2149</v>
      </c>
      <c r="JA43">
        <v>-0.2046850803116756</v>
      </c>
      <c r="JB43">
        <v>0.001090686741545948</v>
      </c>
      <c r="JC43">
        <v>-2.452344269991786E-07</v>
      </c>
      <c r="JD43">
        <v>1.613811493950918E-10</v>
      </c>
      <c r="JE43">
        <v>-0.05017639731038544</v>
      </c>
      <c r="JF43">
        <v>-0.0006473243881308715</v>
      </c>
      <c r="JG43">
        <v>0.0006993473609999637</v>
      </c>
      <c r="JH43">
        <v>-6.390957121238126E-06</v>
      </c>
      <c r="JI43">
        <v>1</v>
      </c>
      <c r="JJ43">
        <v>2094</v>
      </c>
      <c r="JK43">
        <v>1</v>
      </c>
      <c r="JL43">
        <v>27</v>
      </c>
      <c r="JM43">
        <v>187484.2</v>
      </c>
      <c r="JN43">
        <v>187484.1</v>
      </c>
      <c r="JO43">
        <v>1.17432</v>
      </c>
      <c r="JP43">
        <v>2.54395</v>
      </c>
      <c r="JQ43">
        <v>1.39893</v>
      </c>
      <c r="JR43">
        <v>2.35352</v>
      </c>
      <c r="JS43">
        <v>1.44897</v>
      </c>
      <c r="JT43">
        <v>2.54761</v>
      </c>
      <c r="JU43">
        <v>36.4578</v>
      </c>
      <c r="JV43">
        <v>24.2013</v>
      </c>
      <c r="JW43">
        <v>18</v>
      </c>
      <c r="JX43">
        <v>476.806</v>
      </c>
      <c r="JY43">
        <v>485.087</v>
      </c>
      <c r="JZ43">
        <v>27.464</v>
      </c>
      <c r="KA43">
        <v>28.5628</v>
      </c>
      <c r="KB43">
        <v>30.0007</v>
      </c>
      <c r="KC43">
        <v>28.1941</v>
      </c>
      <c r="KD43">
        <v>28.2488</v>
      </c>
      <c r="KE43">
        <v>23.6588</v>
      </c>
      <c r="KF43">
        <v>26.7374</v>
      </c>
      <c r="KG43">
        <v>100</v>
      </c>
      <c r="KH43">
        <v>27.5722</v>
      </c>
      <c r="KI43">
        <v>460.284</v>
      </c>
      <c r="KJ43">
        <v>21.6502</v>
      </c>
      <c r="KK43">
        <v>101.08</v>
      </c>
      <c r="KL43">
        <v>100.286</v>
      </c>
    </row>
    <row r="44" spans="1:298">
      <c r="A44">
        <v>28</v>
      </c>
      <c r="B44">
        <v>1758397635.6</v>
      </c>
      <c r="C44">
        <v>227.0999999046326</v>
      </c>
      <c r="D44" t="s">
        <v>501</v>
      </c>
      <c r="E44" t="s">
        <v>502</v>
      </c>
      <c r="F44">
        <v>5</v>
      </c>
      <c r="G44" t="s">
        <v>436</v>
      </c>
      <c r="H44" t="s">
        <v>437</v>
      </c>
      <c r="I44" t="s">
        <v>438</v>
      </c>
      <c r="J44">
        <v>1758397628.1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451.3675655865892</v>
      </c>
      <c r="AL44">
        <v>436.7722303030303</v>
      </c>
      <c r="AM44">
        <v>1.97441407772879</v>
      </c>
      <c r="AN44">
        <v>65.6603906975196</v>
      </c>
      <c r="AO44">
        <f>(AQ44 - AP44 + DZ44*1E3/(8.314*(EB44+273.15)) * AS44/DY44 * AR44) * DY44/(100*DM44) * 1000/(1000 - AQ44)</f>
        <v>0</v>
      </c>
      <c r="AP44">
        <v>21.65191070450714</v>
      </c>
      <c r="AQ44">
        <v>22.63740424242424</v>
      </c>
      <c r="AR44">
        <v>4.746949462189609E-07</v>
      </c>
      <c r="AS44">
        <v>125.1228218183643</v>
      </c>
      <c r="AT44">
        <v>0</v>
      </c>
      <c r="AU44">
        <v>0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439</v>
      </c>
      <c r="AZ44" t="s">
        <v>439</v>
      </c>
      <c r="BA44">
        <v>0</v>
      </c>
      <c r="BB44">
        <v>0</v>
      </c>
      <c r="BC44">
        <f>1-BA44/BB44</f>
        <v>0</v>
      </c>
      <c r="BD44">
        <v>0</v>
      </c>
      <c r="BE44" t="s">
        <v>439</v>
      </c>
      <c r="BF44" t="s">
        <v>439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439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1.65</v>
      </c>
      <c r="DN44">
        <v>0.5</v>
      </c>
      <c r="DO44" t="s">
        <v>440</v>
      </c>
      <c r="DP44">
        <v>2</v>
      </c>
      <c r="DQ44" t="b">
        <v>1</v>
      </c>
      <c r="DR44">
        <v>1758397628.1</v>
      </c>
      <c r="DS44">
        <v>417.8289259259258</v>
      </c>
      <c r="DT44">
        <v>430.9179259259258</v>
      </c>
      <c r="DU44">
        <v>22.63847037037037</v>
      </c>
      <c r="DV44">
        <v>21.64813703703703</v>
      </c>
      <c r="DW44">
        <v>417.6091111111111</v>
      </c>
      <c r="DX44">
        <v>22.42356666666667</v>
      </c>
      <c r="DY44">
        <v>500.0300740740742</v>
      </c>
      <c r="DZ44">
        <v>90.39875185185186</v>
      </c>
      <c r="EA44">
        <v>0.05394185555555556</v>
      </c>
      <c r="EB44">
        <v>29.36409629629629</v>
      </c>
      <c r="EC44">
        <v>29.99771481481482</v>
      </c>
      <c r="ED44">
        <v>999.9000000000001</v>
      </c>
      <c r="EE44">
        <v>0</v>
      </c>
      <c r="EF44">
        <v>0</v>
      </c>
      <c r="EG44">
        <v>10005.42814814815</v>
      </c>
      <c r="EH44">
        <v>0</v>
      </c>
      <c r="EI44">
        <v>8.333498518518518</v>
      </c>
      <c r="EJ44">
        <v>-13.08906296296296</v>
      </c>
      <c r="EK44">
        <v>427.506962962963</v>
      </c>
      <c r="EL44">
        <v>440.453</v>
      </c>
      <c r="EM44">
        <v>0.9903403333333332</v>
      </c>
      <c r="EN44">
        <v>430.9179259259258</v>
      </c>
      <c r="EO44">
        <v>21.64813703703703</v>
      </c>
      <c r="EP44">
        <v>2.04649</v>
      </c>
      <c r="EQ44">
        <v>1.956964074074074</v>
      </c>
      <c r="ER44">
        <v>17.80868148148148</v>
      </c>
      <c r="ES44">
        <v>17.10036666666667</v>
      </c>
      <c r="ET44">
        <v>2000.008518518519</v>
      </c>
      <c r="EU44">
        <v>0.9800034444444444</v>
      </c>
      <c r="EV44">
        <v>0.01999647037037037</v>
      </c>
      <c r="EW44">
        <v>0</v>
      </c>
      <c r="EX44">
        <v>218.591</v>
      </c>
      <c r="EY44">
        <v>5.000560000000001</v>
      </c>
      <c r="EZ44">
        <v>4528.324444444444</v>
      </c>
      <c r="FA44">
        <v>17294.95925925926</v>
      </c>
      <c r="FB44">
        <v>41.18699999999999</v>
      </c>
      <c r="FC44">
        <v>41.43699999999999</v>
      </c>
      <c r="FD44">
        <v>40.9301111111111</v>
      </c>
      <c r="FE44">
        <v>40.56199999999999</v>
      </c>
      <c r="FF44">
        <v>41.91174074074073</v>
      </c>
      <c r="FG44">
        <v>1955.118518518519</v>
      </c>
      <c r="FH44">
        <v>39.89000000000001</v>
      </c>
      <c r="FI44">
        <v>0</v>
      </c>
      <c r="FJ44">
        <v>1758397635.4</v>
      </c>
      <c r="FK44">
        <v>0</v>
      </c>
      <c r="FL44">
        <v>218.5524230769231</v>
      </c>
      <c r="FM44">
        <v>11.71415383616763</v>
      </c>
      <c r="FN44">
        <v>227.6225640716869</v>
      </c>
      <c r="FO44">
        <v>4527.731538461538</v>
      </c>
      <c r="FP44">
        <v>15</v>
      </c>
      <c r="FQ44">
        <v>0</v>
      </c>
      <c r="FR44" t="s">
        <v>441</v>
      </c>
      <c r="FS44">
        <v>1747148579.5</v>
      </c>
      <c r="FT44">
        <v>1747148584.5</v>
      </c>
      <c r="FU44">
        <v>0</v>
      </c>
      <c r="FV44">
        <v>0.162</v>
      </c>
      <c r="FW44">
        <v>-0.001</v>
      </c>
      <c r="FX44">
        <v>0.139</v>
      </c>
      <c r="FY44">
        <v>0.058</v>
      </c>
      <c r="FZ44">
        <v>420</v>
      </c>
      <c r="GA44">
        <v>16</v>
      </c>
      <c r="GB44">
        <v>0.19</v>
      </c>
      <c r="GC44">
        <v>0.02</v>
      </c>
      <c r="GD44">
        <v>-10.9278215</v>
      </c>
      <c r="GE44">
        <v>-60.87413673545967</v>
      </c>
      <c r="GF44">
        <v>6.245988822171214</v>
      </c>
      <c r="GG44">
        <v>0</v>
      </c>
      <c r="GH44">
        <v>217.9127058823529</v>
      </c>
      <c r="GI44">
        <v>12.5754316236687</v>
      </c>
      <c r="GJ44">
        <v>1.247867440391376</v>
      </c>
      <c r="GK44">
        <v>0</v>
      </c>
      <c r="GL44">
        <v>0.9923616</v>
      </c>
      <c r="GM44">
        <v>-0.04212587617261025</v>
      </c>
      <c r="GN44">
        <v>0.004096335849268211</v>
      </c>
      <c r="GO44">
        <v>1</v>
      </c>
      <c r="GP44">
        <v>1</v>
      </c>
      <c r="GQ44">
        <v>3</v>
      </c>
      <c r="GR44" t="s">
        <v>455</v>
      </c>
      <c r="GS44">
        <v>3.12772</v>
      </c>
      <c r="GT44">
        <v>2.73185</v>
      </c>
      <c r="GU44">
        <v>0.0870095</v>
      </c>
      <c r="GV44">
        <v>0.09106690000000001</v>
      </c>
      <c r="GW44">
        <v>0.102768</v>
      </c>
      <c r="GX44">
        <v>0.100175</v>
      </c>
      <c r="GY44">
        <v>27421.4</v>
      </c>
      <c r="GZ44">
        <v>26443.7</v>
      </c>
      <c r="HA44">
        <v>30574.6</v>
      </c>
      <c r="HB44">
        <v>29345.3</v>
      </c>
      <c r="HC44">
        <v>37857.8</v>
      </c>
      <c r="HD44">
        <v>34731.8</v>
      </c>
      <c r="HE44">
        <v>46772.5</v>
      </c>
      <c r="HF44">
        <v>43594.9</v>
      </c>
      <c r="HG44">
        <v>1.8277</v>
      </c>
      <c r="HH44">
        <v>1.889</v>
      </c>
      <c r="HI44">
        <v>0.101309</v>
      </c>
      <c r="HJ44">
        <v>0</v>
      </c>
      <c r="HK44">
        <v>28.3681</v>
      </c>
      <c r="HL44">
        <v>999.9</v>
      </c>
      <c r="HM44">
        <v>54.7</v>
      </c>
      <c r="HN44">
        <v>29.9</v>
      </c>
      <c r="HO44">
        <v>25.632</v>
      </c>
      <c r="HP44">
        <v>64.06610000000001</v>
      </c>
      <c r="HQ44">
        <v>16.6867</v>
      </c>
      <c r="HR44">
        <v>1</v>
      </c>
      <c r="HS44">
        <v>0.114291</v>
      </c>
      <c r="HT44">
        <v>-0.250722</v>
      </c>
      <c r="HU44">
        <v>20.1997</v>
      </c>
      <c r="HV44">
        <v>5.22598</v>
      </c>
      <c r="HW44">
        <v>11.974</v>
      </c>
      <c r="HX44">
        <v>4.9696</v>
      </c>
      <c r="HY44">
        <v>3.2895</v>
      </c>
      <c r="HZ44">
        <v>9999</v>
      </c>
      <c r="IA44">
        <v>9999</v>
      </c>
      <c r="IB44">
        <v>9999</v>
      </c>
      <c r="IC44">
        <v>999.9</v>
      </c>
      <c r="ID44">
        <v>4.97296</v>
      </c>
      <c r="IE44">
        <v>1.87732</v>
      </c>
      <c r="IF44">
        <v>1.87545</v>
      </c>
      <c r="IG44">
        <v>1.8782</v>
      </c>
      <c r="IH44">
        <v>1.87498</v>
      </c>
      <c r="II44">
        <v>1.87853</v>
      </c>
      <c r="IJ44">
        <v>1.87562</v>
      </c>
      <c r="IK44">
        <v>1.87682</v>
      </c>
      <c r="IL44">
        <v>0</v>
      </c>
      <c r="IM44">
        <v>0</v>
      </c>
      <c r="IN44">
        <v>0</v>
      </c>
      <c r="IO44">
        <v>0</v>
      </c>
      <c r="IP44" t="s">
        <v>443</v>
      </c>
      <c r="IQ44" t="s">
        <v>444</v>
      </c>
      <c r="IR44" t="s">
        <v>445</v>
      </c>
      <c r="IS44" t="s">
        <v>445</v>
      </c>
      <c r="IT44" t="s">
        <v>445</v>
      </c>
      <c r="IU44" t="s">
        <v>445</v>
      </c>
      <c r="IV44">
        <v>0</v>
      </c>
      <c r="IW44">
        <v>100</v>
      </c>
      <c r="IX44">
        <v>100</v>
      </c>
      <c r="IY44">
        <v>0.23</v>
      </c>
      <c r="IZ44">
        <v>0.2149</v>
      </c>
      <c r="JA44">
        <v>-0.2046850803116756</v>
      </c>
      <c r="JB44">
        <v>0.001090686741545948</v>
      </c>
      <c r="JC44">
        <v>-2.452344269991786E-07</v>
      </c>
      <c r="JD44">
        <v>1.613811493950918E-10</v>
      </c>
      <c r="JE44">
        <v>-0.05017639731038544</v>
      </c>
      <c r="JF44">
        <v>-0.0006473243881308715</v>
      </c>
      <c r="JG44">
        <v>0.0006993473609999637</v>
      </c>
      <c r="JH44">
        <v>-6.390957121238126E-06</v>
      </c>
      <c r="JI44">
        <v>1</v>
      </c>
      <c r="JJ44">
        <v>2094</v>
      </c>
      <c r="JK44">
        <v>1</v>
      </c>
      <c r="JL44">
        <v>27</v>
      </c>
      <c r="JM44">
        <v>187484.3</v>
      </c>
      <c r="JN44">
        <v>187484.2</v>
      </c>
      <c r="JO44">
        <v>1.21094</v>
      </c>
      <c r="JP44">
        <v>2.55493</v>
      </c>
      <c r="JQ44">
        <v>1.39893</v>
      </c>
      <c r="JR44">
        <v>2.35352</v>
      </c>
      <c r="JS44">
        <v>1.44897</v>
      </c>
      <c r="JT44">
        <v>2.47559</v>
      </c>
      <c r="JU44">
        <v>36.4578</v>
      </c>
      <c r="JV44">
        <v>24.1926</v>
      </c>
      <c r="JW44">
        <v>18</v>
      </c>
      <c r="JX44">
        <v>476.662</v>
      </c>
      <c r="JY44">
        <v>485.497</v>
      </c>
      <c r="JZ44">
        <v>27.5407</v>
      </c>
      <c r="KA44">
        <v>28.5698</v>
      </c>
      <c r="KB44">
        <v>30.0005</v>
      </c>
      <c r="KC44">
        <v>28.1991</v>
      </c>
      <c r="KD44">
        <v>28.2539</v>
      </c>
      <c r="KE44">
        <v>24.318</v>
      </c>
      <c r="KF44">
        <v>26.7374</v>
      </c>
      <c r="KG44">
        <v>100</v>
      </c>
      <c r="KH44">
        <v>27.551</v>
      </c>
      <c r="KI44">
        <v>473.659</v>
      </c>
      <c r="KJ44">
        <v>21.6502</v>
      </c>
      <c r="KK44">
        <v>101.078</v>
      </c>
      <c r="KL44">
        <v>100.285</v>
      </c>
    </row>
    <row r="45" spans="1:298">
      <c r="A45">
        <v>29</v>
      </c>
      <c r="B45">
        <v>1758397640.6</v>
      </c>
      <c r="C45">
        <v>232.0999999046326</v>
      </c>
      <c r="D45" t="s">
        <v>503</v>
      </c>
      <c r="E45" t="s">
        <v>504</v>
      </c>
      <c r="F45">
        <v>5</v>
      </c>
      <c r="G45" t="s">
        <v>436</v>
      </c>
      <c r="H45" t="s">
        <v>437</v>
      </c>
      <c r="I45" t="s">
        <v>438</v>
      </c>
      <c r="J45">
        <v>1758397632.814285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467.9806126250589</v>
      </c>
      <c r="AL45">
        <v>449.9040848484845</v>
      </c>
      <c r="AM45">
        <v>2.704808104686089</v>
      </c>
      <c r="AN45">
        <v>65.6603906975196</v>
      </c>
      <c r="AO45">
        <f>(AQ45 - AP45 + DZ45*1E3/(8.314*(EB45+273.15)) * AS45/DY45 * AR45) * DY45/(100*DM45) * 1000/(1000 - AQ45)</f>
        <v>0</v>
      </c>
      <c r="AP45">
        <v>21.6594721550324</v>
      </c>
      <c r="AQ45">
        <v>22.64478121212121</v>
      </c>
      <c r="AR45">
        <v>3.638063647015651E-05</v>
      </c>
      <c r="AS45">
        <v>125.1228218183643</v>
      </c>
      <c r="AT45">
        <v>0</v>
      </c>
      <c r="AU45">
        <v>0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439</v>
      </c>
      <c r="AZ45" t="s">
        <v>439</v>
      </c>
      <c r="BA45">
        <v>0</v>
      </c>
      <c r="BB45">
        <v>0</v>
      </c>
      <c r="BC45">
        <f>1-BA45/BB45</f>
        <v>0</v>
      </c>
      <c r="BD45">
        <v>0</v>
      </c>
      <c r="BE45" t="s">
        <v>439</v>
      </c>
      <c r="BF45" t="s">
        <v>439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439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1.65</v>
      </c>
      <c r="DN45">
        <v>0.5</v>
      </c>
      <c r="DO45" t="s">
        <v>440</v>
      </c>
      <c r="DP45">
        <v>2</v>
      </c>
      <c r="DQ45" t="b">
        <v>1</v>
      </c>
      <c r="DR45">
        <v>1758397632.814285</v>
      </c>
      <c r="DS45">
        <v>424.0538214285713</v>
      </c>
      <c r="DT45">
        <v>443.1872500000001</v>
      </c>
      <c r="DU45">
        <v>22.63917142857143</v>
      </c>
      <c r="DV45">
        <v>21.65178571428572</v>
      </c>
      <c r="DW45">
        <v>423.8280357142857</v>
      </c>
      <c r="DX45">
        <v>22.42426428571429</v>
      </c>
      <c r="DY45">
        <v>500.0186785714286</v>
      </c>
      <c r="DZ45">
        <v>90.40003571428572</v>
      </c>
      <c r="EA45">
        <v>0.05399871785714287</v>
      </c>
      <c r="EB45">
        <v>29.36221785714286</v>
      </c>
      <c r="EC45">
        <v>29.99818571428572</v>
      </c>
      <c r="ED45">
        <v>999.9000000000002</v>
      </c>
      <c r="EE45">
        <v>0</v>
      </c>
      <c r="EF45">
        <v>0</v>
      </c>
      <c r="EG45">
        <v>10002.87035714286</v>
      </c>
      <c r="EH45">
        <v>0</v>
      </c>
      <c r="EI45">
        <v>8.330361071428571</v>
      </c>
      <c r="EJ45">
        <v>-19.13340071428572</v>
      </c>
      <c r="EK45">
        <v>433.8764642857143</v>
      </c>
      <c r="EL45">
        <v>452.9955357142857</v>
      </c>
      <c r="EM45">
        <v>0.98740325</v>
      </c>
      <c r="EN45">
        <v>443.1872500000001</v>
      </c>
      <c r="EO45">
        <v>21.65178571428572</v>
      </c>
      <c r="EP45">
        <v>2.046582857142857</v>
      </c>
      <c r="EQ45">
        <v>1.957321071428571</v>
      </c>
      <c r="ER45">
        <v>17.80941428571429</v>
      </c>
      <c r="ES45">
        <v>17.10325357142857</v>
      </c>
      <c r="ET45">
        <v>1999.991428571429</v>
      </c>
      <c r="EU45">
        <v>0.9800032500000001</v>
      </c>
      <c r="EV45">
        <v>0.01999666785714286</v>
      </c>
      <c r="EW45">
        <v>0</v>
      </c>
      <c r="EX45">
        <v>219.3833571428572</v>
      </c>
      <c r="EY45">
        <v>5.000560000000001</v>
      </c>
      <c r="EZ45">
        <v>4545.011071428572</v>
      </c>
      <c r="FA45">
        <v>17294.81428571428</v>
      </c>
      <c r="FB45">
        <v>41.18699999999999</v>
      </c>
      <c r="FC45">
        <v>41.43699999999999</v>
      </c>
      <c r="FD45">
        <v>40.93699999999999</v>
      </c>
      <c r="FE45">
        <v>40.5665</v>
      </c>
      <c r="FF45">
        <v>41.92149999999999</v>
      </c>
      <c r="FG45">
        <v>1955.101428571429</v>
      </c>
      <c r="FH45">
        <v>39.89000000000001</v>
      </c>
      <c r="FI45">
        <v>0</v>
      </c>
      <c r="FJ45">
        <v>1758397640.8</v>
      </c>
      <c r="FK45">
        <v>0</v>
      </c>
      <c r="FL45">
        <v>219.5534</v>
      </c>
      <c r="FM45">
        <v>9.792000008797331</v>
      </c>
      <c r="FN45">
        <v>193.2715387630146</v>
      </c>
      <c r="FO45">
        <v>4547.9232</v>
      </c>
      <c r="FP45">
        <v>15</v>
      </c>
      <c r="FQ45">
        <v>0</v>
      </c>
      <c r="FR45" t="s">
        <v>441</v>
      </c>
      <c r="FS45">
        <v>1747148579.5</v>
      </c>
      <c r="FT45">
        <v>1747148584.5</v>
      </c>
      <c r="FU45">
        <v>0</v>
      </c>
      <c r="FV45">
        <v>0.162</v>
      </c>
      <c r="FW45">
        <v>-0.001</v>
      </c>
      <c r="FX45">
        <v>0.139</v>
      </c>
      <c r="FY45">
        <v>0.058</v>
      </c>
      <c r="FZ45">
        <v>420</v>
      </c>
      <c r="GA45">
        <v>16</v>
      </c>
      <c r="GB45">
        <v>0.19</v>
      </c>
      <c r="GC45">
        <v>0.02</v>
      </c>
      <c r="GD45">
        <v>-14.83865725</v>
      </c>
      <c r="GE45">
        <v>-77.0620339587242</v>
      </c>
      <c r="GF45">
        <v>7.506710949878111</v>
      </c>
      <c r="GG45">
        <v>0</v>
      </c>
      <c r="GH45">
        <v>218.7320294117647</v>
      </c>
      <c r="GI45">
        <v>11.18498089741103</v>
      </c>
      <c r="GJ45">
        <v>1.114153740719152</v>
      </c>
      <c r="GK45">
        <v>0</v>
      </c>
      <c r="GL45">
        <v>0.9895723249999999</v>
      </c>
      <c r="GM45">
        <v>-0.03978915196998194</v>
      </c>
      <c r="GN45">
        <v>0.003887696756355225</v>
      </c>
      <c r="GO45">
        <v>1</v>
      </c>
      <c r="GP45">
        <v>1</v>
      </c>
      <c r="GQ45">
        <v>3</v>
      </c>
      <c r="GR45" t="s">
        <v>455</v>
      </c>
      <c r="GS45">
        <v>3.12792</v>
      </c>
      <c r="GT45">
        <v>2.73194</v>
      </c>
      <c r="GU45">
        <v>0.0890058</v>
      </c>
      <c r="GV45">
        <v>0.09355380000000001</v>
      </c>
      <c r="GW45">
        <v>0.102791</v>
      </c>
      <c r="GX45">
        <v>0.100199</v>
      </c>
      <c r="GY45">
        <v>27361.3</v>
      </c>
      <c r="GZ45">
        <v>26370.7</v>
      </c>
      <c r="HA45">
        <v>30574.4</v>
      </c>
      <c r="HB45">
        <v>29344.6</v>
      </c>
      <c r="HC45">
        <v>37856.7</v>
      </c>
      <c r="HD45">
        <v>34730.2</v>
      </c>
      <c r="HE45">
        <v>46772.2</v>
      </c>
      <c r="HF45">
        <v>43593.7</v>
      </c>
      <c r="HG45">
        <v>1.8277</v>
      </c>
      <c r="HH45">
        <v>1.88865</v>
      </c>
      <c r="HI45">
        <v>0.101</v>
      </c>
      <c r="HJ45">
        <v>0</v>
      </c>
      <c r="HK45">
        <v>28.3702</v>
      </c>
      <c r="HL45">
        <v>999.9</v>
      </c>
      <c r="HM45">
        <v>54.7</v>
      </c>
      <c r="HN45">
        <v>29.9</v>
      </c>
      <c r="HO45">
        <v>25.6274</v>
      </c>
      <c r="HP45">
        <v>63.6861</v>
      </c>
      <c r="HQ45">
        <v>16.4864</v>
      </c>
      <c r="HR45">
        <v>1</v>
      </c>
      <c r="HS45">
        <v>0.11468</v>
      </c>
      <c r="HT45">
        <v>-0.0505501</v>
      </c>
      <c r="HU45">
        <v>20.2</v>
      </c>
      <c r="HV45">
        <v>5.22702</v>
      </c>
      <c r="HW45">
        <v>11.974</v>
      </c>
      <c r="HX45">
        <v>4.96955</v>
      </c>
      <c r="HY45">
        <v>3.28953</v>
      </c>
      <c r="HZ45">
        <v>9999</v>
      </c>
      <c r="IA45">
        <v>9999</v>
      </c>
      <c r="IB45">
        <v>9999</v>
      </c>
      <c r="IC45">
        <v>999.9</v>
      </c>
      <c r="ID45">
        <v>4.97295</v>
      </c>
      <c r="IE45">
        <v>1.87731</v>
      </c>
      <c r="IF45">
        <v>1.87545</v>
      </c>
      <c r="IG45">
        <v>1.8782</v>
      </c>
      <c r="IH45">
        <v>1.87498</v>
      </c>
      <c r="II45">
        <v>1.87853</v>
      </c>
      <c r="IJ45">
        <v>1.87561</v>
      </c>
      <c r="IK45">
        <v>1.87681</v>
      </c>
      <c r="IL45">
        <v>0</v>
      </c>
      <c r="IM45">
        <v>0</v>
      </c>
      <c r="IN45">
        <v>0</v>
      </c>
      <c r="IO45">
        <v>0</v>
      </c>
      <c r="IP45" t="s">
        <v>443</v>
      </c>
      <c r="IQ45" t="s">
        <v>444</v>
      </c>
      <c r="IR45" t="s">
        <v>445</v>
      </c>
      <c r="IS45" t="s">
        <v>445</v>
      </c>
      <c r="IT45" t="s">
        <v>445</v>
      </c>
      <c r="IU45" t="s">
        <v>445</v>
      </c>
      <c r="IV45">
        <v>0</v>
      </c>
      <c r="IW45">
        <v>100</v>
      </c>
      <c r="IX45">
        <v>100</v>
      </c>
      <c r="IY45">
        <v>0.242</v>
      </c>
      <c r="IZ45">
        <v>0.215</v>
      </c>
      <c r="JA45">
        <v>-0.2046850803116756</v>
      </c>
      <c r="JB45">
        <v>0.001090686741545948</v>
      </c>
      <c r="JC45">
        <v>-2.452344269991786E-07</v>
      </c>
      <c r="JD45">
        <v>1.613811493950918E-10</v>
      </c>
      <c r="JE45">
        <v>-0.05017639731038544</v>
      </c>
      <c r="JF45">
        <v>-0.0006473243881308715</v>
      </c>
      <c r="JG45">
        <v>0.0006993473609999637</v>
      </c>
      <c r="JH45">
        <v>-6.390957121238126E-06</v>
      </c>
      <c r="JI45">
        <v>1</v>
      </c>
      <c r="JJ45">
        <v>2094</v>
      </c>
      <c r="JK45">
        <v>1</v>
      </c>
      <c r="JL45">
        <v>27</v>
      </c>
      <c r="JM45">
        <v>187484.4</v>
      </c>
      <c r="JN45">
        <v>187484.3</v>
      </c>
      <c r="JO45">
        <v>1.2439</v>
      </c>
      <c r="JP45">
        <v>2.55249</v>
      </c>
      <c r="JQ45">
        <v>1.39893</v>
      </c>
      <c r="JR45">
        <v>2.35352</v>
      </c>
      <c r="JS45">
        <v>1.44897</v>
      </c>
      <c r="JT45">
        <v>2.55005</v>
      </c>
      <c r="JU45">
        <v>36.4578</v>
      </c>
      <c r="JV45">
        <v>24.1926</v>
      </c>
      <c r="JW45">
        <v>18</v>
      </c>
      <c r="JX45">
        <v>476.702</v>
      </c>
      <c r="JY45">
        <v>485.314</v>
      </c>
      <c r="JZ45">
        <v>27.5621</v>
      </c>
      <c r="KA45">
        <v>28.577</v>
      </c>
      <c r="KB45">
        <v>30.0004</v>
      </c>
      <c r="KC45">
        <v>28.2053</v>
      </c>
      <c r="KD45">
        <v>28.26</v>
      </c>
      <c r="KE45">
        <v>25.0376</v>
      </c>
      <c r="KF45">
        <v>26.7374</v>
      </c>
      <c r="KG45">
        <v>100</v>
      </c>
      <c r="KH45">
        <v>27.5362</v>
      </c>
      <c r="KI45">
        <v>493.693</v>
      </c>
      <c r="KJ45">
        <v>21.6502</v>
      </c>
      <c r="KK45">
        <v>101.078</v>
      </c>
      <c r="KL45">
        <v>100.283</v>
      </c>
    </row>
    <row r="46" spans="1:298">
      <c r="A46">
        <v>30</v>
      </c>
      <c r="B46">
        <v>1758397645.6</v>
      </c>
      <c r="C46">
        <v>237.0999999046326</v>
      </c>
      <c r="D46" t="s">
        <v>505</v>
      </c>
      <c r="E46" t="s">
        <v>506</v>
      </c>
      <c r="F46">
        <v>5</v>
      </c>
      <c r="G46" t="s">
        <v>436</v>
      </c>
      <c r="H46" t="s">
        <v>437</v>
      </c>
      <c r="I46" t="s">
        <v>438</v>
      </c>
      <c r="J46">
        <v>1758397638.1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485.1115103822559</v>
      </c>
      <c r="AL46">
        <v>465.1816969696969</v>
      </c>
      <c r="AM46">
        <v>3.097447879947767</v>
      </c>
      <c r="AN46">
        <v>65.6603906975196</v>
      </c>
      <c r="AO46">
        <f>(AQ46 - AP46 + DZ46*1E3/(8.314*(EB46+273.15)) * AS46/DY46 * AR46) * DY46/(100*DM46) * 1000/(1000 - AQ46)</f>
        <v>0</v>
      </c>
      <c r="AP46">
        <v>21.66485217177931</v>
      </c>
      <c r="AQ46">
        <v>22.64920424242424</v>
      </c>
      <c r="AR46">
        <v>2.59658820753651E-05</v>
      </c>
      <c r="AS46">
        <v>125.1228218183643</v>
      </c>
      <c r="AT46">
        <v>0</v>
      </c>
      <c r="AU46">
        <v>0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439</v>
      </c>
      <c r="AZ46" t="s">
        <v>439</v>
      </c>
      <c r="BA46">
        <v>0</v>
      </c>
      <c r="BB46">
        <v>0</v>
      </c>
      <c r="BC46">
        <f>1-BA46/BB46</f>
        <v>0</v>
      </c>
      <c r="BD46">
        <v>0</v>
      </c>
      <c r="BE46" t="s">
        <v>439</v>
      </c>
      <c r="BF46" t="s">
        <v>439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439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1.65</v>
      </c>
      <c r="DN46">
        <v>0.5</v>
      </c>
      <c r="DO46" t="s">
        <v>440</v>
      </c>
      <c r="DP46">
        <v>2</v>
      </c>
      <c r="DQ46" t="b">
        <v>1</v>
      </c>
      <c r="DR46">
        <v>1758397638.1</v>
      </c>
      <c r="DS46">
        <v>435.2387037037037</v>
      </c>
      <c r="DT46">
        <v>459.8712962962962</v>
      </c>
      <c r="DU46">
        <v>22.64221111111112</v>
      </c>
      <c r="DV46">
        <v>21.65713703703704</v>
      </c>
      <c r="DW46">
        <v>435.002037037037</v>
      </c>
      <c r="DX46">
        <v>22.42724074074074</v>
      </c>
      <c r="DY46">
        <v>500.0035555555555</v>
      </c>
      <c r="DZ46">
        <v>90.40250740740741</v>
      </c>
      <c r="EA46">
        <v>0.05411474814814815</v>
      </c>
      <c r="EB46">
        <v>29.36294074074074</v>
      </c>
      <c r="EC46">
        <v>30.01433333333334</v>
      </c>
      <c r="ED46">
        <v>999.9000000000001</v>
      </c>
      <c r="EE46">
        <v>0</v>
      </c>
      <c r="EF46">
        <v>0</v>
      </c>
      <c r="EG46">
        <v>10001.26444444444</v>
      </c>
      <c r="EH46">
        <v>0</v>
      </c>
      <c r="EI46">
        <v>8.32977</v>
      </c>
      <c r="EJ46">
        <v>-24.63258148148148</v>
      </c>
      <c r="EK46">
        <v>445.3218518518518</v>
      </c>
      <c r="EL46">
        <v>470.0514814814815</v>
      </c>
      <c r="EM46">
        <v>0.9850876296296298</v>
      </c>
      <c r="EN46">
        <v>459.8712962962962</v>
      </c>
      <c r="EO46">
        <v>21.65713703703704</v>
      </c>
      <c r="EP46">
        <v>2.046913703703704</v>
      </c>
      <c r="EQ46">
        <v>1.957857777777778</v>
      </c>
      <c r="ER46">
        <v>17.81197407407407</v>
      </c>
      <c r="ES46">
        <v>17.10758148148148</v>
      </c>
      <c r="ET46">
        <v>2000.008148148148</v>
      </c>
      <c r="EU46">
        <v>0.9800033333333333</v>
      </c>
      <c r="EV46">
        <v>0.01999658518518518</v>
      </c>
      <c r="EW46">
        <v>0</v>
      </c>
      <c r="EX46">
        <v>220.2034074074074</v>
      </c>
      <c r="EY46">
        <v>5.000560000000001</v>
      </c>
      <c r="EZ46">
        <v>4561.226666666666</v>
      </c>
      <c r="FA46">
        <v>17294.95925925926</v>
      </c>
      <c r="FB46">
        <v>41.19166666666666</v>
      </c>
      <c r="FC46">
        <v>41.44866666666666</v>
      </c>
      <c r="FD46">
        <v>40.93699999999999</v>
      </c>
      <c r="FE46">
        <v>40.57833333333333</v>
      </c>
      <c r="FF46">
        <v>41.93699999999999</v>
      </c>
      <c r="FG46">
        <v>1955.118148148148</v>
      </c>
      <c r="FH46">
        <v>39.89000000000001</v>
      </c>
      <c r="FI46">
        <v>0</v>
      </c>
      <c r="FJ46">
        <v>1758397645.6</v>
      </c>
      <c r="FK46">
        <v>0</v>
      </c>
      <c r="FL46">
        <v>220.2794</v>
      </c>
      <c r="FM46">
        <v>8.052230774354319</v>
      </c>
      <c r="FN46">
        <v>167.8915387575792</v>
      </c>
      <c r="FO46">
        <v>4562.373199999999</v>
      </c>
      <c r="FP46">
        <v>15</v>
      </c>
      <c r="FQ46">
        <v>0</v>
      </c>
      <c r="FR46" t="s">
        <v>441</v>
      </c>
      <c r="FS46">
        <v>1747148579.5</v>
      </c>
      <c r="FT46">
        <v>1747148584.5</v>
      </c>
      <c r="FU46">
        <v>0</v>
      </c>
      <c r="FV46">
        <v>0.162</v>
      </c>
      <c r="FW46">
        <v>-0.001</v>
      </c>
      <c r="FX46">
        <v>0.139</v>
      </c>
      <c r="FY46">
        <v>0.058</v>
      </c>
      <c r="FZ46">
        <v>420</v>
      </c>
      <c r="GA46">
        <v>16</v>
      </c>
      <c r="GB46">
        <v>0.19</v>
      </c>
      <c r="GC46">
        <v>0.02</v>
      </c>
      <c r="GD46">
        <v>-20.51460463414634</v>
      </c>
      <c r="GE46">
        <v>-66.13182146341464</v>
      </c>
      <c r="GF46">
        <v>6.714154079494721</v>
      </c>
      <c r="GG46">
        <v>0</v>
      </c>
      <c r="GH46">
        <v>219.6294117647059</v>
      </c>
      <c r="GI46">
        <v>9.194163471011004</v>
      </c>
      <c r="GJ46">
        <v>0.9279228263311021</v>
      </c>
      <c r="GK46">
        <v>0</v>
      </c>
      <c r="GL46">
        <v>0.9869245121951219</v>
      </c>
      <c r="GM46">
        <v>-0.02857273170731844</v>
      </c>
      <c r="GN46">
        <v>0.003021680320147762</v>
      </c>
      <c r="GO46">
        <v>1</v>
      </c>
      <c r="GP46">
        <v>1</v>
      </c>
      <c r="GQ46">
        <v>3</v>
      </c>
      <c r="GR46" t="s">
        <v>455</v>
      </c>
      <c r="GS46">
        <v>3.12778</v>
      </c>
      <c r="GT46">
        <v>2.732</v>
      </c>
      <c r="GU46">
        <v>0.0912579</v>
      </c>
      <c r="GV46">
        <v>0.09600789999999999</v>
      </c>
      <c r="GW46">
        <v>0.102802</v>
      </c>
      <c r="GX46">
        <v>0.100218</v>
      </c>
      <c r="GY46">
        <v>27293.2</v>
      </c>
      <c r="GZ46">
        <v>26298.4</v>
      </c>
      <c r="HA46">
        <v>30573.9</v>
      </c>
      <c r="HB46">
        <v>29343.6</v>
      </c>
      <c r="HC46">
        <v>37855.9</v>
      </c>
      <c r="HD46">
        <v>34728.5</v>
      </c>
      <c r="HE46">
        <v>46771.6</v>
      </c>
      <c r="HF46">
        <v>43592.3</v>
      </c>
      <c r="HG46">
        <v>1.82757</v>
      </c>
      <c r="HH46">
        <v>1.88875</v>
      </c>
      <c r="HI46">
        <v>0.101738</v>
      </c>
      <c r="HJ46">
        <v>0</v>
      </c>
      <c r="HK46">
        <v>28.3713</v>
      </c>
      <c r="HL46">
        <v>999.9</v>
      </c>
      <c r="HM46">
        <v>54.8</v>
      </c>
      <c r="HN46">
        <v>29.9</v>
      </c>
      <c r="HO46">
        <v>25.6752</v>
      </c>
      <c r="HP46">
        <v>63.6961</v>
      </c>
      <c r="HQ46">
        <v>16.4824</v>
      </c>
      <c r="HR46">
        <v>1</v>
      </c>
      <c r="HS46">
        <v>0.115185</v>
      </c>
      <c r="HT46">
        <v>0.040226</v>
      </c>
      <c r="HU46">
        <v>20.1999</v>
      </c>
      <c r="HV46">
        <v>5.22717</v>
      </c>
      <c r="HW46">
        <v>11.974</v>
      </c>
      <c r="HX46">
        <v>4.9696</v>
      </c>
      <c r="HY46">
        <v>3.2895</v>
      </c>
      <c r="HZ46">
        <v>9999</v>
      </c>
      <c r="IA46">
        <v>9999</v>
      </c>
      <c r="IB46">
        <v>9999</v>
      </c>
      <c r="IC46">
        <v>999.9</v>
      </c>
      <c r="ID46">
        <v>4.97294</v>
      </c>
      <c r="IE46">
        <v>1.87733</v>
      </c>
      <c r="IF46">
        <v>1.87546</v>
      </c>
      <c r="IG46">
        <v>1.8782</v>
      </c>
      <c r="IH46">
        <v>1.875</v>
      </c>
      <c r="II46">
        <v>1.87854</v>
      </c>
      <c r="IJ46">
        <v>1.87563</v>
      </c>
      <c r="IK46">
        <v>1.87683</v>
      </c>
      <c r="IL46">
        <v>0</v>
      </c>
      <c r="IM46">
        <v>0</v>
      </c>
      <c r="IN46">
        <v>0</v>
      </c>
      <c r="IO46">
        <v>0</v>
      </c>
      <c r="IP46" t="s">
        <v>443</v>
      </c>
      <c r="IQ46" t="s">
        <v>444</v>
      </c>
      <c r="IR46" t="s">
        <v>445</v>
      </c>
      <c r="IS46" t="s">
        <v>445</v>
      </c>
      <c r="IT46" t="s">
        <v>445</v>
      </c>
      <c r="IU46" t="s">
        <v>445</v>
      </c>
      <c r="IV46">
        <v>0</v>
      </c>
      <c r="IW46">
        <v>100</v>
      </c>
      <c r="IX46">
        <v>100</v>
      </c>
      <c r="IY46">
        <v>0.257</v>
      </c>
      <c r="IZ46">
        <v>0.2151</v>
      </c>
      <c r="JA46">
        <v>-0.2046850803116756</v>
      </c>
      <c r="JB46">
        <v>0.001090686741545948</v>
      </c>
      <c r="JC46">
        <v>-2.452344269991786E-07</v>
      </c>
      <c r="JD46">
        <v>1.613811493950918E-10</v>
      </c>
      <c r="JE46">
        <v>-0.05017639731038544</v>
      </c>
      <c r="JF46">
        <v>-0.0006473243881308715</v>
      </c>
      <c r="JG46">
        <v>0.0006993473609999637</v>
      </c>
      <c r="JH46">
        <v>-6.390957121238126E-06</v>
      </c>
      <c r="JI46">
        <v>1</v>
      </c>
      <c r="JJ46">
        <v>2094</v>
      </c>
      <c r="JK46">
        <v>1</v>
      </c>
      <c r="JL46">
        <v>27</v>
      </c>
      <c r="JM46">
        <v>187484.4</v>
      </c>
      <c r="JN46">
        <v>187484.4</v>
      </c>
      <c r="JO46">
        <v>1.28052</v>
      </c>
      <c r="JP46">
        <v>2.53784</v>
      </c>
      <c r="JQ46">
        <v>1.39893</v>
      </c>
      <c r="JR46">
        <v>2.35352</v>
      </c>
      <c r="JS46">
        <v>1.44897</v>
      </c>
      <c r="JT46">
        <v>2.58179</v>
      </c>
      <c r="JU46">
        <v>36.4578</v>
      </c>
      <c r="JV46">
        <v>24.2013</v>
      </c>
      <c r="JW46">
        <v>18</v>
      </c>
      <c r="JX46">
        <v>476.672</v>
      </c>
      <c r="JY46">
        <v>485.419</v>
      </c>
      <c r="JZ46">
        <v>27.5489</v>
      </c>
      <c r="KA46">
        <v>28.5835</v>
      </c>
      <c r="KB46">
        <v>30.0005</v>
      </c>
      <c r="KC46">
        <v>28.2112</v>
      </c>
      <c r="KD46">
        <v>28.2647</v>
      </c>
      <c r="KE46">
        <v>25.6953</v>
      </c>
      <c r="KF46">
        <v>26.7374</v>
      </c>
      <c r="KG46">
        <v>100</v>
      </c>
      <c r="KH46">
        <v>27.5144</v>
      </c>
      <c r="KI46">
        <v>507.067</v>
      </c>
      <c r="KJ46">
        <v>21.6502</v>
      </c>
      <c r="KK46">
        <v>101.076</v>
      </c>
      <c r="KL46">
        <v>100.28</v>
      </c>
    </row>
    <row r="47" spans="1:298">
      <c r="A47">
        <v>31</v>
      </c>
      <c r="B47">
        <v>1758397650.6</v>
      </c>
      <c r="C47">
        <v>242.0999999046326</v>
      </c>
      <c r="D47" t="s">
        <v>507</v>
      </c>
      <c r="E47" t="s">
        <v>508</v>
      </c>
      <c r="F47">
        <v>5</v>
      </c>
      <c r="G47" t="s">
        <v>436</v>
      </c>
      <c r="H47" t="s">
        <v>437</v>
      </c>
      <c r="I47" t="s">
        <v>438</v>
      </c>
      <c r="J47">
        <v>1758397642.814285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502.1680633798762</v>
      </c>
      <c r="AL47">
        <v>481.4251999999999</v>
      </c>
      <c r="AM47">
        <v>3.266118088653919</v>
      </c>
      <c r="AN47">
        <v>65.6603906975196</v>
      </c>
      <c r="AO47">
        <f>(AQ47 - AP47 + DZ47*1E3/(8.314*(EB47+273.15)) * AS47/DY47 * AR47) * DY47/(100*DM47) * 1000/(1000 - AQ47)</f>
        <v>0</v>
      </c>
      <c r="AP47">
        <v>21.66948520733692</v>
      </c>
      <c r="AQ47">
        <v>22.65022666666665</v>
      </c>
      <c r="AR47">
        <v>1.886606755630735E-05</v>
      </c>
      <c r="AS47">
        <v>125.1228218183643</v>
      </c>
      <c r="AT47">
        <v>0</v>
      </c>
      <c r="AU47">
        <v>0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439</v>
      </c>
      <c r="AZ47" t="s">
        <v>439</v>
      </c>
      <c r="BA47">
        <v>0</v>
      </c>
      <c r="BB47">
        <v>0</v>
      </c>
      <c r="BC47">
        <f>1-BA47/BB47</f>
        <v>0</v>
      </c>
      <c r="BD47">
        <v>0</v>
      </c>
      <c r="BE47" t="s">
        <v>439</v>
      </c>
      <c r="BF47" t="s">
        <v>439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439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1.65</v>
      </c>
      <c r="DN47">
        <v>0.5</v>
      </c>
      <c r="DO47" t="s">
        <v>440</v>
      </c>
      <c r="DP47">
        <v>2</v>
      </c>
      <c r="DQ47" t="b">
        <v>1</v>
      </c>
      <c r="DR47">
        <v>1758397642.814285</v>
      </c>
      <c r="DS47">
        <v>448.20375</v>
      </c>
      <c r="DT47">
        <v>475.5077499999999</v>
      </c>
      <c r="DU47">
        <v>22.64580357142857</v>
      </c>
      <c r="DV47">
        <v>21.66283571428572</v>
      </c>
      <c r="DW47">
        <v>447.9546071428571</v>
      </c>
      <c r="DX47">
        <v>22.43075714285715</v>
      </c>
      <c r="DY47">
        <v>500.00275</v>
      </c>
      <c r="DZ47">
        <v>90.40392499999997</v>
      </c>
      <c r="EA47">
        <v>0.05413889285714285</v>
      </c>
      <c r="EB47">
        <v>29.36586071428571</v>
      </c>
      <c r="EC47">
        <v>30.02058214285714</v>
      </c>
      <c r="ED47">
        <v>999.9000000000002</v>
      </c>
      <c r="EE47">
        <v>0</v>
      </c>
      <c r="EF47">
        <v>0</v>
      </c>
      <c r="EG47">
        <v>10008.76642857143</v>
      </c>
      <c r="EH47">
        <v>0</v>
      </c>
      <c r="EI47">
        <v>8.32977</v>
      </c>
      <c r="EJ47">
        <v>-27.30397142857143</v>
      </c>
      <c r="EK47">
        <v>458.5889999999999</v>
      </c>
      <c r="EL47">
        <v>486.0368928571428</v>
      </c>
      <c r="EM47">
        <v>0.9829795714285713</v>
      </c>
      <c r="EN47">
        <v>475.5077499999999</v>
      </c>
      <c r="EO47">
        <v>21.66283571428572</v>
      </c>
      <c r="EP47">
        <v>2.047270714285714</v>
      </c>
      <c r="EQ47">
        <v>1.958404285714286</v>
      </c>
      <c r="ER47">
        <v>17.81473928571429</v>
      </c>
      <c r="ES47">
        <v>17.11198928571428</v>
      </c>
      <c r="ET47">
        <v>1999.992142857143</v>
      </c>
      <c r="EU47">
        <v>0.980003142857143</v>
      </c>
      <c r="EV47">
        <v>0.01999677857142857</v>
      </c>
      <c r="EW47">
        <v>0</v>
      </c>
      <c r="EX47">
        <v>220.8602857142857</v>
      </c>
      <c r="EY47">
        <v>5.000560000000001</v>
      </c>
      <c r="EZ47">
        <v>4574.342857142858</v>
      </c>
      <c r="FA47">
        <v>17294.82857142857</v>
      </c>
      <c r="FB47">
        <v>41.205</v>
      </c>
      <c r="FC47">
        <v>41.4685</v>
      </c>
      <c r="FD47">
        <v>40.93699999999999</v>
      </c>
      <c r="FE47">
        <v>40.59125</v>
      </c>
      <c r="FF47">
        <v>41.93699999999999</v>
      </c>
      <c r="FG47">
        <v>1955.102142857143</v>
      </c>
      <c r="FH47">
        <v>39.89000000000001</v>
      </c>
      <c r="FI47">
        <v>0</v>
      </c>
      <c r="FJ47">
        <v>1758397651</v>
      </c>
      <c r="FK47">
        <v>0</v>
      </c>
      <c r="FL47">
        <v>220.9731923076923</v>
      </c>
      <c r="FM47">
        <v>8.264717938446541</v>
      </c>
      <c r="FN47">
        <v>154.8912818713502</v>
      </c>
      <c r="FO47">
        <v>4576.401153846155</v>
      </c>
      <c r="FP47">
        <v>15</v>
      </c>
      <c r="FQ47">
        <v>0</v>
      </c>
      <c r="FR47" t="s">
        <v>441</v>
      </c>
      <c r="FS47">
        <v>1747148579.5</v>
      </c>
      <c r="FT47">
        <v>1747148584.5</v>
      </c>
      <c r="FU47">
        <v>0</v>
      </c>
      <c r="FV47">
        <v>0.162</v>
      </c>
      <c r="FW47">
        <v>-0.001</v>
      </c>
      <c r="FX47">
        <v>0.139</v>
      </c>
      <c r="FY47">
        <v>0.058</v>
      </c>
      <c r="FZ47">
        <v>420</v>
      </c>
      <c r="GA47">
        <v>16</v>
      </c>
      <c r="GB47">
        <v>0.19</v>
      </c>
      <c r="GC47">
        <v>0.02</v>
      </c>
      <c r="GD47">
        <v>-25.570725</v>
      </c>
      <c r="GE47">
        <v>-35.04761425891179</v>
      </c>
      <c r="GF47">
        <v>3.559198730455353</v>
      </c>
      <c r="GG47">
        <v>0</v>
      </c>
      <c r="GH47">
        <v>220.4765</v>
      </c>
      <c r="GI47">
        <v>8.424828113293769</v>
      </c>
      <c r="GJ47">
        <v>0.8452886819793295</v>
      </c>
      <c r="GK47">
        <v>0</v>
      </c>
      <c r="GL47">
        <v>0.9841219999999999</v>
      </c>
      <c r="GM47">
        <v>-0.02432649906191529</v>
      </c>
      <c r="GN47">
        <v>0.002570719840822789</v>
      </c>
      <c r="GO47">
        <v>1</v>
      </c>
      <c r="GP47">
        <v>1</v>
      </c>
      <c r="GQ47">
        <v>3</v>
      </c>
      <c r="GR47" t="s">
        <v>455</v>
      </c>
      <c r="GS47">
        <v>3.12785</v>
      </c>
      <c r="GT47">
        <v>2.73187</v>
      </c>
      <c r="GU47">
        <v>0.09360110000000001</v>
      </c>
      <c r="GV47">
        <v>0.0984242</v>
      </c>
      <c r="GW47">
        <v>0.102807</v>
      </c>
      <c r="GX47">
        <v>0.100226</v>
      </c>
      <c r="GY47">
        <v>27222.6</v>
      </c>
      <c r="GZ47">
        <v>26228.3</v>
      </c>
      <c r="HA47">
        <v>30573.7</v>
      </c>
      <c r="HB47">
        <v>29343.8</v>
      </c>
      <c r="HC47">
        <v>37855.7</v>
      </c>
      <c r="HD47">
        <v>34728.6</v>
      </c>
      <c r="HE47">
        <v>46771.4</v>
      </c>
      <c r="HF47">
        <v>43592.7</v>
      </c>
      <c r="HG47">
        <v>1.82775</v>
      </c>
      <c r="HH47">
        <v>1.8885</v>
      </c>
      <c r="HI47">
        <v>0.100695</v>
      </c>
      <c r="HJ47">
        <v>0</v>
      </c>
      <c r="HK47">
        <v>28.373</v>
      </c>
      <c r="HL47">
        <v>999.9</v>
      </c>
      <c r="HM47">
        <v>54.7</v>
      </c>
      <c r="HN47">
        <v>29.9</v>
      </c>
      <c r="HO47">
        <v>25.6313</v>
      </c>
      <c r="HP47">
        <v>63.2262</v>
      </c>
      <c r="HQ47">
        <v>16.6346</v>
      </c>
      <c r="HR47">
        <v>1</v>
      </c>
      <c r="HS47">
        <v>0.116052</v>
      </c>
      <c r="HT47">
        <v>0.099616</v>
      </c>
      <c r="HU47">
        <v>20.1999</v>
      </c>
      <c r="HV47">
        <v>5.22657</v>
      </c>
      <c r="HW47">
        <v>11.974</v>
      </c>
      <c r="HX47">
        <v>4.9692</v>
      </c>
      <c r="HY47">
        <v>3.28948</v>
      </c>
      <c r="HZ47">
        <v>9999</v>
      </c>
      <c r="IA47">
        <v>9999</v>
      </c>
      <c r="IB47">
        <v>9999</v>
      </c>
      <c r="IC47">
        <v>999.9</v>
      </c>
      <c r="ID47">
        <v>4.97295</v>
      </c>
      <c r="IE47">
        <v>1.87734</v>
      </c>
      <c r="IF47">
        <v>1.87544</v>
      </c>
      <c r="IG47">
        <v>1.8782</v>
      </c>
      <c r="IH47">
        <v>1.87498</v>
      </c>
      <c r="II47">
        <v>1.87854</v>
      </c>
      <c r="IJ47">
        <v>1.87562</v>
      </c>
      <c r="IK47">
        <v>1.87682</v>
      </c>
      <c r="IL47">
        <v>0</v>
      </c>
      <c r="IM47">
        <v>0</v>
      </c>
      <c r="IN47">
        <v>0</v>
      </c>
      <c r="IO47">
        <v>0</v>
      </c>
      <c r="IP47" t="s">
        <v>443</v>
      </c>
      <c r="IQ47" t="s">
        <v>444</v>
      </c>
      <c r="IR47" t="s">
        <v>445</v>
      </c>
      <c r="IS47" t="s">
        <v>445</v>
      </c>
      <c r="IT47" t="s">
        <v>445</v>
      </c>
      <c r="IU47" t="s">
        <v>445</v>
      </c>
      <c r="IV47">
        <v>0</v>
      </c>
      <c r="IW47">
        <v>100</v>
      </c>
      <c r="IX47">
        <v>100</v>
      </c>
      <c r="IY47">
        <v>0.273</v>
      </c>
      <c r="IZ47">
        <v>0.2151</v>
      </c>
      <c r="JA47">
        <v>-0.2046850803116756</v>
      </c>
      <c r="JB47">
        <v>0.001090686741545948</v>
      </c>
      <c r="JC47">
        <v>-2.452344269991786E-07</v>
      </c>
      <c r="JD47">
        <v>1.613811493950918E-10</v>
      </c>
      <c r="JE47">
        <v>-0.05017639731038544</v>
      </c>
      <c r="JF47">
        <v>-0.0006473243881308715</v>
      </c>
      <c r="JG47">
        <v>0.0006993473609999637</v>
      </c>
      <c r="JH47">
        <v>-6.390957121238126E-06</v>
      </c>
      <c r="JI47">
        <v>1</v>
      </c>
      <c r="JJ47">
        <v>2094</v>
      </c>
      <c r="JK47">
        <v>1</v>
      </c>
      <c r="JL47">
        <v>27</v>
      </c>
      <c r="JM47">
        <v>187484.5</v>
      </c>
      <c r="JN47">
        <v>187484.4</v>
      </c>
      <c r="JO47">
        <v>1.31226</v>
      </c>
      <c r="JP47">
        <v>2.55005</v>
      </c>
      <c r="JQ47">
        <v>1.39893</v>
      </c>
      <c r="JR47">
        <v>2.35352</v>
      </c>
      <c r="JS47">
        <v>1.44897</v>
      </c>
      <c r="JT47">
        <v>2.51221</v>
      </c>
      <c r="JU47">
        <v>36.4578</v>
      </c>
      <c r="JV47">
        <v>24.2013</v>
      </c>
      <c r="JW47">
        <v>18</v>
      </c>
      <c r="JX47">
        <v>476.798</v>
      </c>
      <c r="JY47">
        <v>485.301</v>
      </c>
      <c r="JZ47">
        <v>27.5245</v>
      </c>
      <c r="KA47">
        <v>28.5904</v>
      </c>
      <c r="KB47">
        <v>30.0007</v>
      </c>
      <c r="KC47">
        <v>28.2159</v>
      </c>
      <c r="KD47">
        <v>28.2706</v>
      </c>
      <c r="KE47">
        <v>26.412</v>
      </c>
      <c r="KF47">
        <v>26.7374</v>
      </c>
      <c r="KG47">
        <v>100</v>
      </c>
      <c r="KH47">
        <v>27.4887</v>
      </c>
      <c r="KI47">
        <v>527.102</v>
      </c>
      <c r="KJ47">
        <v>21.6502</v>
      </c>
      <c r="KK47">
        <v>101.076</v>
      </c>
      <c r="KL47">
        <v>100.28</v>
      </c>
    </row>
    <row r="48" spans="1:298">
      <c r="A48">
        <v>32</v>
      </c>
      <c r="B48">
        <v>1758397655.6</v>
      </c>
      <c r="C48">
        <v>247.0999999046326</v>
      </c>
      <c r="D48" t="s">
        <v>509</v>
      </c>
      <c r="E48" t="s">
        <v>510</v>
      </c>
      <c r="F48">
        <v>5</v>
      </c>
      <c r="G48" t="s">
        <v>436</v>
      </c>
      <c r="H48" t="s">
        <v>437</v>
      </c>
      <c r="I48" t="s">
        <v>438</v>
      </c>
      <c r="J48">
        <v>1758397648.1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519.3793006712021</v>
      </c>
      <c r="AL48">
        <v>498.1734909090908</v>
      </c>
      <c r="AM48">
        <v>3.356675156769719</v>
      </c>
      <c r="AN48">
        <v>65.6603906975196</v>
      </c>
      <c r="AO48">
        <f>(AQ48 - AP48 + DZ48*1E3/(8.314*(EB48+273.15)) * AS48/DY48 * AR48) * DY48/(100*DM48) * 1000/(1000 - AQ48)</f>
        <v>0</v>
      </c>
      <c r="AP48">
        <v>21.66789853648431</v>
      </c>
      <c r="AQ48">
        <v>22.64902727272728</v>
      </c>
      <c r="AR48">
        <v>-2.962970536972649E-05</v>
      </c>
      <c r="AS48">
        <v>125.1228218183643</v>
      </c>
      <c r="AT48">
        <v>0</v>
      </c>
      <c r="AU48">
        <v>0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439</v>
      </c>
      <c r="AZ48" t="s">
        <v>439</v>
      </c>
      <c r="BA48">
        <v>0</v>
      </c>
      <c r="BB48">
        <v>0</v>
      </c>
      <c r="BC48">
        <f>1-BA48/BB48</f>
        <v>0</v>
      </c>
      <c r="BD48">
        <v>0</v>
      </c>
      <c r="BE48" t="s">
        <v>439</v>
      </c>
      <c r="BF48" t="s">
        <v>439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439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1.65</v>
      </c>
      <c r="DN48">
        <v>0.5</v>
      </c>
      <c r="DO48" t="s">
        <v>440</v>
      </c>
      <c r="DP48">
        <v>2</v>
      </c>
      <c r="DQ48" t="b">
        <v>1</v>
      </c>
      <c r="DR48">
        <v>1758397648.1</v>
      </c>
      <c r="DS48">
        <v>464.3234814814815</v>
      </c>
      <c r="DT48">
        <v>493.2211481481482</v>
      </c>
      <c r="DU48">
        <v>22.64922222222222</v>
      </c>
      <c r="DV48">
        <v>21.66682962962963</v>
      </c>
      <c r="DW48">
        <v>464.0587037037037</v>
      </c>
      <c r="DX48">
        <v>22.4341</v>
      </c>
      <c r="DY48">
        <v>500.0221481481481</v>
      </c>
      <c r="DZ48">
        <v>90.40402592592592</v>
      </c>
      <c r="EA48">
        <v>0.05411383703703704</v>
      </c>
      <c r="EB48">
        <v>29.36808888888889</v>
      </c>
      <c r="EC48">
        <v>30.01970740740741</v>
      </c>
      <c r="ED48">
        <v>999.9000000000001</v>
      </c>
      <c r="EE48">
        <v>0</v>
      </c>
      <c r="EF48">
        <v>0</v>
      </c>
      <c r="EG48">
        <v>10000.08962962963</v>
      </c>
      <c r="EH48">
        <v>0</v>
      </c>
      <c r="EI48">
        <v>8.32977</v>
      </c>
      <c r="EJ48">
        <v>-28.89768518518519</v>
      </c>
      <c r="EK48">
        <v>475.0838518518518</v>
      </c>
      <c r="EL48">
        <v>504.1445185185185</v>
      </c>
      <c r="EM48">
        <v>0.9823905555555554</v>
      </c>
      <c r="EN48">
        <v>493.2211481481482</v>
      </c>
      <c r="EO48">
        <v>21.66682962962963</v>
      </c>
      <c r="EP48">
        <v>2.047581111111111</v>
      </c>
      <c r="EQ48">
        <v>1.958768518518518</v>
      </c>
      <c r="ER48">
        <v>17.81714074074074</v>
      </c>
      <c r="ES48">
        <v>17.11492962962963</v>
      </c>
      <c r="ET48">
        <v>2000.007777777778</v>
      </c>
      <c r="EU48">
        <v>0.9800033333333333</v>
      </c>
      <c r="EV48">
        <v>0.01999658518518518</v>
      </c>
      <c r="EW48">
        <v>0</v>
      </c>
      <c r="EX48">
        <v>221.5177037037037</v>
      </c>
      <c r="EY48">
        <v>5.000560000000001</v>
      </c>
      <c r="EZ48">
        <v>4587.672222222222</v>
      </c>
      <c r="FA48">
        <v>17294.96296296296</v>
      </c>
      <c r="FB48">
        <v>41.21966666666666</v>
      </c>
      <c r="FC48">
        <v>41.49066666666667</v>
      </c>
      <c r="FD48">
        <v>40.93699999999999</v>
      </c>
      <c r="FE48">
        <v>40.60866666666666</v>
      </c>
      <c r="FF48">
        <v>41.93699999999999</v>
      </c>
      <c r="FG48">
        <v>1955.117777777778</v>
      </c>
      <c r="FH48">
        <v>39.89000000000001</v>
      </c>
      <c r="FI48">
        <v>0</v>
      </c>
      <c r="FJ48">
        <v>1758397655.2</v>
      </c>
      <c r="FK48">
        <v>0</v>
      </c>
      <c r="FL48">
        <v>221.53256</v>
      </c>
      <c r="FM48">
        <v>7.259923080725699</v>
      </c>
      <c r="FN48">
        <v>148.8907692368215</v>
      </c>
      <c r="FO48">
        <v>4587.617200000001</v>
      </c>
      <c r="FP48">
        <v>15</v>
      </c>
      <c r="FQ48">
        <v>0</v>
      </c>
      <c r="FR48" t="s">
        <v>441</v>
      </c>
      <c r="FS48">
        <v>1747148579.5</v>
      </c>
      <c r="FT48">
        <v>1747148584.5</v>
      </c>
      <c r="FU48">
        <v>0</v>
      </c>
      <c r="FV48">
        <v>0.162</v>
      </c>
      <c r="FW48">
        <v>-0.001</v>
      </c>
      <c r="FX48">
        <v>0.139</v>
      </c>
      <c r="FY48">
        <v>0.058</v>
      </c>
      <c r="FZ48">
        <v>420</v>
      </c>
      <c r="GA48">
        <v>16</v>
      </c>
      <c r="GB48">
        <v>0.19</v>
      </c>
      <c r="GC48">
        <v>0.02</v>
      </c>
      <c r="GD48">
        <v>-27.5766425</v>
      </c>
      <c r="GE48">
        <v>-20.37801388367729</v>
      </c>
      <c r="GF48">
        <v>2.087056678780849</v>
      </c>
      <c r="GG48">
        <v>0</v>
      </c>
      <c r="GH48">
        <v>221.0319117647059</v>
      </c>
      <c r="GI48">
        <v>7.690129871447074</v>
      </c>
      <c r="GJ48">
        <v>0.7774796902074786</v>
      </c>
      <c r="GK48">
        <v>0</v>
      </c>
      <c r="GL48">
        <v>0.9830820250000001</v>
      </c>
      <c r="GM48">
        <v>-0.01080539212007807</v>
      </c>
      <c r="GN48">
        <v>0.001609000100800182</v>
      </c>
      <c r="GO48">
        <v>1</v>
      </c>
      <c r="GP48">
        <v>1</v>
      </c>
      <c r="GQ48">
        <v>3</v>
      </c>
      <c r="GR48" t="s">
        <v>455</v>
      </c>
      <c r="GS48">
        <v>3.12766</v>
      </c>
      <c r="GT48">
        <v>2.73197</v>
      </c>
      <c r="GU48">
        <v>0.0959708</v>
      </c>
      <c r="GV48">
        <v>0.100803</v>
      </c>
      <c r="GW48">
        <v>0.102795</v>
      </c>
      <c r="GX48">
        <v>0.100214</v>
      </c>
      <c r="GY48">
        <v>27150.7</v>
      </c>
      <c r="GZ48">
        <v>26158.8</v>
      </c>
      <c r="HA48">
        <v>30572.9</v>
      </c>
      <c r="HB48">
        <v>29343.5</v>
      </c>
      <c r="HC48">
        <v>37855.7</v>
      </c>
      <c r="HD48">
        <v>34729</v>
      </c>
      <c r="HE48">
        <v>46770.4</v>
      </c>
      <c r="HF48">
        <v>43592.3</v>
      </c>
      <c r="HG48">
        <v>1.82745</v>
      </c>
      <c r="HH48">
        <v>1.8886</v>
      </c>
      <c r="HI48">
        <v>0.100303</v>
      </c>
      <c r="HJ48">
        <v>0</v>
      </c>
      <c r="HK48">
        <v>28.3754</v>
      </c>
      <c r="HL48">
        <v>999.9</v>
      </c>
      <c r="HM48">
        <v>54.8</v>
      </c>
      <c r="HN48">
        <v>29.9</v>
      </c>
      <c r="HO48">
        <v>25.6799</v>
      </c>
      <c r="HP48">
        <v>63.9562</v>
      </c>
      <c r="HQ48">
        <v>16.6827</v>
      </c>
      <c r="HR48">
        <v>1</v>
      </c>
      <c r="HS48">
        <v>0.116761</v>
      </c>
      <c r="HT48">
        <v>0.136024</v>
      </c>
      <c r="HU48">
        <v>20.1999</v>
      </c>
      <c r="HV48">
        <v>5.22672</v>
      </c>
      <c r="HW48">
        <v>11.974</v>
      </c>
      <c r="HX48">
        <v>4.9693</v>
      </c>
      <c r="HY48">
        <v>3.28948</v>
      </c>
      <c r="HZ48">
        <v>9999</v>
      </c>
      <c r="IA48">
        <v>9999</v>
      </c>
      <c r="IB48">
        <v>9999</v>
      </c>
      <c r="IC48">
        <v>999.9</v>
      </c>
      <c r="ID48">
        <v>4.97297</v>
      </c>
      <c r="IE48">
        <v>1.87733</v>
      </c>
      <c r="IF48">
        <v>1.87545</v>
      </c>
      <c r="IG48">
        <v>1.8782</v>
      </c>
      <c r="IH48">
        <v>1.87496</v>
      </c>
      <c r="II48">
        <v>1.87853</v>
      </c>
      <c r="IJ48">
        <v>1.87562</v>
      </c>
      <c r="IK48">
        <v>1.87682</v>
      </c>
      <c r="IL48">
        <v>0</v>
      </c>
      <c r="IM48">
        <v>0</v>
      </c>
      <c r="IN48">
        <v>0</v>
      </c>
      <c r="IO48">
        <v>0</v>
      </c>
      <c r="IP48" t="s">
        <v>443</v>
      </c>
      <c r="IQ48" t="s">
        <v>444</v>
      </c>
      <c r="IR48" t="s">
        <v>445</v>
      </c>
      <c r="IS48" t="s">
        <v>445</v>
      </c>
      <c r="IT48" t="s">
        <v>445</v>
      </c>
      <c r="IU48" t="s">
        <v>445</v>
      </c>
      <c r="IV48">
        <v>0</v>
      </c>
      <c r="IW48">
        <v>100</v>
      </c>
      <c r="IX48">
        <v>100</v>
      </c>
      <c r="IY48">
        <v>0.288</v>
      </c>
      <c r="IZ48">
        <v>0.2151</v>
      </c>
      <c r="JA48">
        <v>-0.2046850803116756</v>
      </c>
      <c r="JB48">
        <v>0.001090686741545948</v>
      </c>
      <c r="JC48">
        <v>-2.452344269991786E-07</v>
      </c>
      <c r="JD48">
        <v>1.613811493950918E-10</v>
      </c>
      <c r="JE48">
        <v>-0.05017639731038544</v>
      </c>
      <c r="JF48">
        <v>-0.0006473243881308715</v>
      </c>
      <c r="JG48">
        <v>0.0006993473609999637</v>
      </c>
      <c r="JH48">
        <v>-6.390957121238126E-06</v>
      </c>
      <c r="JI48">
        <v>1</v>
      </c>
      <c r="JJ48">
        <v>2094</v>
      </c>
      <c r="JK48">
        <v>1</v>
      </c>
      <c r="JL48">
        <v>27</v>
      </c>
      <c r="JM48">
        <v>187484.6</v>
      </c>
      <c r="JN48">
        <v>187484.5</v>
      </c>
      <c r="JO48">
        <v>1.34888</v>
      </c>
      <c r="JP48">
        <v>2.55371</v>
      </c>
      <c r="JQ48">
        <v>1.39893</v>
      </c>
      <c r="JR48">
        <v>2.35352</v>
      </c>
      <c r="JS48">
        <v>1.44897</v>
      </c>
      <c r="JT48">
        <v>2.50366</v>
      </c>
      <c r="JU48">
        <v>36.4814</v>
      </c>
      <c r="JV48">
        <v>24.1926</v>
      </c>
      <c r="JW48">
        <v>18</v>
      </c>
      <c r="JX48">
        <v>476.675</v>
      </c>
      <c r="JY48">
        <v>485.414</v>
      </c>
      <c r="JZ48">
        <v>27.4937</v>
      </c>
      <c r="KA48">
        <v>28.5979</v>
      </c>
      <c r="KB48">
        <v>30.0008</v>
      </c>
      <c r="KC48">
        <v>28.222</v>
      </c>
      <c r="KD48">
        <v>28.2762</v>
      </c>
      <c r="KE48">
        <v>27.0618</v>
      </c>
      <c r="KF48">
        <v>26.7374</v>
      </c>
      <c r="KG48">
        <v>100</v>
      </c>
      <c r="KH48">
        <v>27.4771</v>
      </c>
      <c r="KI48">
        <v>540.46</v>
      </c>
      <c r="KJ48">
        <v>21.6502</v>
      </c>
      <c r="KK48">
        <v>101.074</v>
      </c>
      <c r="KL48">
        <v>100.279</v>
      </c>
    </row>
    <row r="49" spans="1:298">
      <c r="A49">
        <v>33</v>
      </c>
      <c r="B49">
        <v>1758397660.6</v>
      </c>
      <c r="C49">
        <v>252.0999999046326</v>
      </c>
      <c r="D49" t="s">
        <v>511</v>
      </c>
      <c r="E49" t="s">
        <v>512</v>
      </c>
      <c r="F49">
        <v>5</v>
      </c>
      <c r="G49" t="s">
        <v>436</v>
      </c>
      <c r="H49" t="s">
        <v>437</v>
      </c>
      <c r="I49" t="s">
        <v>438</v>
      </c>
      <c r="J49">
        <v>1758397652.814285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536.577243763777</v>
      </c>
      <c r="AL49">
        <v>515.177696969697</v>
      </c>
      <c r="AM49">
        <v>3.412444216185572</v>
      </c>
      <c r="AN49">
        <v>65.6603906975196</v>
      </c>
      <c r="AO49">
        <f>(AQ49 - AP49 + DZ49*1E3/(8.314*(EB49+273.15)) * AS49/DY49 * AR49) * DY49/(100*DM49) * 1000/(1000 - AQ49)</f>
        <v>0</v>
      </c>
      <c r="AP49">
        <v>21.66812720034106</v>
      </c>
      <c r="AQ49">
        <v>22.64655999999999</v>
      </c>
      <c r="AR49">
        <v>-2.237189117715254E-05</v>
      </c>
      <c r="AS49">
        <v>125.1228218183643</v>
      </c>
      <c r="AT49">
        <v>0</v>
      </c>
      <c r="AU49">
        <v>0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439</v>
      </c>
      <c r="AZ49" t="s">
        <v>439</v>
      </c>
      <c r="BA49">
        <v>0</v>
      </c>
      <c r="BB49">
        <v>0</v>
      </c>
      <c r="BC49">
        <f>1-BA49/BB49</f>
        <v>0</v>
      </c>
      <c r="BD49">
        <v>0</v>
      </c>
      <c r="BE49" t="s">
        <v>439</v>
      </c>
      <c r="BF49" t="s">
        <v>439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439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1.65</v>
      </c>
      <c r="DN49">
        <v>0.5</v>
      </c>
      <c r="DO49" t="s">
        <v>440</v>
      </c>
      <c r="DP49">
        <v>2</v>
      </c>
      <c r="DQ49" t="b">
        <v>1</v>
      </c>
      <c r="DR49">
        <v>1758397652.814285</v>
      </c>
      <c r="DS49">
        <v>479.5008571428571</v>
      </c>
      <c r="DT49">
        <v>509.0451785714286</v>
      </c>
      <c r="DU49">
        <v>22.64957142857142</v>
      </c>
      <c r="DV49">
        <v>21.66826071428572</v>
      </c>
      <c r="DW49">
        <v>479.2214285714286</v>
      </c>
      <c r="DX49">
        <v>22.43445000000001</v>
      </c>
      <c r="DY49">
        <v>499.9727857142857</v>
      </c>
      <c r="DZ49">
        <v>90.40228571428572</v>
      </c>
      <c r="EA49">
        <v>0.05419658214285714</v>
      </c>
      <c r="EB49">
        <v>29.36663214285715</v>
      </c>
      <c r="EC49">
        <v>30.00177142857143</v>
      </c>
      <c r="ED49">
        <v>999.9000000000002</v>
      </c>
      <c r="EE49">
        <v>0</v>
      </c>
      <c r="EF49">
        <v>0</v>
      </c>
      <c r="EG49">
        <v>10001.56035714286</v>
      </c>
      <c r="EH49">
        <v>0</v>
      </c>
      <c r="EI49">
        <v>8.334103928571427</v>
      </c>
      <c r="EJ49">
        <v>-29.54434642857143</v>
      </c>
      <c r="EK49">
        <v>490.6131071428571</v>
      </c>
      <c r="EL49">
        <v>520.3196785714285</v>
      </c>
      <c r="EM49">
        <v>0.9813043571428571</v>
      </c>
      <c r="EN49">
        <v>509.0451785714286</v>
      </c>
      <c r="EO49">
        <v>21.66826071428572</v>
      </c>
      <c r="EP49">
        <v>2.047573214285714</v>
      </c>
      <c r="EQ49">
        <v>1.958860357142857</v>
      </c>
      <c r="ER49">
        <v>17.81708214285714</v>
      </c>
      <c r="ES49">
        <v>17.115675</v>
      </c>
      <c r="ET49">
        <v>2000.001428571428</v>
      </c>
      <c r="EU49">
        <v>0.9800033571428572</v>
      </c>
      <c r="EV49">
        <v>0.01999655714285714</v>
      </c>
      <c r="EW49">
        <v>0</v>
      </c>
      <c r="EX49">
        <v>222.1041428571428</v>
      </c>
      <c r="EY49">
        <v>5.000560000000001</v>
      </c>
      <c r="EZ49">
        <v>4599.531785714285</v>
      </c>
      <c r="FA49">
        <v>17294.91428571429</v>
      </c>
      <c r="FB49">
        <v>41.23425</v>
      </c>
      <c r="FC49">
        <v>41.49775</v>
      </c>
      <c r="FD49">
        <v>40.9415</v>
      </c>
      <c r="FE49">
        <v>40.61825</v>
      </c>
      <c r="FF49">
        <v>41.93699999999999</v>
      </c>
      <c r="FG49">
        <v>1955.111428571428</v>
      </c>
      <c r="FH49">
        <v>39.89000000000001</v>
      </c>
      <c r="FI49">
        <v>0</v>
      </c>
      <c r="FJ49">
        <v>1758397660.6</v>
      </c>
      <c r="FK49">
        <v>0</v>
      </c>
      <c r="FL49">
        <v>222.1489615384615</v>
      </c>
      <c r="FM49">
        <v>6.169264958383514</v>
      </c>
      <c r="FN49">
        <v>147.2960683762757</v>
      </c>
      <c r="FO49">
        <v>4600.425</v>
      </c>
      <c r="FP49">
        <v>15</v>
      </c>
      <c r="FQ49">
        <v>0</v>
      </c>
      <c r="FR49" t="s">
        <v>441</v>
      </c>
      <c r="FS49">
        <v>1747148579.5</v>
      </c>
      <c r="FT49">
        <v>1747148584.5</v>
      </c>
      <c r="FU49">
        <v>0</v>
      </c>
      <c r="FV49">
        <v>0.162</v>
      </c>
      <c r="FW49">
        <v>-0.001</v>
      </c>
      <c r="FX49">
        <v>0.139</v>
      </c>
      <c r="FY49">
        <v>0.058</v>
      </c>
      <c r="FZ49">
        <v>420</v>
      </c>
      <c r="GA49">
        <v>16</v>
      </c>
      <c r="GB49">
        <v>0.19</v>
      </c>
      <c r="GC49">
        <v>0.02</v>
      </c>
      <c r="GD49">
        <v>-29.129055</v>
      </c>
      <c r="GE49">
        <v>-8.526583114446487</v>
      </c>
      <c r="GF49">
        <v>0.8683058902109324</v>
      </c>
      <c r="GG49">
        <v>0</v>
      </c>
      <c r="GH49">
        <v>221.7659117647059</v>
      </c>
      <c r="GI49">
        <v>7.105683726262459</v>
      </c>
      <c r="GJ49">
        <v>0.7218193666679251</v>
      </c>
      <c r="GK49">
        <v>0</v>
      </c>
      <c r="GL49">
        <v>0.9820023250000001</v>
      </c>
      <c r="GM49">
        <v>-0.01148317823639959</v>
      </c>
      <c r="GN49">
        <v>0.001704721830497581</v>
      </c>
      <c r="GO49">
        <v>1</v>
      </c>
      <c r="GP49">
        <v>1</v>
      </c>
      <c r="GQ49">
        <v>3</v>
      </c>
      <c r="GR49" t="s">
        <v>455</v>
      </c>
      <c r="GS49">
        <v>3.12788</v>
      </c>
      <c r="GT49">
        <v>2.7323</v>
      </c>
      <c r="GU49">
        <v>0.0983448</v>
      </c>
      <c r="GV49">
        <v>0.103142</v>
      </c>
      <c r="GW49">
        <v>0.102784</v>
      </c>
      <c r="GX49">
        <v>0.10022</v>
      </c>
      <c r="GY49">
        <v>27078.8</v>
      </c>
      <c r="GZ49">
        <v>26090.5</v>
      </c>
      <c r="HA49">
        <v>30572.3</v>
      </c>
      <c r="HB49">
        <v>29343.3</v>
      </c>
      <c r="HC49">
        <v>37855.6</v>
      </c>
      <c r="HD49">
        <v>34729.1</v>
      </c>
      <c r="HE49">
        <v>46769.5</v>
      </c>
      <c r="HF49">
        <v>43592.5</v>
      </c>
      <c r="HG49">
        <v>1.8276</v>
      </c>
      <c r="HH49">
        <v>1.8882</v>
      </c>
      <c r="HI49">
        <v>0.0945926</v>
      </c>
      <c r="HJ49">
        <v>0</v>
      </c>
      <c r="HK49">
        <v>28.3755</v>
      </c>
      <c r="HL49">
        <v>999.9</v>
      </c>
      <c r="HM49">
        <v>54.8</v>
      </c>
      <c r="HN49">
        <v>29.9</v>
      </c>
      <c r="HO49">
        <v>25.6806</v>
      </c>
      <c r="HP49">
        <v>63.3661</v>
      </c>
      <c r="HQ49">
        <v>16.5946</v>
      </c>
      <c r="HR49">
        <v>1</v>
      </c>
      <c r="HS49">
        <v>0.117144</v>
      </c>
      <c r="HT49">
        <v>0.0937173</v>
      </c>
      <c r="HU49">
        <v>20.2001</v>
      </c>
      <c r="HV49">
        <v>5.22777</v>
      </c>
      <c r="HW49">
        <v>11.974</v>
      </c>
      <c r="HX49">
        <v>4.9694</v>
      </c>
      <c r="HY49">
        <v>3.28948</v>
      </c>
      <c r="HZ49">
        <v>9999</v>
      </c>
      <c r="IA49">
        <v>9999</v>
      </c>
      <c r="IB49">
        <v>9999</v>
      </c>
      <c r="IC49">
        <v>999.9</v>
      </c>
      <c r="ID49">
        <v>4.97297</v>
      </c>
      <c r="IE49">
        <v>1.87732</v>
      </c>
      <c r="IF49">
        <v>1.87544</v>
      </c>
      <c r="IG49">
        <v>1.87821</v>
      </c>
      <c r="IH49">
        <v>1.87497</v>
      </c>
      <c r="II49">
        <v>1.87852</v>
      </c>
      <c r="IJ49">
        <v>1.87564</v>
      </c>
      <c r="IK49">
        <v>1.87682</v>
      </c>
      <c r="IL49">
        <v>0</v>
      </c>
      <c r="IM49">
        <v>0</v>
      </c>
      <c r="IN49">
        <v>0</v>
      </c>
      <c r="IO49">
        <v>0</v>
      </c>
      <c r="IP49" t="s">
        <v>443</v>
      </c>
      <c r="IQ49" t="s">
        <v>444</v>
      </c>
      <c r="IR49" t="s">
        <v>445</v>
      </c>
      <c r="IS49" t="s">
        <v>445</v>
      </c>
      <c r="IT49" t="s">
        <v>445</v>
      </c>
      <c r="IU49" t="s">
        <v>445</v>
      </c>
      <c r="IV49">
        <v>0</v>
      </c>
      <c r="IW49">
        <v>100</v>
      </c>
      <c r="IX49">
        <v>100</v>
      </c>
      <c r="IY49">
        <v>0.304</v>
      </c>
      <c r="IZ49">
        <v>0.215</v>
      </c>
      <c r="JA49">
        <v>-0.2046850803116756</v>
      </c>
      <c r="JB49">
        <v>0.001090686741545948</v>
      </c>
      <c r="JC49">
        <v>-2.452344269991786E-07</v>
      </c>
      <c r="JD49">
        <v>1.613811493950918E-10</v>
      </c>
      <c r="JE49">
        <v>-0.05017639731038544</v>
      </c>
      <c r="JF49">
        <v>-0.0006473243881308715</v>
      </c>
      <c r="JG49">
        <v>0.0006993473609999637</v>
      </c>
      <c r="JH49">
        <v>-6.390957121238126E-06</v>
      </c>
      <c r="JI49">
        <v>1</v>
      </c>
      <c r="JJ49">
        <v>2094</v>
      </c>
      <c r="JK49">
        <v>1</v>
      </c>
      <c r="JL49">
        <v>27</v>
      </c>
      <c r="JM49">
        <v>187484.7</v>
      </c>
      <c r="JN49">
        <v>187484.6</v>
      </c>
      <c r="JO49">
        <v>1.38062</v>
      </c>
      <c r="JP49">
        <v>2.54272</v>
      </c>
      <c r="JQ49">
        <v>1.39893</v>
      </c>
      <c r="JR49">
        <v>2.35352</v>
      </c>
      <c r="JS49">
        <v>1.44897</v>
      </c>
      <c r="JT49">
        <v>2.57446</v>
      </c>
      <c r="JU49">
        <v>36.4814</v>
      </c>
      <c r="JV49">
        <v>24.1926</v>
      </c>
      <c r="JW49">
        <v>18</v>
      </c>
      <c r="JX49">
        <v>476.795</v>
      </c>
      <c r="JY49">
        <v>485.191</v>
      </c>
      <c r="JZ49">
        <v>27.4749</v>
      </c>
      <c r="KA49">
        <v>28.6045</v>
      </c>
      <c r="KB49">
        <v>30.0006</v>
      </c>
      <c r="KC49">
        <v>28.228</v>
      </c>
      <c r="KD49">
        <v>28.2814</v>
      </c>
      <c r="KE49">
        <v>27.7711</v>
      </c>
      <c r="KF49">
        <v>26.7374</v>
      </c>
      <c r="KG49">
        <v>100</v>
      </c>
      <c r="KH49">
        <v>27.5135</v>
      </c>
      <c r="KI49">
        <v>560.505</v>
      </c>
      <c r="KJ49">
        <v>21.6502</v>
      </c>
      <c r="KK49">
        <v>101.072</v>
      </c>
      <c r="KL49">
        <v>100.279</v>
      </c>
    </row>
    <row r="50" spans="1:298">
      <c r="A50">
        <v>34</v>
      </c>
      <c r="B50">
        <v>1758397665.6</v>
      </c>
      <c r="C50">
        <v>257.0999999046326</v>
      </c>
      <c r="D50" t="s">
        <v>513</v>
      </c>
      <c r="E50" t="s">
        <v>514</v>
      </c>
      <c r="F50">
        <v>5</v>
      </c>
      <c r="G50" t="s">
        <v>436</v>
      </c>
      <c r="H50" t="s">
        <v>437</v>
      </c>
      <c r="I50" t="s">
        <v>438</v>
      </c>
      <c r="J50">
        <v>1758397658.1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553.755205477601</v>
      </c>
      <c r="AL50">
        <v>532.3207333333331</v>
      </c>
      <c r="AM50">
        <v>3.427386568966382</v>
      </c>
      <c r="AN50">
        <v>65.6603906975196</v>
      </c>
      <c r="AO50">
        <f>(AQ50 - AP50 + DZ50*1E3/(8.314*(EB50+273.15)) * AS50/DY50 * AR50) * DY50/(100*DM50) * 1000/(1000 - AQ50)</f>
        <v>0</v>
      </c>
      <c r="AP50">
        <v>21.67198978729433</v>
      </c>
      <c r="AQ50">
        <v>22.6444806060606</v>
      </c>
      <c r="AR50">
        <v>-1.052983102408272E-06</v>
      </c>
      <c r="AS50">
        <v>125.1228218183643</v>
      </c>
      <c r="AT50">
        <v>0</v>
      </c>
      <c r="AU50">
        <v>0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439</v>
      </c>
      <c r="AZ50" t="s">
        <v>439</v>
      </c>
      <c r="BA50">
        <v>0</v>
      </c>
      <c r="BB50">
        <v>0</v>
      </c>
      <c r="BC50">
        <f>1-BA50/BB50</f>
        <v>0</v>
      </c>
      <c r="BD50">
        <v>0</v>
      </c>
      <c r="BE50" t="s">
        <v>439</v>
      </c>
      <c r="BF50" t="s">
        <v>439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439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1.65</v>
      </c>
      <c r="DN50">
        <v>0.5</v>
      </c>
      <c r="DO50" t="s">
        <v>440</v>
      </c>
      <c r="DP50">
        <v>2</v>
      </c>
      <c r="DQ50" t="b">
        <v>1</v>
      </c>
      <c r="DR50">
        <v>1758397658.1</v>
      </c>
      <c r="DS50">
        <v>496.9065185185186</v>
      </c>
      <c r="DT50">
        <v>526.8277407407408</v>
      </c>
      <c r="DU50">
        <v>22.64811111111111</v>
      </c>
      <c r="DV50">
        <v>21.66933703703703</v>
      </c>
      <c r="DW50">
        <v>496.6102592592592</v>
      </c>
      <c r="DX50">
        <v>22.43301481481481</v>
      </c>
      <c r="DY50">
        <v>500.0115555555556</v>
      </c>
      <c r="DZ50">
        <v>90.40074074074073</v>
      </c>
      <c r="EA50">
        <v>0.05424584074074074</v>
      </c>
      <c r="EB50">
        <v>29.36265185185185</v>
      </c>
      <c r="EC50">
        <v>29.97272222222222</v>
      </c>
      <c r="ED50">
        <v>999.9000000000001</v>
      </c>
      <c r="EE50">
        <v>0</v>
      </c>
      <c r="EF50">
        <v>0</v>
      </c>
      <c r="EG50">
        <v>9994.465555555556</v>
      </c>
      <c r="EH50">
        <v>0</v>
      </c>
      <c r="EI50">
        <v>8.342487407407406</v>
      </c>
      <c r="EJ50">
        <v>-29.92123703703703</v>
      </c>
      <c r="EK50">
        <v>508.4212222222222</v>
      </c>
      <c r="EL50">
        <v>538.4966296296295</v>
      </c>
      <c r="EM50">
        <v>0.9787664074074073</v>
      </c>
      <c r="EN50">
        <v>526.8277407407408</v>
      </c>
      <c r="EO50">
        <v>21.66933703703703</v>
      </c>
      <c r="EP50">
        <v>2.047405555555556</v>
      </c>
      <c r="EQ50">
        <v>1.958924074074074</v>
      </c>
      <c r="ER50">
        <v>17.81578518518519</v>
      </c>
      <c r="ES50">
        <v>17.11618518518518</v>
      </c>
      <c r="ET50">
        <v>2000.001111111111</v>
      </c>
      <c r="EU50">
        <v>0.9800034444444444</v>
      </c>
      <c r="EV50">
        <v>0.01999646666666666</v>
      </c>
      <c r="EW50">
        <v>0</v>
      </c>
      <c r="EX50">
        <v>222.683</v>
      </c>
      <c r="EY50">
        <v>5.000560000000001</v>
      </c>
      <c r="EZ50">
        <v>4612.492962962963</v>
      </c>
      <c r="FA50">
        <v>17294.90740740741</v>
      </c>
      <c r="FB50">
        <v>41.243</v>
      </c>
      <c r="FC50">
        <v>41.5</v>
      </c>
      <c r="FD50">
        <v>40.96033333333334</v>
      </c>
      <c r="FE50">
        <v>40.625</v>
      </c>
      <c r="FF50">
        <v>41.93699999999999</v>
      </c>
      <c r="FG50">
        <v>1955.111111111111</v>
      </c>
      <c r="FH50">
        <v>39.89000000000001</v>
      </c>
      <c r="FI50">
        <v>0</v>
      </c>
      <c r="FJ50">
        <v>1758397665.4</v>
      </c>
      <c r="FK50">
        <v>0</v>
      </c>
      <c r="FL50">
        <v>222.6581923076923</v>
      </c>
      <c r="FM50">
        <v>6.52003418286484</v>
      </c>
      <c r="FN50">
        <v>153.303589727272</v>
      </c>
      <c r="FO50">
        <v>4612.216538461539</v>
      </c>
      <c r="FP50">
        <v>15</v>
      </c>
      <c r="FQ50">
        <v>0</v>
      </c>
      <c r="FR50" t="s">
        <v>441</v>
      </c>
      <c r="FS50">
        <v>1747148579.5</v>
      </c>
      <c r="FT50">
        <v>1747148584.5</v>
      </c>
      <c r="FU50">
        <v>0</v>
      </c>
      <c r="FV50">
        <v>0.162</v>
      </c>
      <c r="FW50">
        <v>-0.001</v>
      </c>
      <c r="FX50">
        <v>0.139</v>
      </c>
      <c r="FY50">
        <v>0.058</v>
      </c>
      <c r="FZ50">
        <v>420</v>
      </c>
      <c r="GA50">
        <v>16</v>
      </c>
      <c r="GB50">
        <v>0.19</v>
      </c>
      <c r="GC50">
        <v>0.02</v>
      </c>
      <c r="GD50">
        <v>-29.6875525</v>
      </c>
      <c r="GE50">
        <v>-4.168983489681036</v>
      </c>
      <c r="GF50">
        <v>0.4329924693268348</v>
      </c>
      <c r="GG50">
        <v>0</v>
      </c>
      <c r="GH50">
        <v>222.3622647058824</v>
      </c>
      <c r="GI50">
        <v>6.476165011880076</v>
      </c>
      <c r="GJ50">
        <v>0.6496960515060571</v>
      </c>
      <c r="GK50">
        <v>0</v>
      </c>
      <c r="GL50">
        <v>0.9793668</v>
      </c>
      <c r="GM50">
        <v>-0.02885254784240262</v>
      </c>
      <c r="GN50">
        <v>0.003637264873500424</v>
      </c>
      <c r="GO50">
        <v>1</v>
      </c>
      <c r="GP50">
        <v>1</v>
      </c>
      <c r="GQ50">
        <v>3</v>
      </c>
      <c r="GR50" t="s">
        <v>455</v>
      </c>
      <c r="GS50">
        <v>3.1277</v>
      </c>
      <c r="GT50">
        <v>2.7317</v>
      </c>
      <c r="GU50">
        <v>0.100688</v>
      </c>
      <c r="GV50">
        <v>0.105466</v>
      </c>
      <c r="GW50">
        <v>0.102776</v>
      </c>
      <c r="GX50">
        <v>0.100224</v>
      </c>
      <c r="GY50">
        <v>27008.1</v>
      </c>
      <c r="GZ50">
        <v>26022.4</v>
      </c>
      <c r="HA50">
        <v>30572</v>
      </c>
      <c r="HB50">
        <v>29342.8</v>
      </c>
      <c r="HC50">
        <v>37855.9</v>
      </c>
      <c r="HD50">
        <v>34728</v>
      </c>
      <c r="HE50">
        <v>46769.3</v>
      </c>
      <c r="HF50">
        <v>43591.2</v>
      </c>
      <c r="HG50">
        <v>1.8275</v>
      </c>
      <c r="HH50">
        <v>1.88827</v>
      </c>
      <c r="HI50">
        <v>0.0986457</v>
      </c>
      <c r="HJ50">
        <v>0</v>
      </c>
      <c r="HK50">
        <v>28.3778</v>
      </c>
      <c r="HL50">
        <v>999.9</v>
      </c>
      <c r="HM50">
        <v>54.8</v>
      </c>
      <c r="HN50">
        <v>30</v>
      </c>
      <c r="HO50">
        <v>25.829</v>
      </c>
      <c r="HP50">
        <v>63.8261</v>
      </c>
      <c r="HQ50">
        <v>16.6186</v>
      </c>
      <c r="HR50">
        <v>1</v>
      </c>
      <c r="HS50">
        <v>0.117416</v>
      </c>
      <c r="HT50">
        <v>-0.0738045</v>
      </c>
      <c r="HU50">
        <v>20.2002</v>
      </c>
      <c r="HV50">
        <v>5.22807</v>
      </c>
      <c r="HW50">
        <v>11.974</v>
      </c>
      <c r="HX50">
        <v>4.96975</v>
      </c>
      <c r="HY50">
        <v>3.28968</v>
      </c>
      <c r="HZ50">
        <v>9999</v>
      </c>
      <c r="IA50">
        <v>9999</v>
      </c>
      <c r="IB50">
        <v>9999</v>
      </c>
      <c r="IC50">
        <v>999.9</v>
      </c>
      <c r="ID50">
        <v>4.97296</v>
      </c>
      <c r="IE50">
        <v>1.87731</v>
      </c>
      <c r="IF50">
        <v>1.87543</v>
      </c>
      <c r="IG50">
        <v>1.8782</v>
      </c>
      <c r="IH50">
        <v>1.87497</v>
      </c>
      <c r="II50">
        <v>1.87851</v>
      </c>
      <c r="IJ50">
        <v>1.87561</v>
      </c>
      <c r="IK50">
        <v>1.8768</v>
      </c>
      <c r="IL50">
        <v>0</v>
      </c>
      <c r="IM50">
        <v>0</v>
      </c>
      <c r="IN50">
        <v>0</v>
      </c>
      <c r="IO50">
        <v>0</v>
      </c>
      <c r="IP50" t="s">
        <v>443</v>
      </c>
      <c r="IQ50" t="s">
        <v>444</v>
      </c>
      <c r="IR50" t="s">
        <v>445</v>
      </c>
      <c r="IS50" t="s">
        <v>445</v>
      </c>
      <c r="IT50" t="s">
        <v>445</v>
      </c>
      <c r="IU50" t="s">
        <v>445</v>
      </c>
      <c r="IV50">
        <v>0</v>
      </c>
      <c r="IW50">
        <v>100</v>
      </c>
      <c r="IX50">
        <v>100</v>
      </c>
      <c r="IY50">
        <v>0.32</v>
      </c>
      <c r="IZ50">
        <v>0.215</v>
      </c>
      <c r="JA50">
        <v>-0.2046850803116756</v>
      </c>
      <c r="JB50">
        <v>0.001090686741545948</v>
      </c>
      <c r="JC50">
        <v>-2.452344269991786E-07</v>
      </c>
      <c r="JD50">
        <v>1.613811493950918E-10</v>
      </c>
      <c r="JE50">
        <v>-0.05017639731038544</v>
      </c>
      <c r="JF50">
        <v>-0.0006473243881308715</v>
      </c>
      <c r="JG50">
        <v>0.0006993473609999637</v>
      </c>
      <c r="JH50">
        <v>-6.390957121238126E-06</v>
      </c>
      <c r="JI50">
        <v>1</v>
      </c>
      <c r="JJ50">
        <v>2094</v>
      </c>
      <c r="JK50">
        <v>1</v>
      </c>
      <c r="JL50">
        <v>27</v>
      </c>
      <c r="JM50">
        <v>187484.8</v>
      </c>
      <c r="JN50">
        <v>187484.7</v>
      </c>
      <c r="JO50">
        <v>1.41602</v>
      </c>
      <c r="JP50">
        <v>2.54517</v>
      </c>
      <c r="JQ50">
        <v>1.39893</v>
      </c>
      <c r="JR50">
        <v>2.35229</v>
      </c>
      <c r="JS50">
        <v>1.44897</v>
      </c>
      <c r="JT50">
        <v>2.50122</v>
      </c>
      <c r="JU50">
        <v>36.4814</v>
      </c>
      <c r="JV50">
        <v>24.1926</v>
      </c>
      <c r="JW50">
        <v>18</v>
      </c>
      <c r="JX50">
        <v>476.78</v>
      </c>
      <c r="JY50">
        <v>485.292</v>
      </c>
      <c r="JZ50">
        <v>27.4983</v>
      </c>
      <c r="KA50">
        <v>28.6113</v>
      </c>
      <c r="KB50">
        <v>30.0004</v>
      </c>
      <c r="KC50">
        <v>28.2341</v>
      </c>
      <c r="KD50">
        <v>28.2876</v>
      </c>
      <c r="KE50">
        <v>28.4098</v>
      </c>
      <c r="KF50">
        <v>26.7374</v>
      </c>
      <c r="KG50">
        <v>100</v>
      </c>
      <c r="KH50">
        <v>27.5564</v>
      </c>
      <c r="KI50">
        <v>573.881</v>
      </c>
      <c r="KJ50">
        <v>21.6502</v>
      </c>
      <c r="KK50">
        <v>101.071</v>
      </c>
      <c r="KL50">
        <v>100.277</v>
      </c>
    </row>
    <row r="51" spans="1:298">
      <c r="A51">
        <v>35</v>
      </c>
      <c r="B51">
        <v>1758397670.6</v>
      </c>
      <c r="C51">
        <v>262.0999999046326</v>
      </c>
      <c r="D51" t="s">
        <v>515</v>
      </c>
      <c r="E51" t="s">
        <v>516</v>
      </c>
      <c r="F51">
        <v>5</v>
      </c>
      <c r="G51" t="s">
        <v>436</v>
      </c>
      <c r="H51" t="s">
        <v>437</v>
      </c>
      <c r="I51" t="s">
        <v>438</v>
      </c>
      <c r="J51">
        <v>1758397662.814285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571.0008385889399</v>
      </c>
      <c r="AL51">
        <v>549.4836606060604</v>
      </c>
      <c r="AM51">
        <v>3.436321364237945</v>
      </c>
      <c r="AN51">
        <v>65.6603906975196</v>
      </c>
      <c r="AO51">
        <f>(AQ51 - AP51 + DZ51*1E3/(8.314*(EB51+273.15)) * AS51/DY51 * AR51) * DY51/(100*DM51) * 1000/(1000 - AQ51)</f>
        <v>0</v>
      </c>
      <c r="AP51">
        <v>21.67414163641333</v>
      </c>
      <c r="AQ51">
        <v>22.64349151515151</v>
      </c>
      <c r="AR51">
        <v>-9.537183558194644E-06</v>
      </c>
      <c r="AS51">
        <v>125.1228218183643</v>
      </c>
      <c r="AT51">
        <v>0</v>
      </c>
      <c r="AU51">
        <v>0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439</v>
      </c>
      <c r="AZ51" t="s">
        <v>439</v>
      </c>
      <c r="BA51">
        <v>0</v>
      </c>
      <c r="BB51">
        <v>0</v>
      </c>
      <c r="BC51">
        <f>1-BA51/BB51</f>
        <v>0</v>
      </c>
      <c r="BD51">
        <v>0</v>
      </c>
      <c r="BE51" t="s">
        <v>439</v>
      </c>
      <c r="BF51" t="s">
        <v>439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439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1.65</v>
      </c>
      <c r="DN51">
        <v>0.5</v>
      </c>
      <c r="DO51" t="s">
        <v>440</v>
      </c>
      <c r="DP51">
        <v>2</v>
      </c>
      <c r="DQ51" t="b">
        <v>1</v>
      </c>
      <c r="DR51">
        <v>1758397662.814285</v>
      </c>
      <c r="DS51">
        <v>512.6247142857144</v>
      </c>
      <c r="DT51">
        <v>542.6948928571429</v>
      </c>
      <c r="DU51">
        <v>22.64594642857143</v>
      </c>
      <c r="DV51">
        <v>21.67072857142857</v>
      </c>
      <c r="DW51">
        <v>512.31325</v>
      </c>
      <c r="DX51">
        <v>22.43089642857143</v>
      </c>
      <c r="DY51">
        <v>500.0198214285714</v>
      </c>
      <c r="DZ51">
        <v>90.39907142857143</v>
      </c>
      <c r="EA51">
        <v>0.05418038571428573</v>
      </c>
      <c r="EB51">
        <v>29.36025714285714</v>
      </c>
      <c r="EC51">
        <v>29.96626428571428</v>
      </c>
      <c r="ED51">
        <v>999.9000000000002</v>
      </c>
      <c r="EE51">
        <v>0</v>
      </c>
      <c r="EF51">
        <v>0</v>
      </c>
      <c r="EG51">
        <v>10002.32178571429</v>
      </c>
      <c r="EH51">
        <v>0</v>
      </c>
      <c r="EI51">
        <v>8.344594285714285</v>
      </c>
      <c r="EJ51">
        <v>-30.07020357142857</v>
      </c>
      <c r="EK51">
        <v>524.5024642857143</v>
      </c>
      <c r="EL51">
        <v>554.7159642857143</v>
      </c>
      <c r="EM51">
        <v>0.9752080714285715</v>
      </c>
      <c r="EN51">
        <v>542.6948928571429</v>
      </c>
      <c r="EO51">
        <v>21.67072857142857</v>
      </c>
      <c r="EP51">
        <v>2.047172142857142</v>
      </c>
      <c r="EQ51">
        <v>1.959013571428571</v>
      </c>
      <c r="ER51">
        <v>17.81398214285714</v>
      </c>
      <c r="ES51">
        <v>17.11690357142857</v>
      </c>
      <c r="ET51">
        <v>1999.997857142858</v>
      </c>
      <c r="EU51">
        <v>0.9800034642857144</v>
      </c>
      <c r="EV51">
        <v>0.01999645</v>
      </c>
      <c r="EW51">
        <v>0</v>
      </c>
      <c r="EX51">
        <v>223.29275</v>
      </c>
      <c r="EY51">
        <v>5.000560000000001</v>
      </c>
      <c r="EZ51">
        <v>4624.551071428571</v>
      </c>
      <c r="FA51">
        <v>17294.875</v>
      </c>
      <c r="FB51">
        <v>41.25</v>
      </c>
      <c r="FC51">
        <v>41.5</v>
      </c>
      <c r="FD51">
        <v>40.97975</v>
      </c>
      <c r="FE51">
        <v>40.625</v>
      </c>
      <c r="FF51">
        <v>41.94599999999999</v>
      </c>
      <c r="FG51">
        <v>1955.107857142858</v>
      </c>
      <c r="FH51">
        <v>39.89000000000001</v>
      </c>
      <c r="FI51">
        <v>0</v>
      </c>
      <c r="FJ51">
        <v>1758397670.8</v>
      </c>
      <c r="FK51">
        <v>0</v>
      </c>
      <c r="FL51">
        <v>223.35868</v>
      </c>
      <c r="FM51">
        <v>7.341769228574073</v>
      </c>
      <c r="FN51">
        <v>152.8784618065885</v>
      </c>
      <c r="FO51">
        <v>4626.746799999999</v>
      </c>
      <c r="FP51">
        <v>15</v>
      </c>
      <c r="FQ51">
        <v>0</v>
      </c>
      <c r="FR51" t="s">
        <v>441</v>
      </c>
      <c r="FS51">
        <v>1747148579.5</v>
      </c>
      <c r="FT51">
        <v>1747148584.5</v>
      </c>
      <c r="FU51">
        <v>0</v>
      </c>
      <c r="FV51">
        <v>0.162</v>
      </c>
      <c r="FW51">
        <v>-0.001</v>
      </c>
      <c r="FX51">
        <v>0.139</v>
      </c>
      <c r="FY51">
        <v>0.058</v>
      </c>
      <c r="FZ51">
        <v>420</v>
      </c>
      <c r="GA51">
        <v>16</v>
      </c>
      <c r="GB51">
        <v>0.19</v>
      </c>
      <c r="GC51">
        <v>0.02</v>
      </c>
      <c r="GD51">
        <v>-29.93843414634146</v>
      </c>
      <c r="GE51">
        <v>-2.178470383275306</v>
      </c>
      <c r="GF51">
        <v>0.23435068428377</v>
      </c>
      <c r="GG51">
        <v>0</v>
      </c>
      <c r="GH51">
        <v>222.8976176470588</v>
      </c>
      <c r="GI51">
        <v>7.035767762057969</v>
      </c>
      <c r="GJ51">
        <v>0.7170672302021333</v>
      </c>
      <c r="GK51">
        <v>0</v>
      </c>
      <c r="GL51">
        <v>0.9773969512195121</v>
      </c>
      <c r="GM51">
        <v>-0.04375291986062686</v>
      </c>
      <c r="GN51">
        <v>0.004628886264146161</v>
      </c>
      <c r="GO51">
        <v>1</v>
      </c>
      <c r="GP51">
        <v>1</v>
      </c>
      <c r="GQ51">
        <v>3</v>
      </c>
      <c r="GR51" t="s">
        <v>455</v>
      </c>
      <c r="GS51">
        <v>3.12788</v>
      </c>
      <c r="GT51">
        <v>2.73159</v>
      </c>
      <c r="GU51">
        <v>0.103</v>
      </c>
      <c r="GV51">
        <v>0.107728</v>
      </c>
      <c r="GW51">
        <v>0.102767</v>
      </c>
      <c r="GX51">
        <v>0.100232</v>
      </c>
      <c r="GY51">
        <v>26938.3</v>
      </c>
      <c r="GZ51">
        <v>25956.3</v>
      </c>
      <c r="HA51">
        <v>30571.6</v>
      </c>
      <c r="HB51">
        <v>29342.5</v>
      </c>
      <c r="HC51">
        <v>37856</v>
      </c>
      <c r="HD51">
        <v>34727.7</v>
      </c>
      <c r="HE51">
        <v>46768.6</v>
      </c>
      <c r="HF51">
        <v>43591</v>
      </c>
      <c r="HG51">
        <v>1.8276</v>
      </c>
      <c r="HH51">
        <v>1.88808</v>
      </c>
      <c r="HI51">
        <v>0.0990182</v>
      </c>
      <c r="HJ51">
        <v>0</v>
      </c>
      <c r="HK51">
        <v>28.3791</v>
      </c>
      <c r="HL51">
        <v>999.9</v>
      </c>
      <c r="HM51">
        <v>54.8</v>
      </c>
      <c r="HN51">
        <v>29.9</v>
      </c>
      <c r="HO51">
        <v>25.6819</v>
      </c>
      <c r="HP51">
        <v>63.4462</v>
      </c>
      <c r="HQ51">
        <v>16.4303</v>
      </c>
      <c r="HR51">
        <v>1</v>
      </c>
      <c r="HS51">
        <v>0.117998</v>
      </c>
      <c r="HT51">
        <v>-0.144572</v>
      </c>
      <c r="HU51">
        <v>20.2</v>
      </c>
      <c r="HV51">
        <v>5.22777</v>
      </c>
      <c r="HW51">
        <v>11.974</v>
      </c>
      <c r="HX51">
        <v>4.96985</v>
      </c>
      <c r="HY51">
        <v>3.28965</v>
      </c>
      <c r="HZ51">
        <v>9999</v>
      </c>
      <c r="IA51">
        <v>9999</v>
      </c>
      <c r="IB51">
        <v>9999</v>
      </c>
      <c r="IC51">
        <v>999.9</v>
      </c>
      <c r="ID51">
        <v>4.97293</v>
      </c>
      <c r="IE51">
        <v>1.87729</v>
      </c>
      <c r="IF51">
        <v>1.87542</v>
      </c>
      <c r="IG51">
        <v>1.8782</v>
      </c>
      <c r="IH51">
        <v>1.87495</v>
      </c>
      <c r="II51">
        <v>1.87851</v>
      </c>
      <c r="IJ51">
        <v>1.87561</v>
      </c>
      <c r="IK51">
        <v>1.87681</v>
      </c>
      <c r="IL51">
        <v>0</v>
      </c>
      <c r="IM51">
        <v>0</v>
      </c>
      <c r="IN51">
        <v>0</v>
      </c>
      <c r="IO51">
        <v>0</v>
      </c>
      <c r="IP51" t="s">
        <v>443</v>
      </c>
      <c r="IQ51" t="s">
        <v>444</v>
      </c>
      <c r="IR51" t="s">
        <v>445</v>
      </c>
      <c r="IS51" t="s">
        <v>445</v>
      </c>
      <c r="IT51" t="s">
        <v>445</v>
      </c>
      <c r="IU51" t="s">
        <v>445</v>
      </c>
      <c r="IV51">
        <v>0</v>
      </c>
      <c r="IW51">
        <v>100</v>
      </c>
      <c r="IX51">
        <v>100</v>
      </c>
      <c r="IY51">
        <v>0.337</v>
      </c>
      <c r="IZ51">
        <v>0.215</v>
      </c>
      <c r="JA51">
        <v>-0.2046850803116756</v>
      </c>
      <c r="JB51">
        <v>0.001090686741545948</v>
      </c>
      <c r="JC51">
        <v>-2.452344269991786E-07</v>
      </c>
      <c r="JD51">
        <v>1.613811493950918E-10</v>
      </c>
      <c r="JE51">
        <v>-0.05017639731038544</v>
      </c>
      <c r="JF51">
        <v>-0.0006473243881308715</v>
      </c>
      <c r="JG51">
        <v>0.0006993473609999637</v>
      </c>
      <c r="JH51">
        <v>-6.390957121238126E-06</v>
      </c>
      <c r="JI51">
        <v>1</v>
      </c>
      <c r="JJ51">
        <v>2094</v>
      </c>
      <c r="JK51">
        <v>1</v>
      </c>
      <c r="JL51">
        <v>27</v>
      </c>
      <c r="JM51">
        <v>187484.9</v>
      </c>
      <c r="JN51">
        <v>187484.8</v>
      </c>
      <c r="JO51">
        <v>1.44775</v>
      </c>
      <c r="JP51">
        <v>2.55005</v>
      </c>
      <c r="JQ51">
        <v>1.39893</v>
      </c>
      <c r="JR51">
        <v>2.35352</v>
      </c>
      <c r="JS51">
        <v>1.44897</v>
      </c>
      <c r="JT51">
        <v>2.52075</v>
      </c>
      <c r="JU51">
        <v>36.4814</v>
      </c>
      <c r="JV51">
        <v>24.1926</v>
      </c>
      <c r="JW51">
        <v>18</v>
      </c>
      <c r="JX51">
        <v>476.873</v>
      </c>
      <c r="JY51">
        <v>485.208</v>
      </c>
      <c r="JZ51">
        <v>27.5443</v>
      </c>
      <c r="KA51">
        <v>28.6185</v>
      </c>
      <c r="KB51">
        <v>30.0006</v>
      </c>
      <c r="KC51">
        <v>28.24</v>
      </c>
      <c r="KD51">
        <v>28.2935</v>
      </c>
      <c r="KE51">
        <v>29.1096</v>
      </c>
      <c r="KF51">
        <v>26.7374</v>
      </c>
      <c r="KG51">
        <v>100</v>
      </c>
      <c r="KH51">
        <v>27.5657</v>
      </c>
      <c r="KI51">
        <v>593.9160000000001</v>
      </c>
      <c r="KJ51">
        <v>21.6502</v>
      </c>
      <c r="KK51">
        <v>101.07</v>
      </c>
      <c r="KL51">
        <v>100.276</v>
      </c>
    </row>
    <row r="52" spans="1:298">
      <c r="A52">
        <v>36</v>
      </c>
      <c r="B52">
        <v>1758397675.6</v>
      </c>
      <c r="C52">
        <v>267.0999999046326</v>
      </c>
      <c r="D52" t="s">
        <v>517</v>
      </c>
      <c r="E52" t="s">
        <v>518</v>
      </c>
      <c r="F52">
        <v>5</v>
      </c>
      <c r="G52" t="s">
        <v>436</v>
      </c>
      <c r="H52" t="s">
        <v>437</v>
      </c>
      <c r="I52" t="s">
        <v>438</v>
      </c>
      <c r="J52">
        <v>1758397668.1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588.049742267387</v>
      </c>
      <c r="AL52">
        <v>566.5701636363634</v>
      </c>
      <c r="AM52">
        <v>3.417809574562904</v>
      </c>
      <c r="AN52">
        <v>65.6603906975196</v>
      </c>
      <c r="AO52">
        <f>(AQ52 - AP52 + DZ52*1E3/(8.314*(EB52+273.15)) * AS52/DY52 * AR52) * DY52/(100*DM52) * 1000/(1000 - AQ52)</f>
        <v>0</v>
      </c>
      <c r="AP52">
        <v>21.68019444001176</v>
      </c>
      <c r="AQ52">
        <v>22.64586606060606</v>
      </c>
      <c r="AR52">
        <v>6.346312947063599E-06</v>
      </c>
      <c r="AS52">
        <v>125.1228218183643</v>
      </c>
      <c r="AT52">
        <v>0</v>
      </c>
      <c r="AU52">
        <v>0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439</v>
      </c>
      <c r="AZ52" t="s">
        <v>439</v>
      </c>
      <c r="BA52">
        <v>0</v>
      </c>
      <c r="BB52">
        <v>0</v>
      </c>
      <c r="BC52">
        <f>1-BA52/BB52</f>
        <v>0</v>
      </c>
      <c r="BD52">
        <v>0</v>
      </c>
      <c r="BE52" t="s">
        <v>439</v>
      </c>
      <c r="BF52" t="s">
        <v>439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439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1.65</v>
      </c>
      <c r="DN52">
        <v>0.5</v>
      </c>
      <c r="DO52" t="s">
        <v>440</v>
      </c>
      <c r="DP52">
        <v>2</v>
      </c>
      <c r="DQ52" t="b">
        <v>1</v>
      </c>
      <c r="DR52">
        <v>1758397668.1</v>
      </c>
      <c r="DS52">
        <v>530.3193333333334</v>
      </c>
      <c r="DT52">
        <v>560.4446666666666</v>
      </c>
      <c r="DU52">
        <v>22.64468518518518</v>
      </c>
      <c r="DV52">
        <v>21.67439629629629</v>
      </c>
      <c r="DW52">
        <v>529.9907407407408</v>
      </c>
      <c r="DX52">
        <v>22.42965185185185</v>
      </c>
      <c r="DY52">
        <v>500.0284444444445</v>
      </c>
      <c r="DZ52">
        <v>90.39808518518518</v>
      </c>
      <c r="EA52">
        <v>0.05409886296296296</v>
      </c>
      <c r="EB52">
        <v>29.36094074074074</v>
      </c>
      <c r="EC52">
        <v>29.97163333333333</v>
      </c>
      <c r="ED52">
        <v>999.9000000000001</v>
      </c>
      <c r="EE52">
        <v>0</v>
      </c>
      <c r="EF52">
        <v>0</v>
      </c>
      <c r="EG52">
        <v>9995.651111111112</v>
      </c>
      <c r="EH52">
        <v>0</v>
      </c>
      <c r="EI52">
        <v>8.347288888888889</v>
      </c>
      <c r="EJ52">
        <v>-30.12545555555556</v>
      </c>
      <c r="EK52">
        <v>542.6063703703704</v>
      </c>
      <c r="EL52">
        <v>572.8611111111111</v>
      </c>
      <c r="EM52">
        <v>0.9702875555555556</v>
      </c>
      <c r="EN52">
        <v>560.4446666666666</v>
      </c>
      <c r="EO52">
        <v>21.67439629629629</v>
      </c>
      <c r="EP52">
        <v>2.047035555555556</v>
      </c>
      <c r="EQ52">
        <v>1.959323703703704</v>
      </c>
      <c r="ER52">
        <v>17.81292592592593</v>
      </c>
      <c r="ES52">
        <v>17.1194</v>
      </c>
      <c r="ET52">
        <v>1999.992592592593</v>
      </c>
      <c r="EU52">
        <v>0.9800034444444444</v>
      </c>
      <c r="EV52">
        <v>0.01999647037037037</v>
      </c>
      <c r="EW52">
        <v>0</v>
      </c>
      <c r="EX52">
        <v>224.0204074074074</v>
      </c>
      <c r="EY52">
        <v>5.000560000000001</v>
      </c>
      <c r="EZ52">
        <v>4637.994814814815</v>
      </c>
      <c r="FA52">
        <v>17294.83333333333</v>
      </c>
      <c r="FB52">
        <v>41.25</v>
      </c>
      <c r="FC52">
        <v>41.5</v>
      </c>
      <c r="FD52">
        <v>40.99766666666666</v>
      </c>
      <c r="FE52">
        <v>40.625</v>
      </c>
      <c r="FF52">
        <v>41.958</v>
      </c>
      <c r="FG52">
        <v>1955.102592592593</v>
      </c>
      <c r="FH52">
        <v>39.89000000000001</v>
      </c>
      <c r="FI52">
        <v>0</v>
      </c>
      <c r="FJ52">
        <v>1758397675.6</v>
      </c>
      <c r="FK52">
        <v>0</v>
      </c>
      <c r="FL52">
        <v>224.03952</v>
      </c>
      <c r="FM52">
        <v>8.469230778435289</v>
      </c>
      <c r="FN52">
        <v>155.0723079387676</v>
      </c>
      <c r="FO52">
        <v>4639.0392</v>
      </c>
      <c r="FP52">
        <v>15</v>
      </c>
      <c r="FQ52">
        <v>0</v>
      </c>
      <c r="FR52" t="s">
        <v>441</v>
      </c>
      <c r="FS52">
        <v>1747148579.5</v>
      </c>
      <c r="FT52">
        <v>1747148584.5</v>
      </c>
      <c r="FU52">
        <v>0</v>
      </c>
      <c r="FV52">
        <v>0.162</v>
      </c>
      <c r="FW52">
        <v>-0.001</v>
      </c>
      <c r="FX52">
        <v>0.139</v>
      </c>
      <c r="FY52">
        <v>0.058</v>
      </c>
      <c r="FZ52">
        <v>420</v>
      </c>
      <c r="GA52">
        <v>16</v>
      </c>
      <c r="GB52">
        <v>0.19</v>
      </c>
      <c r="GC52">
        <v>0.02</v>
      </c>
      <c r="GD52">
        <v>-30.07280731707317</v>
      </c>
      <c r="GE52">
        <v>-0.7867651567943988</v>
      </c>
      <c r="GF52">
        <v>0.09554856609623083</v>
      </c>
      <c r="GG52">
        <v>0</v>
      </c>
      <c r="GH52">
        <v>223.5402352941177</v>
      </c>
      <c r="GI52">
        <v>8.186799071973329</v>
      </c>
      <c r="GJ52">
        <v>0.8331667109085006</v>
      </c>
      <c r="GK52">
        <v>0</v>
      </c>
      <c r="GL52">
        <v>0.973636536585366</v>
      </c>
      <c r="GM52">
        <v>-0.05248041114982688</v>
      </c>
      <c r="GN52">
        <v>0.005305908681044965</v>
      </c>
      <c r="GO52">
        <v>1</v>
      </c>
      <c r="GP52">
        <v>1</v>
      </c>
      <c r="GQ52">
        <v>3</v>
      </c>
      <c r="GR52" t="s">
        <v>455</v>
      </c>
      <c r="GS52">
        <v>3.12777</v>
      </c>
      <c r="GT52">
        <v>2.73198</v>
      </c>
      <c r="GU52">
        <v>0.105265</v>
      </c>
      <c r="GV52">
        <v>0.109958</v>
      </c>
      <c r="GW52">
        <v>0.102774</v>
      </c>
      <c r="GX52">
        <v>0.100246</v>
      </c>
      <c r="GY52">
        <v>26869.8</v>
      </c>
      <c r="GZ52">
        <v>25891.2</v>
      </c>
      <c r="HA52">
        <v>30571.1</v>
      </c>
      <c r="HB52">
        <v>29342.3</v>
      </c>
      <c r="HC52">
        <v>37855.5</v>
      </c>
      <c r="HD52">
        <v>34727.5</v>
      </c>
      <c r="HE52">
        <v>46768.2</v>
      </c>
      <c r="HF52">
        <v>43591.1</v>
      </c>
      <c r="HG52">
        <v>1.82738</v>
      </c>
      <c r="HH52">
        <v>1.88838</v>
      </c>
      <c r="HI52">
        <v>0.09940939999999999</v>
      </c>
      <c r="HJ52">
        <v>0</v>
      </c>
      <c r="HK52">
        <v>28.3816</v>
      </c>
      <c r="HL52">
        <v>999.9</v>
      </c>
      <c r="HM52">
        <v>54.8</v>
      </c>
      <c r="HN52">
        <v>29.9</v>
      </c>
      <c r="HO52">
        <v>25.6801</v>
      </c>
      <c r="HP52">
        <v>63.7862</v>
      </c>
      <c r="HQ52">
        <v>16.4744</v>
      </c>
      <c r="HR52">
        <v>1</v>
      </c>
      <c r="HS52">
        <v>0.118486</v>
      </c>
      <c r="HT52">
        <v>-0.087116</v>
      </c>
      <c r="HU52">
        <v>20.1999</v>
      </c>
      <c r="HV52">
        <v>5.22762</v>
      </c>
      <c r="HW52">
        <v>11.974</v>
      </c>
      <c r="HX52">
        <v>4.9697</v>
      </c>
      <c r="HY52">
        <v>3.28965</v>
      </c>
      <c r="HZ52">
        <v>9999</v>
      </c>
      <c r="IA52">
        <v>9999</v>
      </c>
      <c r="IB52">
        <v>9999</v>
      </c>
      <c r="IC52">
        <v>999.9</v>
      </c>
      <c r="ID52">
        <v>4.97295</v>
      </c>
      <c r="IE52">
        <v>1.8773</v>
      </c>
      <c r="IF52">
        <v>1.87541</v>
      </c>
      <c r="IG52">
        <v>1.8782</v>
      </c>
      <c r="IH52">
        <v>1.87496</v>
      </c>
      <c r="II52">
        <v>1.87851</v>
      </c>
      <c r="IJ52">
        <v>1.87561</v>
      </c>
      <c r="IK52">
        <v>1.8768</v>
      </c>
      <c r="IL52">
        <v>0</v>
      </c>
      <c r="IM52">
        <v>0</v>
      </c>
      <c r="IN52">
        <v>0</v>
      </c>
      <c r="IO52">
        <v>0</v>
      </c>
      <c r="IP52" t="s">
        <v>443</v>
      </c>
      <c r="IQ52" t="s">
        <v>444</v>
      </c>
      <c r="IR52" t="s">
        <v>445</v>
      </c>
      <c r="IS52" t="s">
        <v>445</v>
      </c>
      <c r="IT52" t="s">
        <v>445</v>
      </c>
      <c r="IU52" t="s">
        <v>445</v>
      </c>
      <c r="IV52">
        <v>0</v>
      </c>
      <c r="IW52">
        <v>100</v>
      </c>
      <c r="IX52">
        <v>100</v>
      </c>
      <c r="IY52">
        <v>0.353</v>
      </c>
      <c r="IZ52">
        <v>0.2151</v>
      </c>
      <c r="JA52">
        <v>-0.2046850803116756</v>
      </c>
      <c r="JB52">
        <v>0.001090686741545948</v>
      </c>
      <c r="JC52">
        <v>-2.452344269991786E-07</v>
      </c>
      <c r="JD52">
        <v>1.613811493950918E-10</v>
      </c>
      <c r="JE52">
        <v>-0.05017639731038544</v>
      </c>
      <c r="JF52">
        <v>-0.0006473243881308715</v>
      </c>
      <c r="JG52">
        <v>0.0006993473609999637</v>
      </c>
      <c r="JH52">
        <v>-6.390957121238126E-06</v>
      </c>
      <c r="JI52">
        <v>1</v>
      </c>
      <c r="JJ52">
        <v>2094</v>
      </c>
      <c r="JK52">
        <v>1</v>
      </c>
      <c r="JL52">
        <v>27</v>
      </c>
      <c r="JM52">
        <v>187484.9</v>
      </c>
      <c r="JN52">
        <v>187484.9</v>
      </c>
      <c r="JO52">
        <v>1.48315</v>
      </c>
      <c r="JP52">
        <v>2.54028</v>
      </c>
      <c r="JQ52">
        <v>1.39893</v>
      </c>
      <c r="JR52">
        <v>2.35229</v>
      </c>
      <c r="JS52">
        <v>1.44897</v>
      </c>
      <c r="JT52">
        <v>2.59277</v>
      </c>
      <c r="JU52">
        <v>36.4814</v>
      </c>
      <c r="JV52">
        <v>24.2013</v>
      </c>
      <c r="JW52">
        <v>18</v>
      </c>
      <c r="JX52">
        <v>476.791</v>
      </c>
      <c r="JY52">
        <v>485.458</v>
      </c>
      <c r="JZ52">
        <v>27.5699</v>
      </c>
      <c r="KA52">
        <v>28.626</v>
      </c>
      <c r="KB52">
        <v>30.0006</v>
      </c>
      <c r="KC52">
        <v>28.2462</v>
      </c>
      <c r="KD52">
        <v>28.2994</v>
      </c>
      <c r="KE52">
        <v>29.7465</v>
      </c>
      <c r="KF52">
        <v>26.7374</v>
      </c>
      <c r="KG52">
        <v>100</v>
      </c>
      <c r="KH52">
        <v>27.5745</v>
      </c>
      <c r="KI52">
        <v>607.282</v>
      </c>
      <c r="KJ52">
        <v>21.6502</v>
      </c>
      <c r="KK52">
        <v>101.068</v>
      </c>
      <c r="KL52">
        <v>100.276</v>
      </c>
    </row>
    <row r="53" spans="1:298">
      <c r="A53">
        <v>37</v>
      </c>
      <c r="B53">
        <v>1758397680.6</v>
      </c>
      <c r="C53">
        <v>272.0999999046326</v>
      </c>
      <c r="D53" t="s">
        <v>519</v>
      </c>
      <c r="E53" t="s">
        <v>520</v>
      </c>
      <c r="F53">
        <v>5</v>
      </c>
      <c r="G53" t="s">
        <v>436</v>
      </c>
      <c r="H53" t="s">
        <v>437</v>
      </c>
      <c r="I53" t="s">
        <v>438</v>
      </c>
      <c r="J53">
        <v>1758397672.814285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605.2635848768024</v>
      </c>
      <c r="AL53">
        <v>583.7271696969693</v>
      </c>
      <c r="AM53">
        <v>3.436560528469866</v>
      </c>
      <c r="AN53">
        <v>65.6603906975196</v>
      </c>
      <c r="AO53">
        <f>(AQ53 - AP53 + DZ53*1E3/(8.314*(EB53+273.15)) * AS53/DY53 * AR53) * DY53/(100*DM53) * 1000/(1000 - AQ53)</f>
        <v>0</v>
      </c>
      <c r="AP53">
        <v>21.68291889179126</v>
      </c>
      <c r="AQ53">
        <v>22.64489575757574</v>
      </c>
      <c r="AR53">
        <v>-9.073794707096953E-06</v>
      </c>
      <c r="AS53">
        <v>125.1228218183643</v>
      </c>
      <c r="AT53">
        <v>0</v>
      </c>
      <c r="AU53">
        <v>0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439</v>
      </c>
      <c r="AZ53" t="s">
        <v>439</v>
      </c>
      <c r="BA53">
        <v>0</v>
      </c>
      <c r="BB53">
        <v>0</v>
      </c>
      <c r="BC53">
        <f>1-BA53/BB53</f>
        <v>0</v>
      </c>
      <c r="BD53">
        <v>0</v>
      </c>
      <c r="BE53" t="s">
        <v>439</v>
      </c>
      <c r="BF53" t="s">
        <v>439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439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1.65</v>
      </c>
      <c r="DN53">
        <v>0.5</v>
      </c>
      <c r="DO53" t="s">
        <v>440</v>
      </c>
      <c r="DP53">
        <v>2</v>
      </c>
      <c r="DQ53" t="b">
        <v>1</v>
      </c>
      <c r="DR53">
        <v>1758397672.814285</v>
      </c>
      <c r="DS53">
        <v>546.1010357142857</v>
      </c>
      <c r="DT53">
        <v>576.2763928571428</v>
      </c>
      <c r="DU53">
        <v>22.64503214285714</v>
      </c>
      <c r="DV53">
        <v>21.67761428571429</v>
      </c>
      <c r="DW53">
        <v>545.7572142857142</v>
      </c>
      <c r="DX53">
        <v>22.43000714285715</v>
      </c>
      <c r="DY53">
        <v>500.0252142857143</v>
      </c>
      <c r="DZ53">
        <v>90.39593928571431</v>
      </c>
      <c r="EA53">
        <v>0.05402173571428572</v>
      </c>
      <c r="EB53">
        <v>29.36552857142857</v>
      </c>
      <c r="EC53">
        <v>30.00008571428572</v>
      </c>
      <c r="ED53">
        <v>999.9000000000002</v>
      </c>
      <c r="EE53">
        <v>0</v>
      </c>
      <c r="EF53">
        <v>0</v>
      </c>
      <c r="EG53">
        <v>9997.7675</v>
      </c>
      <c r="EH53">
        <v>0</v>
      </c>
      <c r="EI53">
        <v>8.342329285714285</v>
      </c>
      <c r="EJ53">
        <v>-30.17548928571429</v>
      </c>
      <c r="EK53">
        <v>558.754</v>
      </c>
      <c r="EL53">
        <v>589.0455714285714</v>
      </c>
      <c r="EM53">
        <v>0.9674244642857143</v>
      </c>
      <c r="EN53">
        <v>576.2763928571428</v>
      </c>
      <c r="EO53">
        <v>21.67761428571429</v>
      </c>
      <c r="EP53">
        <v>2.047019642857143</v>
      </c>
      <c r="EQ53">
        <v>1.9595675</v>
      </c>
      <c r="ER53">
        <v>17.81280357142857</v>
      </c>
      <c r="ES53">
        <v>17.12137142857143</v>
      </c>
      <c r="ET53">
        <v>1999.982142857143</v>
      </c>
      <c r="EU53">
        <v>0.9800033571428572</v>
      </c>
      <c r="EV53">
        <v>0.01999656071428571</v>
      </c>
      <c r="EW53">
        <v>0</v>
      </c>
      <c r="EX53">
        <v>224.65925</v>
      </c>
      <c r="EY53">
        <v>5.000560000000001</v>
      </c>
      <c r="EZ53">
        <v>4650.299285714286</v>
      </c>
      <c r="FA53">
        <v>17294.74642857143</v>
      </c>
      <c r="FB53">
        <v>41.25</v>
      </c>
      <c r="FC53">
        <v>41.5</v>
      </c>
      <c r="FD53">
        <v>41</v>
      </c>
      <c r="FE53">
        <v>40.625</v>
      </c>
      <c r="FF53">
        <v>41.9775</v>
      </c>
      <c r="FG53">
        <v>1955.092142857143</v>
      </c>
      <c r="FH53">
        <v>39.89000000000001</v>
      </c>
      <c r="FI53">
        <v>0</v>
      </c>
      <c r="FJ53">
        <v>1758397681</v>
      </c>
      <c r="FK53">
        <v>0</v>
      </c>
      <c r="FL53">
        <v>224.7495769230769</v>
      </c>
      <c r="FM53">
        <v>7.691794864399832</v>
      </c>
      <c r="FN53">
        <v>158.3121365658435</v>
      </c>
      <c r="FO53">
        <v>4652.385769230769</v>
      </c>
      <c r="FP53">
        <v>15</v>
      </c>
      <c r="FQ53">
        <v>0</v>
      </c>
      <c r="FR53" t="s">
        <v>441</v>
      </c>
      <c r="FS53">
        <v>1747148579.5</v>
      </c>
      <c r="FT53">
        <v>1747148584.5</v>
      </c>
      <c r="FU53">
        <v>0</v>
      </c>
      <c r="FV53">
        <v>0.162</v>
      </c>
      <c r="FW53">
        <v>-0.001</v>
      </c>
      <c r="FX53">
        <v>0.139</v>
      </c>
      <c r="FY53">
        <v>0.058</v>
      </c>
      <c r="FZ53">
        <v>420</v>
      </c>
      <c r="GA53">
        <v>16</v>
      </c>
      <c r="GB53">
        <v>0.19</v>
      </c>
      <c r="GC53">
        <v>0.02</v>
      </c>
      <c r="GD53">
        <v>-30.14129024390244</v>
      </c>
      <c r="GE53">
        <v>-0.5586501742160798</v>
      </c>
      <c r="GF53">
        <v>0.07011161764792505</v>
      </c>
      <c r="GG53">
        <v>0</v>
      </c>
      <c r="GH53">
        <v>224.1603823529412</v>
      </c>
      <c r="GI53">
        <v>8.560320856003187</v>
      </c>
      <c r="GJ53">
        <v>0.8694558140755392</v>
      </c>
      <c r="GK53">
        <v>0</v>
      </c>
      <c r="GL53">
        <v>0.9695874878048779</v>
      </c>
      <c r="GM53">
        <v>-0.04187347735191727</v>
      </c>
      <c r="GN53">
        <v>0.004260095751368365</v>
      </c>
      <c r="GO53">
        <v>1</v>
      </c>
      <c r="GP53">
        <v>1</v>
      </c>
      <c r="GQ53">
        <v>3</v>
      </c>
      <c r="GR53" t="s">
        <v>455</v>
      </c>
      <c r="GS53">
        <v>3.12795</v>
      </c>
      <c r="GT53">
        <v>2.7317</v>
      </c>
      <c r="GU53">
        <v>0.107509</v>
      </c>
      <c r="GV53">
        <v>0.112171</v>
      </c>
      <c r="GW53">
        <v>0.102767</v>
      </c>
      <c r="GX53">
        <v>0.100257</v>
      </c>
      <c r="GY53">
        <v>26802.2</v>
      </c>
      <c r="GZ53">
        <v>25826.8</v>
      </c>
      <c r="HA53">
        <v>30570.9</v>
      </c>
      <c r="HB53">
        <v>29342.3</v>
      </c>
      <c r="HC53">
        <v>37855.4</v>
      </c>
      <c r="HD53">
        <v>34726.9</v>
      </c>
      <c r="HE53">
        <v>46767.5</v>
      </c>
      <c r="HF53">
        <v>43590.7</v>
      </c>
      <c r="HG53">
        <v>1.8275</v>
      </c>
      <c r="HH53">
        <v>1.88813</v>
      </c>
      <c r="HI53">
        <v>0.101626</v>
      </c>
      <c r="HJ53">
        <v>0</v>
      </c>
      <c r="HK53">
        <v>28.3847</v>
      </c>
      <c r="HL53">
        <v>999.9</v>
      </c>
      <c r="HM53">
        <v>54.8</v>
      </c>
      <c r="HN53">
        <v>30</v>
      </c>
      <c r="HO53">
        <v>25.8302</v>
      </c>
      <c r="HP53">
        <v>63.8862</v>
      </c>
      <c r="HQ53">
        <v>16.4503</v>
      </c>
      <c r="HR53">
        <v>1</v>
      </c>
      <c r="HS53">
        <v>0.118908</v>
      </c>
      <c r="HT53">
        <v>-0.0421242</v>
      </c>
      <c r="HU53">
        <v>20.1998</v>
      </c>
      <c r="HV53">
        <v>5.22672</v>
      </c>
      <c r="HW53">
        <v>11.974</v>
      </c>
      <c r="HX53">
        <v>4.9695</v>
      </c>
      <c r="HY53">
        <v>3.2895</v>
      </c>
      <c r="HZ53">
        <v>9999</v>
      </c>
      <c r="IA53">
        <v>9999</v>
      </c>
      <c r="IB53">
        <v>9999</v>
      </c>
      <c r="IC53">
        <v>999.9</v>
      </c>
      <c r="ID53">
        <v>4.97294</v>
      </c>
      <c r="IE53">
        <v>1.87733</v>
      </c>
      <c r="IF53">
        <v>1.87545</v>
      </c>
      <c r="IG53">
        <v>1.8782</v>
      </c>
      <c r="IH53">
        <v>1.87498</v>
      </c>
      <c r="II53">
        <v>1.87852</v>
      </c>
      <c r="IJ53">
        <v>1.87561</v>
      </c>
      <c r="IK53">
        <v>1.87681</v>
      </c>
      <c r="IL53">
        <v>0</v>
      </c>
      <c r="IM53">
        <v>0</v>
      </c>
      <c r="IN53">
        <v>0</v>
      </c>
      <c r="IO53">
        <v>0</v>
      </c>
      <c r="IP53" t="s">
        <v>443</v>
      </c>
      <c r="IQ53" t="s">
        <v>444</v>
      </c>
      <c r="IR53" t="s">
        <v>445</v>
      </c>
      <c r="IS53" t="s">
        <v>445</v>
      </c>
      <c r="IT53" t="s">
        <v>445</v>
      </c>
      <c r="IU53" t="s">
        <v>445</v>
      </c>
      <c r="IV53">
        <v>0</v>
      </c>
      <c r="IW53">
        <v>100</v>
      </c>
      <c r="IX53">
        <v>100</v>
      </c>
      <c r="IY53">
        <v>0.369</v>
      </c>
      <c r="IZ53">
        <v>0.2151</v>
      </c>
      <c r="JA53">
        <v>-0.2046850803116756</v>
      </c>
      <c r="JB53">
        <v>0.001090686741545948</v>
      </c>
      <c r="JC53">
        <v>-2.452344269991786E-07</v>
      </c>
      <c r="JD53">
        <v>1.613811493950918E-10</v>
      </c>
      <c r="JE53">
        <v>-0.05017639731038544</v>
      </c>
      <c r="JF53">
        <v>-0.0006473243881308715</v>
      </c>
      <c r="JG53">
        <v>0.0006993473609999637</v>
      </c>
      <c r="JH53">
        <v>-6.390957121238126E-06</v>
      </c>
      <c r="JI53">
        <v>1</v>
      </c>
      <c r="JJ53">
        <v>2094</v>
      </c>
      <c r="JK53">
        <v>1</v>
      </c>
      <c r="JL53">
        <v>27</v>
      </c>
      <c r="JM53">
        <v>187485</v>
      </c>
      <c r="JN53">
        <v>187484.9</v>
      </c>
      <c r="JO53">
        <v>1.51367</v>
      </c>
      <c r="JP53">
        <v>2.53662</v>
      </c>
      <c r="JQ53">
        <v>1.39893</v>
      </c>
      <c r="JR53">
        <v>2.35352</v>
      </c>
      <c r="JS53">
        <v>1.44897</v>
      </c>
      <c r="JT53">
        <v>2.53784</v>
      </c>
      <c r="JU53">
        <v>36.4814</v>
      </c>
      <c r="JV53">
        <v>24.2013</v>
      </c>
      <c r="JW53">
        <v>18</v>
      </c>
      <c r="JX53">
        <v>476.889</v>
      </c>
      <c r="JY53">
        <v>485.332</v>
      </c>
      <c r="JZ53">
        <v>27.5807</v>
      </c>
      <c r="KA53">
        <v>28.6328</v>
      </c>
      <c r="KB53">
        <v>30.0005</v>
      </c>
      <c r="KC53">
        <v>28.2509</v>
      </c>
      <c r="KD53">
        <v>28.3043</v>
      </c>
      <c r="KE53">
        <v>30.4376</v>
      </c>
      <c r="KF53">
        <v>26.7374</v>
      </c>
      <c r="KG53">
        <v>100</v>
      </c>
      <c r="KH53">
        <v>27.5468</v>
      </c>
      <c r="KI53">
        <v>627.317</v>
      </c>
      <c r="KJ53">
        <v>21.6502</v>
      </c>
      <c r="KK53">
        <v>101.067</v>
      </c>
      <c r="KL53">
        <v>100.276</v>
      </c>
    </row>
    <row r="54" spans="1:298">
      <c r="A54">
        <v>38</v>
      </c>
      <c r="B54">
        <v>1758397685.6</v>
      </c>
      <c r="C54">
        <v>277.0999999046326</v>
      </c>
      <c r="D54" t="s">
        <v>521</v>
      </c>
      <c r="E54" t="s">
        <v>522</v>
      </c>
      <c r="F54">
        <v>5</v>
      </c>
      <c r="G54" t="s">
        <v>436</v>
      </c>
      <c r="H54" t="s">
        <v>437</v>
      </c>
      <c r="I54" t="s">
        <v>438</v>
      </c>
      <c r="J54">
        <v>1758397678.1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622.4168856106039</v>
      </c>
      <c r="AL54">
        <v>600.8059515151514</v>
      </c>
      <c r="AM54">
        <v>3.414252791540588</v>
      </c>
      <c r="AN54">
        <v>65.6603906975196</v>
      </c>
      <c r="AO54">
        <f>(AQ54 - AP54 + DZ54*1E3/(8.314*(EB54+273.15)) * AS54/DY54 * AR54) * DY54/(100*DM54) * 1000/(1000 - AQ54)</f>
        <v>0</v>
      </c>
      <c r="AP54">
        <v>21.68754323299008</v>
      </c>
      <c r="AQ54">
        <v>22.6421606060606</v>
      </c>
      <c r="AR54">
        <v>-8.737061981422403E-06</v>
      </c>
      <c r="AS54">
        <v>125.1228218183643</v>
      </c>
      <c r="AT54">
        <v>0</v>
      </c>
      <c r="AU54">
        <v>0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439</v>
      </c>
      <c r="AZ54" t="s">
        <v>439</v>
      </c>
      <c r="BA54">
        <v>0</v>
      </c>
      <c r="BB54">
        <v>0</v>
      </c>
      <c r="BC54">
        <f>1-BA54/BB54</f>
        <v>0</v>
      </c>
      <c r="BD54">
        <v>0</v>
      </c>
      <c r="BE54" t="s">
        <v>439</v>
      </c>
      <c r="BF54" t="s">
        <v>439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439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1.65</v>
      </c>
      <c r="DN54">
        <v>0.5</v>
      </c>
      <c r="DO54" t="s">
        <v>440</v>
      </c>
      <c r="DP54">
        <v>2</v>
      </c>
      <c r="DQ54" t="b">
        <v>1</v>
      </c>
      <c r="DR54">
        <v>1758397678.1</v>
      </c>
      <c r="DS54">
        <v>563.7924444444444</v>
      </c>
      <c r="DT54">
        <v>593.9945185185186</v>
      </c>
      <c r="DU54">
        <v>22.64468148148148</v>
      </c>
      <c r="DV54">
        <v>21.6823962962963</v>
      </c>
      <c r="DW54">
        <v>563.4315555555555</v>
      </c>
      <c r="DX54">
        <v>22.42965555555556</v>
      </c>
      <c r="DY54">
        <v>499.9892592592593</v>
      </c>
      <c r="DZ54">
        <v>90.39512222222226</v>
      </c>
      <c r="EA54">
        <v>0.05408033333333333</v>
      </c>
      <c r="EB54">
        <v>29.37142222222222</v>
      </c>
      <c r="EC54">
        <v>30.01626666666667</v>
      </c>
      <c r="ED54">
        <v>999.9000000000001</v>
      </c>
      <c r="EE54">
        <v>0</v>
      </c>
      <c r="EF54">
        <v>0</v>
      </c>
      <c r="EG54">
        <v>9989.442222222222</v>
      </c>
      <c r="EH54">
        <v>0</v>
      </c>
      <c r="EI54">
        <v>8.345297037037037</v>
      </c>
      <c r="EJ54">
        <v>-30.20225925925926</v>
      </c>
      <c r="EK54">
        <v>576.8551851851852</v>
      </c>
      <c r="EL54">
        <v>607.1592962962962</v>
      </c>
      <c r="EM54">
        <v>0.9622874814814815</v>
      </c>
      <c r="EN54">
        <v>593.9945185185186</v>
      </c>
      <c r="EO54">
        <v>21.6823962962963</v>
      </c>
      <c r="EP54">
        <v>2.046969259259259</v>
      </c>
      <c r="EQ54">
        <v>1.959981851851852</v>
      </c>
      <c r="ER54">
        <v>17.8124037037037</v>
      </c>
      <c r="ES54">
        <v>17.12471111111111</v>
      </c>
      <c r="ET54">
        <v>1999.978148148149</v>
      </c>
      <c r="EU54">
        <v>0.9800033333333333</v>
      </c>
      <c r="EV54">
        <v>0.01999658148148148</v>
      </c>
      <c r="EW54">
        <v>0</v>
      </c>
      <c r="EX54">
        <v>225.3140740740741</v>
      </c>
      <c r="EY54">
        <v>5.000560000000001</v>
      </c>
      <c r="EZ54">
        <v>4664.081481481481</v>
      </c>
      <c r="FA54">
        <v>17294.72962962963</v>
      </c>
      <c r="FB54">
        <v>41.25</v>
      </c>
      <c r="FC54">
        <v>41.5</v>
      </c>
      <c r="FD54">
        <v>41</v>
      </c>
      <c r="FE54">
        <v>40.62959259259259</v>
      </c>
      <c r="FF54">
        <v>41.99066666666667</v>
      </c>
      <c r="FG54">
        <v>1955.088148148149</v>
      </c>
      <c r="FH54">
        <v>39.89000000000001</v>
      </c>
      <c r="FI54">
        <v>0</v>
      </c>
      <c r="FJ54">
        <v>1758397685.2</v>
      </c>
      <c r="FK54">
        <v>0</v>
      </c>
      <c r="FL54">
        <v>225.30084</v>
      </c>
      <c r="FM54">
        <v>6.030846161322153</v>
      </c>
      <c r="FN54">
        <v>157.8423077121886</v>
      </c>
      <c r="FO54">
        <v>4664.135200000001</v>
      </c>
      <c r="FP54">
        <v>15</v>
      </c>
      <c r="FQ54">
        <v>0</v>
      </c>
      <c r="FR54" t="s">
        <v>441</v>
      </c>
      <c r="FS54">
        <v>1747148579.5</v>
      </c>
      <c r="FT54">
        <v>1747148584.5</v>
      </c>
      <c r="FU54">
        <v>0</v>
      </c>
      <c r="FV54">
        <v>0.162</v>
      </c>
      <c r="FW54">
        <v>-0.001</v>
      </c>
      <c r="FX54">
        <v>0.139</v>
      </c>
      <c r="FY54">
        <v>0.058</v>
      </c>
      <c r="FZ54">
        <v>420</v>
      </c>
      <c r="GA54">
        <v>16</v>
      </c>
      <c r="GB54">
        <v>0.19</v>
      </c>
      <c r="GC54">
        <v>0.02</v>
      </c>
      <c r="GD54">
        <v>-30.18993170731707</v>
      </c>
      <c r="GE54">
        <v>-0.3549449477351973</v>
      </c>
      <c r="GF54">
        <v>0.05177285021163418</v>
      </c>
      <c r="GG54">
        <v>1</v>
      </c>
      <c r="GH54">
        <v>224.8461764705882</v>
      </c>
      <c r="GI54">
        <v>7.583498858216352</v>
      </c>
      <c r="GJ54">
        <v>0.7842224875853794</v>
      </c>
      <c r="GK54">
        <v>0</v>
      </c>
      <c r="GL54">
        <v>0.9653547317073169</v>
      </c>
      <c r="GM54">
        <v>-0.05373894773519147</v>
      </c>
      <c r="GN54">
        <v>0.005440353037434373</v>
      </c>
      <c r="GO54">
        <v>1</v>
      </c>
      <c r="GP54">
        <v>2</v>
      </c>
      <c r="GQ54">
        <v>3</v>
      </c>
      <c r="GR54" t="s">
        <v>448</v>
      </c>
      <c r="GS54">
        <v>3.12765</v>
      </c>
      <c r="GT54">
        <v>2.73189</v>
      </c>
      <c r="GU54">
        <v>0.109711</v>
      </c>
      <c r="GV54">
        <v>0.11433</v>
      </c>
      <c r="GW54">
        <v>0.10276</v>
      </c>
      <c r="GX54">
        <v>0.100272</v>
      </c>
      <c r="GY54">
        <v>26735.2</v>
      </c>
      <c r="GZ54">
        <v>25763.2</v>
      </c>
      <c r="HA54">
        <v>30569.9</v>
      </c>
      <c r="HB54">
        <v>29341.4</v>
      </c>
      <c r="HC54">
        <v>37854.7</v>
      </c>
      <c r="HD54">
        <v>34725.3</v>
      </c>
      <c r="HE54">
        <v>46766</v>
      </c>
      <c r="HF54">
        <v>43589.2</v>
      </c>
      <c r="HG54">
        <v>1.82715</v>
      </c>
      <c r="HH54">
        <v>1.8884</v>
      </c>
      <c r="HI54">
        <v>0.100881</v>
      </c>
      <c r="HJ54">
        <v>0</v>
      </c>
      <c r="HK54">
        <v>28.3883</v>
      </c>
      <c r="HL54">
        <v>999.9</v>
      </c>
      <c r="HM54">
        <v>54.8</v>
      </c>
      <c r="HN54">
        <v>30</v>
      </c>
      <c r="HO54">
        <v>25.8283</v>
      </c>
      <c r="HP54">
        <v>63.7162</v>
      </c>
      <c r="HQ54">
        <v>16.6627</v>
      </c>
      <c r="HR54">
        <v>1</v>
      </c>
      <c r="HS54">
        <v>0.119723</v>
      </c>
      <c r="HT54">
        <v>0.0895016</v>
      </c>
      <c r="HU54">
        <v>20.1998</v>
      </c>
      <c r="HV54">
        <v>5.22687</v>
      </c>
      <c r="HW54">
        <v>11.974</v>
      </c>
      <c r="HX54">
        <v>4.96945</v>
      </c>
      <c r="HY54">
        <v>3.2895</v>
      </c>
      <c r="HZ54">
        <v>9999</v>
      </c>
      <c r="IA54">
        <v>9999</v>
      </c>
      <c r="IB54">
        <v>9999</v>
      </c>
      <c r="IC54">
        <v>999.9</v>
      </c>
      <c r="ID54">
        <v>4.97297</v>
      </c>
      <c r="IE54">
        <v>1.87733</v>
      </c>
      <c r="IF54">
        <v>1.87546</v>
      </c>
      <c r="IG54">
        <v>1.87822</v>
      </c>
      <c r="IH54">
        <v>1.875</v>
      </c>
      <c r="II54">
        <v>1.87854</v>
      </c>
      <c r="IJ54">
        <v>1.87562</v>
      </c>
      <c r="IK54">
        <v>1.87683</v>
      </c>
      <c r="IL54">
        <v>0</v>
      </c>
      <c r="IM54">
        <v>0</v>
      </c>
      <c r="IN54">
        <v>0</v>
      </c>
      <c r="IO54">
        <v>0</v>
      </c>
      <c r="IP54" t="s">
        <v>443</v>
      </c>
      <c r="IQ54" t="s">
        <v>444</v>
      </c>
      <c r="IR54" t="s">
        <v>445</v>
      </c>
      <c r="IS54" t="s">
        <v>445</v>
      </c>
      <c r="IT54" t="s">
        <v>445</v>
      </c>
      <c r="IU54" t="s">
        <v>445</v>
      </c>
      <c r="IV54">
        <v>0</v>
      </c>
      <c r="IW54">
        <v>100</v>
      </c>
      <c r="IX54">
        <v>100</v>
      </c>
      <c r="IY54">
        <v>0.385</v>
      </c>
      <c r="IZ54">
        <v>0.215</v>
      </c>
      <c r="JA54">
        <v>-0.2046850803116756</v>
      </c>
      <c r="JB54">
        <v>0.001090686741545948</v>
      </c>
      <c r="JC54">
        <v>-2.452344269991786E-07</v>
      </c>
      <c r="JD54">
        <v>1.613811493950918E-10</v>
      </c>
      <c r="JE54">
        <v>-0.05017639731038544</v>
      </c>
      <c r="JF54">
        <v>-0.0006473243881308715</v>
      </c>
      <c r="JG54">
        <v>0.0006993473609999637</v>
      </c>
      <c r="JH54">
        <v>-6.390957121238126E-06</v>
      </c>
      <c r="JI54">
        <v>1</v>
      </c>
      <c r="JJ54">
        <v>2094</v>
      </c>
      <c r="JK54">
        <v>1</v>
      </c>
      <c r="JL54">
        <v>27</v>
      </c>
      <c r="JM54">
        <v>187485.1</v>
      </c>
      <c r="JN54">
        <v>187485</v>
      </c>
      <c r="JO54">
        <v>1.54907</v>
      </c>
      <c r="JP54">
        <v>2.54517</v>
      </c>
      <c r="JQ54">
        <v>1.39893</v>
      </c>
      <c r="JR54">
        <v>2.35229</v>
      </c>
      <c r="JS54">
        <v>1.44897</v>
      </c>
      <c r="JT54">
        <v>2.46338</v>
      </c>
      <c r="JU54">
        <v>36.5051</v>
      </c>
      <c r="JV54">
        <v>24.1926</v>
      </c>
      <c r="JW54">
        <v>18</v>
      </c>
      <c r="JX54">
        <v>476.743</v>
      </c>
      <c r="JY54">
        <v>485.566</v>
      </c>
      <c r="JZ54">
        <v>27.5606</v>
      </c>
      <c r="KA54">
        <v>28.6404</v>
      </c>
      <c r="KB54">
        <v>30.0007</v>
      </c>
      <c r="KC54">
        <v>28.2576</v>
      </c>
      <c r="KD54">
        <v>28.3105</v>
      </c>
      <c r="KE54">
        <v>31.073</v>
      </c>
      <c r="KF54">
        <v>26.7374</v>
      </c>
      <c r="KG54">
        <v>100</v>
      </c>
      <c r="KH54">
        <v>27.5125</v>
      </c>
      <c r="KI54">
        <v>640.758</v>
      </c>
      <c r="KJ54">
        <v>21.6502</v>
      </c>
      <c r="KK54">
        <v>101.064</v>
      </c>
      <c r="KL54">
        <v>100.272</v>
      </c>
    </row>
    <row r="55" spans="1:298">
      <c r="A55">
        <v>39</v>
      </c>
      <c r="B55">
        <v>1758397690.6</v>
      </c>
      <c r="C55">
        <v>282.0999999046326</v>
      </c>
      <c r="D55" t="s">
        <v>523</v>
      </c>
      <c r="E55" t="s">
        <v>524</v>
      </c>
      <c r="F55">
        <v>5</v>
      </c>
      <c r="G55" t="s">
        <v>436</v>
      </c>
      <c r="H55" t="s">
        <v>437</v>
      </c>
      <c r="I55" t="s">
        <v>438</v>
      </c>
      <c r="J55">
        <v>1758397682.814285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639.5851405685088</v>
      </c>
      <c r="AL55">
        <v>617.8760545454546</v>
      </c>
      <c r="AM55">
        <v>3.420021413997129</v>
      </c>
      <c r="AN55">
        <v>65.6603906975196</v>
      </c>
      <c r="AO55">
        <f>(AQ55 - AP55 + DZ55*1E3/(8.314*(EB55+273.15)) * AS55/DY55 * AR55) * DY55/(100*DM55) * 1000/(1000 - AQ55)</f>
        <v>0</v>
      </c>
      <c r="AP55">
        <v>21.6903093309845</v>
      </c>
      <c r="AQ55">
        <v>22.64121272727272</v>
      </c>
      <c r="AR55">
        <v>-8.777260079030055E-06</v>
      </c>
      <c r="AS55">
        <v>125.1228218183643</v>
      </c>
      <c r="AT55">
        <v>0</v>
      </c>
      <c r="AU55">
        <v>0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439</v>
      </c>
      <c r="AZ55" t="s">
        <v>439</v>
      </c>
      <c r="BA55">
        <v>0</v>
      </c>
      <c r="BB55">
        <v>0</v>
      </c>
      <c r="BC55">
        <f>1-BA55/BB55</f>
        <v>0</v>
      </c>
      <c r="BD55">
        <v>0</v>
      </c>
      <c r="BE55" t="s">
        <v>439</v>
      </c>
      <c r="BF55" t="s">
        <v>439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439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1.65</v>
      </c>
      <c r="DN55">
        <v>0.5</v>
      </c>
      <c r="DO55" t="s">
        <v>440</v>
      </c>
      <c r="DP55">
        <v>2</v>
      </c>
      <c r="DQ55" t="b">
        <v>1</v>
      </c>
      <c r="DR55">
        <v>1758397682.814285</v>
      </c>
      <c r="DS55">
        <v>579.5403928571429</v>
      </c>
      <c r="DT55">
        <v>609.8450714285715</v>
      </c>
      <c r="DU55">
        <v>22.64376785714286</v>
      </c>
      <c r="DV55">
        <v>21.68601785714285</v>
      </c>
      <c r="DW55">
        <v>579.1642857142857</v>
      </c>
      <c r="DX55">
        <v>22.42876428571429</v>
      </c>
      <c r="DY55">
        <v>500.0163571428571</v>
      </c>
      <c r="DZ55">
        <v>90.39504285714284</v>
      </c>
      <c r="EA55">
        <v>0.05395801071428571</v>
      </c>
      <c r="EB55">
        <v>29.37588571428571</v>
      </c>
      <c r="EC55">
        <v>30.02946071428572</v>
      </c>
      <c r="ED55">
        <v>999.9000000000002</v>
      </c>
      <c r="EE55">
        <v>0</v>
      </c>
      <c r="EF55">
        <v>0</v>
      </c>
      <c r="EG55">
        <v>10008.2525</v>
      </c>
      <c r="EH55">
        <v>0</v>
      </c>
      <c r="EI55">
        <v>8.343363214285715</v>
      </c>
      <c r="EJ55">
        <v>-30.30477857142857</v>
      </c>
      <c r="EK55">
        <v>592.9674642857143</v>
      </c>
      <c r="EL55">
        <v>623.3633571428572</v>
      </c>
      <c r="EM55">
        <v>0.9577463214285716</v>
      </c>
      <c r="EN55">
        <v>609.8450714285715</v>
      </c>
      <c r="EO55">
        <v>21.68601785714285</v>
      </c>
      <c r="EP55">
        <v>2.046884642857143</v>
      </c>
      <c r="EQ55">
        <v>1.9603075</v>
      </c>
      <c r="ER55">
        <v>17.81174642857143</v>
      </c>
      <c r="ES55">
        <v>17.12733571428571</v>
      </c>
      <c r="ET55">
        <v>1999.99</v>
      </c>
      <c r="EU55">
        <v>0.9800034642857144</v>
      </c>
      <c r="EV55">
        <v>0.01999645</v>
      </c>
      <c r="EW55">
        <v>0</v>
      </c>
      <c r="EX55">
        <v>225.8786428571429</v>
      </c>
      <c r="EY55">
        <v>5.000560000000001</v>
      </c>
      <c r="EZ55">
        <v>4676.518928571429</v>
      </c>
      <c r="FA55">
        <v>17294.82142857143</v>
      </c>
      <c r="FB55">
        <v>41.25</v>
      </c>
      <c r="FC55">
        <v>41.50664285714286</v>
      </c>
      <c r="FD55">
        <v>41</v>
      </c>
      <c r="FE55">
        <v>40.62942857142857</v>
      </c>
      <c r="FF55">
        <v>42</v>
      </c>
      <c r="FG55">
        <v>1955.1</v>
      </c>
      <c r="FH55">
        <v>39.89000000000001</v>
      </c>
      <c r="FI55">
        <v>0</v>
      </c>
      <c r="FJ55">
        <v>1758397690.6</v>
      </c>
      <c r="FK55">
        <v>0</v>
      </c>
      <c r="FL55">
        <v>225.9117692307692</v>
      </c>
      <c r="FM55">
        <v>7.371965816076378</v>
      </c>
      <c r="FN55">
        <v>156.3835897941695</v>
      </c>
      <c r="FO55">
        <v>4677.478461538461</v>
      </c>
      <c r="FP55">
        <v>15</v>
      </c>
      <c r="FQ55">
        <v>0</v>
      </c>
      <c r="FR55" t="s">
        <v>441</v>
      </c>
      <c r="FS55">
        <v>1747148579.5</v>
      </c>
      <c r="FT55">
        <v>1747148584.5</v>
      </c>
      <c r="FU55">
        <v>0</v>
      </c>
      <c r="FV55">
        <v>0.162</v>
      </c>
      <c r="FW55">
        <v>-0.001</v>
      </c>
      <c r="FX55">
        <v>0.139</v>
      </c>
      <c r="FY55">
        <v>0.058</v>
      </c>
      <c r="FZ55">
        <v>420</v>
      </c>
      <c r="GA55">
        <v>16</v>
      </c>
      <c r="GB55">
        <v>0.19</v>
      </c>
      <c r="GC55">
        <v>0.02</v>
      </c>
      <c r="GD55">
        <v>-30.25788</v>
      </c>
      <c r="GE55">
        <v>-1.091329080675341</v>
      </c>
      <c r="GF55">
        <v>0.1276852325055643</v>
      </c>
      <c r="GG55">
        <v>0</v>
      </c>
      <c r="GH55">
        <v>225.5653823529412</v>
      </c>
      <c r="GI55">
        <v>7.107883882409096</v>
      </c>
      <c r="GJ55">
        <v>0.7291785069396217</v>
      </c>
      <c r="GK55">
        <v>0</v>
      </c>
      <c r="GL55">
        <v>0.959891875</v>
      </c>
      <c r="GM55">
        <v>-0.06020696060037672</v>
      </c>
      <c r="GN55">
        <v>0.00592714994406038</v>
      </c>
      <c r="GO55">
        <v>1</v>
      </c>
      <c r="GP55">
        <v>1</v>
      </c>
      <c r="GQ55">
        <v>3</v>
      </c>
      <c r="GR55" t="s">
        <v>455</v>
      </c>
      <c r="GS55">
        <v>3.12791</v>
      </c>
      <c r="GT55">
        <v>2.7318</v>
      </c>
      <c r="GU55">
        <v>0.111886</v>
      </c>
      <c r="GV55">
        <v>0.116514</v>
      </c>
      <c r="GW55">
        <v>0.102756</v>
      </c>
      <c r="GX55">
        <v>0.100277</v>
      </c>
      <c r="GY55">
        <v>26669.1</v>
      </c>
      <c r="GZ55">
        <v>25699.1</v>
      </c>
      <c r="HA55">
        <v>30569.1</v>
      </c>
      <c r="HB55">
        <v>29340.9</v>
      </c>
      <c r="HC55">
        <v>37854.3</v>
      </c>
      <c r="HD55">
        <v>34724.9</v>
      </c>
      <c r="HE55">
        <v>46765.1</v>
      </c>
      <c r="HF55">
        <v>43588.7</v>
      </c>
      <c r="HG55">
        <v>1.8274</v>
      </c>
      <c r="HH55">
        <v>1.88783</v>
      </c>
      <c r="HI55">
        <v>0.10116</v>
      </c>
      <c r="HJ55">
        <v>0</v>
      </c>
      <c r="HK55">
        <v>28.3919</v>
      </c>
      <c r="HL55">
        <v>999.9</v>
      </c>
      <c r="HM55">
        <v>54.8</v>
      </c>
      <c r="HN55">
        <v>29.9</v>
      </c>
      <c r="HO55">
        <v>25.6791</v>
      </c>
      <c r="HP55">
        <v>63.7562</v>
      </c>
      <c r="HQ55">
        <v>16.6066</v>
      </c>
      <c r="HR55">
        <v>1</v>
      </c>
      <c r="HS55">
        <v>0.120678</v>
      </c>
      <c r="HT55">
        <v>0.169099</v>
      </c>
      <c r="HU55">
        <v>20.1999</v>
      </c>
      <c r="HV55">
        <v>5.22687</v>
      </c>
      <c r="HW55">
        <v>11.974</v>
      </c>
      <c r="HX55">
        <v>4.96945</v>
      </c>
      <c r="HY55">
        <v>3.28948</v>
      </c>
      <c r="HZ55">
        <v>9999</v>
      </c>
      <c r="IA55">
        <v>9999</v>
      </c>
      <c r="IB55">
        <v>9999</v>
      </c>
      <c r="IC55">
        <v>999.9</v>
      </c>
      <c r="ID55">
        <v>4.97295</v>
      </c>
      <c r="IE55">
        <v>1.87735</v>
      </c>
      <c r="IF55">
        <v>1.87545</v>
      </c>
      <c r="IG55">
        <v>1.87821</v>
      </c>
      <c r="IH55">
        <v>1.875</v>
      </c>
      <c r="II55">
        <v>1.87854</v>
      </c>
      <c r="IJ55">
        <v>1.87562</v>
      </c>
      <c r="IK55">
        <v>1.87683</v>
      </c>
      <c r="IL55">
        <v>0</v>
      </c>
      <c r="IM55">
        <v>0</v>
      </c>
      <c r="IN55">
        <v>0</v>
      </c>
      <c r="IO55">
        <v>0</v>
      </c>
      <c r="IP55" t="s">
        <v>443</v>
      </c>
      <c r="IQ55" t="s">
        <v>444</v>
      </c>
      <c r="IR55" t="s">
        <v>445</v>
      </c>
      <c r="IS55" t="s">
        <v>445</v>
      </c>
      <c r="IT55" t="s">
        <v>445</v>
      </c>
      <c r="IU55" t="s">
        <v>445</v>
      </c>
      <c r="IV55">
        <v>0</v>
      </c>
      <c r="IW55">
        <v>100</v>
      </c>
      <c r="IX55">
        <v>100</v>
      </c>
      <c r="IY55">
        <v>0.401</v>
      </c>
      <c r="IZ55">
        <v>0.215</v>
      </c>
      <c r="JA55">
        <v>-0.2046850803116756</v>
      </c>
      <c r="JB55">
        <v>0.001090686741545948</v>
      </c>
      <c r="JC55">
        <v>-2.452344269991786E-07</v>
      </c>
      <c r="JD55">
        <v>1.613811493950918E-10</v>
      </c>
      <c r="JE55">
        <v>-0.05017639731038544</v>
      </c>
      <c r="JF55">
        <v>-0.0006473243881308715</v>
      </c>
      <c r="JG55">
        <v>0.0006993473609999637</v>
      </c>
      <c r="JH55">
        <v>-6.390957121238126E-06</v>
      </c>
      <c r="JI55">
        <v>1</v>
      </c>
      <c r="JJ55">
        <v>2094</v>
      </c>
      <c r="JK55">
        <v>1</v>
      </c>
      <c r="JL55">
        <v>27</v>
      </c>
      <c r="JM55">
        <v>187485.2</v>
      </c>
      <c r="JN55">
        <v>187485.1</v>
      </c>
      <c r="JO55">
        <v>1.57959</v>
      </c>
      <c r="JP55">
        <v>2.54028</v>
      </c>
      <c r="JQ55">
        <v>1.39893</v>
      </c>
      <c r="JR55">
        <v>2.35229</v>
      </c>
      <c r="JS55">
        <v>1.44897</v>
      </c>
      <c r="JT55">
        <v>2.59888</v>
      </c>
      <c r="JU55">
        <v>36.5051</v>
      </c>
      <c r="JV55">
        <v>24.2013</v>
      </c>
      <c r="JW55">
        <v>18</v>
      </c>
      <c r="JX55">
        <v>476.914</v>
      </c>
      <c r="JY55">
        <v>485.232</v>
      </c>
      <c r="JZ55">
        <v>27.5236</v>
      </c>
      <c r="KA55">
        <v>28.6477</v>
      </c>
      <c r="KB55">
        <v>30.0009</v>
      </c>
      <c r="KC55">
        <v>28.2631</v>
      </c>
      <c r="KD55">
        <v>28.3165</v>
      </c>
      <c r="KE55">
        <v>31.7544</v>
      </c>
      <c r="KF55">
        <v>26.7374</v>
      </c>
      <c r="KG55">
        <v>100</v>
      </c>
      <c r="KH55">
        <v>27.4815</v>
      </c>
      <c r="KI55">
        <v>660.793</v>
      </c>
      <c r="KJ55">
        <v>21.6502</v>
      </c>
      <c r="KK55">
        <v>101.062</v>
      </c>
      <c r="KL55">
        <v>100.271</v>
      </c>
    </row>
    <row r="56" spans="1:298">
      <c r="A56">
        <v>40</v>
      </c>
      <c r="B56">
        <v>1758397695.6</v>
      </c>
      <c r="C56">
        <v>287.0999999046326</v>
      </c>
      <c r="D56" t="s">
        <v>525</v>
      </c>
      <c r="E56" t="s">
        <v>526</v>
      </c>
      <c r="F56">
        <v>5</v>
      </c>
      <c r="G56" t="s">
        <v>436</v>
      </c>
      <c r="H56" t="s">
        <v>437</v>
      </c>
      <c r="I56" t="s">
        <v>438</v>
      </c>
      <c r="J56">
        <v>1758397688.1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656.8892299084158</v>
      </c>
      <c r="AL56">
        <v>635.1561939393938</v>
      </c>
      <c r="AM56">
        <v>3.45272324806399</v>
      </c>
      <c r="AN56">
        <v>65.6603906975196</v>
      </c>
      <c r="AO56">
        <f>(AQ56 - AP56 + DZ56*1E3/(8.314*(EB56+273.15)) * AS56/DY56 * AR56) * DY56/(100*DM56) * 1000/(1000 - AQ56)</f>
        <v>0</v>
      </c>
      <c r="AP56">
        <v>21.69219344157823</v>
      </c>
      <c r="AQ56">
        <v>22.63403696969695</v>
      </c>
      <c r="AR56">
        <v>-1.784543990600685E-05</v>
      </c>
      <c r="AS56">
        <v>125.1228218183643</v>
      </c>
      <c r="AT56">
        <v>0</v>
      </c>
      <c r="AU56">
        <v>0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439</v>
      </c>
      <c r="AZ56" t="s">
        <v>439</v>
      </c>
      <c r="BA56">
        <v>0</v>
      </c>
      <c r="BB56">
        <v>0</v>
      </c>
      <c r="BC56">
        <f>1-BA56/BB56</f>
        <v>0</v>
      </c>
      <c r="BD56">
        <v>0</v>
      </c>
      <c r="BE56" t="s">
        <v>439</v>
      </c>
      <c r="BF56" t="s">
        <v>439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439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1.65</v>
      </c>
      <c r="DN56">
        <v>0.5</v>
      </c>
      <c r="DO56" t="s">
        <v>440</v>
      </c>
      <c r="DP56">
        <v>2</v>
      </c>
      <c r="DQ56" t="b">
        <v>1</v>
      </c>
      <c r="DR56">
        <v>1758397688.1</v>
      </c>
      <c r="DS56">
        <v>597.2473333333332</v>
      </c>
      <c r="DT56">
        <v>627.6403703703704</v>
      </c>
      <c r="DU56">
        <v>22.64061851851852</v>
      </c>
      <c r="DV56">
        <v>21.68958518518518</v>
      </c>
      <c r="DW56">
        <v>596.8540740740741</v>
      </c>
      <c r="DX56">
        <v>22.42566666666667</v>
      </c>
      <c r="DY56">
        <v>499.965</v>
      </c>
      <c r="DZ56">
        <v>90.3962074074074</v>
      </c>
      <c r="EA56">
        <v>0.05411958888888888</v>
      </c>
      <c r="EB56">
        <v>29.37925555555555</v>
      </c>
      <c r="EC56">
        <v>30.03374814814815</v>
      </c>
      <c r="ED56">
        <v>999.9000000000001</v>
      </c>
      <c r="EE56">
        <v>0</v>
      </c>
      <c r="EF56">
        <v>0</v>
      </c>
      <c r="EG56">
        <v>9999.557037037039</v>
      </c>
      <c r="EH56">
        <v>0</v>
      </c>
      <c r="EI56">
        <v>8.341619259259259</v>
      </c>
      <c r="EJ56">
        <v>-30.39307407407407</v>
      </c>
      <c r="EK56">
        <v>611.0826296296297</v>
      </c>
      <c r="EL56">
        <v>641.5553703703704</v>
      </c>
      <c r="EM56">
        <v>0.9510202592592593</v>
      </c>
      <c r="EN56">
        <v>627.6403703703704</v>
      </c>
      <c r="EO56">
        <v>21.68958518518518</v>
      </c>
      <c r="EP56">
        <v>2.046624814814815</v>
      </c>
      <c r="EQ56">
        <v>1.960655925925926</v>
      </c>
      <c r="ER56">
        <v>17.80974074074074</v>
      </c>
      <c r="ES56">
        <v>17.13013333333333</v>
      </c>
      <c r="ET56">
        <v>2000.006666666667</v>
      </c>
      <c r="EU56">
        <v>0.9800036666666666</v>
      </c>
      <c r="EV56">
        <v>0.01999624444444444</v>
      </c>
      <c r="EW56">
        <v>0</v>
      </c>
      <c r="EX56">
        <v>226.5025185185185</v>
      </c>
      <c r="EY56">
        <v>5.000560000000001</v>
      </c>
      <c r="EZ56">
        <v>4690.200370370371</v>
      </c>
      <c r="FA56">
        <v>17294.95185185185</v>
      </c>
      <c r="FB56">
        <v>41.25459259259259</v>
      </c>
      <c r="FC56">
        <v>41.52525925925925</v>
      </c>
      <c r="FD56">
        <v>41</v>
      </c>
      <c r="FE56">
        <v>40.63877777777777</v>
      </c>
      <c r="FF56">
        <v>42</v>
      </c>
      <c r="FG56">
        <v>1955.116666666667</v>
      </c>
      <c r="FH56">
        <v>39.89000000000001</v>
      </c>
      <c r="FI56">
        <v>0</v>
      </c>
      <c r="FJ56">
        <v>1758397695.4</v>
      </c>
      <c r="FK56">
        <v>0</v>
      </c>
      <c r="FL56">
        <v>226.4931153846154</v>
      </c>
      <c r="FM56">
        <v>7.808102569801767</v>
      </c>
      <c r="FN56">
        <v>156.2054701145599</v>
      </c>
      <c r="FO56">
        <v>4689.927307692307</v>
      </c>
      <c r="FP56">
        <v>15</v>
      </c>
      <c r="FQ56">
        <v>0</v>
      </c>
      <c r="FR56" t="s">
        <v>441</v>
      </c>
      <c r="FS56">
        <v>1747148579.5</v>
      </c>
      <c r="FT56">
        <v>1747148584.5</v>
      </c>
      <c r="FU56">
        <v>0</v>
      </c>
      <c r="FV56">
        <v>0.162</v>
      </c>
      <c r="FW56">
        <v>-0.001</v>
      </c>
      <c r="FX56">
        <v>0.139</v>
      </c>
      <c r="FY56">
        <v>0.058</v>
      </c>
      <c r="FZ56">
        <v>420</v>
      </c>
      <c r="GA56">
        <v>16</v>
      </c>
      <c r="GB56">
        <v>0.19</v>
      </c>
      <c r="GC56">
        <v>0.02</v>
      </c>
      <c r="GD56">
        <v>-30.3337575</v>
      </c>
      <c r="GE56">
        <v>-1.209207129455789</v>
      </c>
      <c r="GF56">
        <v>0.139272407330921</v>
      </c>
      <c r="GG56">
        <v>0</v>
      </c>
      <c r="GH56">
        <v>226.0495588235294</v>
      </c>
      <c r="GI56">
        <v>7.232070289076629</v>
      </c>
      <c r="GJ56">
        <v>0.7420895059055113</v>
      </c>
      <c r="GK56">
        <v>0</v>
      </c>
      <c r="GL56">
        <v>0.9557054749999999</v>
      </c>
      <c r="GM56">
        <v>-0.07107812757973918</v>
      </c>
      <c r="GN56">
        <v>0.006927625134154926</v>
      </c>
      <c r="GO56">
        <v>1</v>
      </c>
      <c r="GP56">
        <v>1</v>
      </c>
      <c r="GQ56">
        <v>3</v>
      </c>
      <c r="GR56" t="s">
        <v>455</v>
      </c>
      <c r="GS56">
        <v>3.12764</v>
      </c>
      <c r="GT56">
        <v>2.73244</v>
      </c>
      <c r="GU56">
        <v>0.114049</v>
      </c>
      <c r="GV56">
        <v>0.118622</v>
      </c>
      <c r="GW56">
        <v>0.102733</v>
      </c>
      <c r="GX56">
        <v>0.100279</v>
      </c>
      <c r="GY56">
        <v>26603.2</v>
      </c>
      <c r="GZ56">
        <v>25637.5</v>
      </c>
      <c r="HA56">
        <v>30568</v>
      </c>
      <c r="HB56">
        <v>29340.5</v>
      </c>
      <c r="HC56">
        <v>37854.2</v>
      </c>
      <c r="HD56">
        <v>34724.5</v>
      </c>
      <c r="HE56">
        <v>46763.6</v>
      </c>
      <c r="HF56">
        <v>43588.1</v>
      </c>
      <c r="HG56">
        <v>1.82682</v>
      </c>
      <c r="HH56">
        <v>1.888</v>
      </c>
      <c r="HI56">
        <v>0.100303</v>
      </c>
      <c r="HJ56">
        <v>0</v>
      </c>
      <c r="HK56">
        <v>28.3948</v>
      </c>
      <c r="HL56">
        <v>999.9</v>
      </c>
      <c r="HM56">
        <v>54.8</v>
      </c>
      <c r="HN56">
        <v>30</v>
      </c>
      <c r="HO56">
        <v>25.8261</v>
      </c>
      <c r="HP56">
        <v>64.0962</v>
      </c>
      <c r="HQ56">
        <v>16.4944</v>
      </c>
      <c r="HR56">
        <v>1</v>
      </c>
      <c r="HS56">
        <v>0.121357</v>
      </c>
      <c r="HT56">
        <v>0.202072</v>
      </c>
      <c r="HU56">
        <v>20.1998</v>
      </c>
      <c r="HV56">
        <v>5.22702</v>
      </c>
      <c r="HW56">
        <v>11.974</v>
      </c>
      <c r="HX56">
        <v>4.96925</v>
      </c>
      <c r="HY56">
        <v>3.2895</v>
      </c>
      <c r="HZ56">
        <v>9999</v>
      </c>
      <c r="IA56">
        <v>9999</v>
      </c>
      <c r="IB56">
        <v>9999</v>
      </c>
      <c r="IC56">
        <v>999.9</v>
      </c>
      <c r="ID56">
        <v>4.97295</v>
      </c>
      <c r="IE56">
        <v>1.87737</v>
      </c>
      <c r="IF56">
        <v>1.87545</v>
      </c>
      <c r="IG56">
        <v>1.8782</v>
      </c>
      <c r="IH56">
        <v>1.875</v>
      </c>
      <c r="II56">
        <v>1.87853</v>
      </c>
      <c r="IJ56">
        <v>1.87563</v>
      </c>
      <c r="IK56">
        <v>1.87682</v>
      </c>
      <c r="IL56">
        <v>0</v>
      </c>
      <c r="IM56">
        <v>0</v>
      </c>
      <c r="IN56">
        <v>0</v>
      </c>
      <c r="IO56">
        <v>0</v>
      </c>
      <c r="IP56" t="s">
        <v>443</v>
      </c>
      <c r="IQ56" t="s">
        <v>444</v>
      </c>
      <c r="IR56" t="s">
        <v>445</v>
      </c>
      <c r="IS56" t="s">
        <v>445</v>
      </c>
      <c r="IT56" t="s">
        <v>445</v>
      </c>
      <c r="IU56" t="s">
        <v>445</v>
      </c>
      <c r="IV56">
        <v>0</v>
      </c>
      <c r="IW56">
        <v>100</v>
      </c>
      <c r="IX56">
        <v>100</v>
      </c>
      <c r="IY56">
        <v>0.418</v>
      </c>
      <c r="IZ56">
        <v>0.2148</v>
      </c>
      <c r="JA56">
        <v>-0.2046850803116756</v>
      </c>
      <c r="JB56">
        <v>0.001090686741545948</v>
      </c>
      <c r="JC56">
        <v>-2.452344269991786E-07</v>
      </c>
      <c r="JD56">
        <v>1.613811493950918E-10</v>
      </c>
      <c r="JE56">
        <v>-0.05017639731038544</v>
      </c>
      <c r="JF56">
        <v>-0.0006473243881308715</v>
      </c>
      <c r="JG56">
        <v>0.0006993473609999637</v>
      </c>
      <c r="JH56">
        <v>-6.390957121238126E-06</v>
      </c>
      <c r="JI56">
        <v>1</v>
      </c>
      <c r="JJ56">
        <v>2094</v>
      </c>
      <c r="JK56">
        <v>1</v>
      </c>
      <c r="JL56">
        <v>27</v>
      </c>
      <c r="JM56">
        <v>187485.3</v>
      </c>
      <c r="JN56">
        <v>187485.2</v>
      </c>
      <c r="JO56">
        <v>1.61377</v>
      </c>
      <c r="JP56">
        <v>2.53662</v>
      </c>
      <c r="JQ56">
        <v>1.39893</v>
      </c>
      <c r="JR56">
        <v>2.35352</v>
      </c>
      <c r="JS56">
        <v>1.44897</v>
      </c>
      <c r="JT56">
        <v>2.57935</v>
      </c>
      <c r="JU56">
        <v>36.5051</v>
      </c>
      <c r="JV56">
        <v>24.1926</v>
      </c>
      <c r="JW56">
        <v>18</v>
      </c>
      <c r="JX56">
        <v>476.641</v>
      </c>
      <c r="JY56">
        <v>485.389</v>
      </c>
      <c r="JZ56">
        <v>27.4847</v>
      </c>
      <c r="KA56">
        <v>28.6545</v>
      </c>
      <c r="KB56">
        <v>30.0008</v>
      </c>
      <c r="KC56">
        <v>28.2691</v>
      </c>
      <c r="KD56">
        <v>28.3213</v>
      </c>
      <c r="KE56">
        <v>32.3774</v>
      </c>
      <c r="KF56">
        <v>26.7374</v>
      </c>
      <c r="KG56">
        <v>100</v>
      </c>
      <c r="KH56">
        <v>27.4443</v>
      </c>
      <c r="KI56">
        <v>674.15</v>
      </c>
      <c r="KJ56">
        <v>21.6513</v>
      </c>
      <c r="KK56">
        <v>101.058</v>
      </c>
      <c r="KL56">
        <v>100.27</v>
      </c>
    </row>
    <row r="57" spans="1:298">
      <c r="A57">
        <v>41</v>
      </c>
      <c r="B57">
        <v>1758397700.6</v>
      </c>
      <c r="C57">
        <v>292.0999999046326</v>
      </c>
      <c r="D57" t="s">
        <v>527</v>
      </c>
      <c r="E57" t="s">
        <v>528</v>
      </c>
      <c r="F57">
        <v>5</v>
      </c>
      <c r="G57" t="s">
        <v>436</v>
      </c>
      <c r="H57" t="s">
        <v>437</v>
      </c>
      <c r="I57" t="s">
        <v>438</v>
      </c>
      <c r="J57">
        <v>1758397692.814285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673.9407225450821</v>
      </c>
      <c r="AL57">
        <v>652.2595575757574</v>
      </c>
      <c r="AM57">
        <v>3.421877284846795</v>
      </c>
      <c r="AN57">
        <v>65.6603906975196</v>
      </c>
      <c r="AO57">
        <f>(AQ57 - AP57 + DZ57*1E3/(8.314*(EB57+273.15)) * AS57/DY57 * AR57) * DY57/(100*DM57) * 1000/(1000 - AQ57)</f>
        <v>0</v>
      </c>
      <c r="AP57">
        <v>21.69262750156339</v>
      </c>
      <c r="AQ57">
        <v>22.62771212121212</v>
      </c>
      <c r="AR57">
        <v>-1.630491028683332E-05</v>
      </c>
      <c r="AS57">
        <v>125.1228218183643</v>
      </c>
      <c r="AT57">
        <v>0</v>
      </c>
      <c r="AU57">
        <v>0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439</v>
      </c>
      <c r="AZ57" t="s">
        <v>439</v>
      </c>
      <c r="BA57">
        <v>0</v>
      </c>
      <c r="BB57">
        <v>0</v>
      </c>
      <c r="BC57">
        <f>1-BA57/BB57</f>
        <v>0</v>
      </c>
      <c r="BD57">
        <v>0</v>
      </c>
      <c r="BE57" t="s">
        <v>439</v>
      </c>
      <c r="BF57" t="s">
        <v>439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439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1.65</v>
      </c>
      <c r="DN57">
        <v>0.5</v>
      </c>
      <c r="DO57" t="s">
        <v>440</v>
      </c>
      <c r="DP57">
        <v>2</v>
      </c>
      <c r="DQ57" t="b">
        <v>1</v>
      </c>
      <c r="DR57">
        <v>1758397692.814285</v>
      </c>
      <c r="DS57">
        <v>613.0437499999999</v>
      </c>
      <c r="DT57">
        <v>643.4814285714286</v>
      </c>
      <c r="DU57">
        <v>22.63646785714286</v>
      </c>
      <c r="DV57">
        <v>21.69124642857143</v>
      </c>
      <c r="DW57">
        <v>612.63525</v>
      </c>
      <c r="DX57">
        <v>22.42160357142857</v>
      </c>
      <c r="DY57">
        <v>499.9868928571429</v>
      </c>
      <c r="DZ57">
        <v>90.39671071428572</v>
      </c>
      <c r="EA57">
        <v>0.05416896785714286</v>
      </c>
      <c r="EB57">
        <v>29.37905357142858</v>
      </c>
      <c r="EC57">
        <v>30.02957142857143</v>
      </c>
      <c r="ED57">
        <v>999.9000000000002</v>
      </c>
      <c r="EE57">
        <v>0</v>
      </c>
      <c r="EF57">
        <v>0</v>
      </c>
      <c r="EG57">
        <v>10017.96464285714</v>
      </c>
      <c r="EH57">
        <v>0</v>
      </c>
      <c r="EI57">
        <v>8.340013928571429</v>
      </c>
      <c r="EJ57">
        <v>-30.437575</v>
      </c>
      <c r="EK57">
        <v>627.2422142857142</v>
      </c>
      <c r="EL57">
        <v>657.7487142857142</v>
      </c>
      <c r="EM57">
        <v>0.945210892857143</v>
      </c>
      <c r="EN57">
        <v>643.4814285714286</v>
      </c>
      <c r="EO57">
        <v>21.69124642857143</v>
      </c>
      <c r="EP57">
        <v>2.046261428571428</v>
      </c>
      <c r="EQ57">
        <v>1.960817142857143</v>
      </c>
      <c r="ER57">
        <v>17.80692142857143</v>
      </c>
      <c r="ES57">
        <v>17.13142857142858</v>
      </c>
      <c r="ET57">
        <v>2000.013571428571</v>
      </c>
      <c r="EU57">
        <v>0.9800037857142857</v>
      </c>
      <c r="EV57">
        <v>0.01999612142857143</v>
      </c>
      <c r="EW57">
        <v>0</v>
      </c>
      <c r="EX57">
        <v>227.10475</v>
      </c>
      <c r="EY57">
        <v>5.000560000000001</v>
      </c>
      <c r="EZ57">
        <v>4702.136785714285</v>
      </c>
      <c r="FA57">
        <v>17295</v>
      </c>
      <c r="FB57">
        <v>41.2655</v>
      </c>
      <c r="FC57">
        <v>41.5442857142857</v>
      </c>
      <c r="FD57">
        <v>41</v>
      </c>
      <c r="FE57">
        <v>40.65157142857142</v>
      </c>
      <c r="FF57">
        <v>42</v>
      </c>
      <c r="FG57">
        <v>1955.123571428571</v>
      </c>
      <c r="FH57">
        <v>39.89000000000001</v>
      </c>
      <c r="FI57">
        <v>0</v>
      </c>
      <c r="FJ57">
        <v>1758397700.8</v>
      </c>
      <c r="FK57">
        <v>0</v>
      </c>
      <c r="FL57">
        <v>227.20472</v>
      </c>
      <c r="FM57">
        <v>7.3055384700225</v>
      </c>
      <c r="FN57">
        <v>146.9830771697576</v>
      </c>
      <c r="FO57">
        <v>4704.241599999999</v>
      </c>
      <c r="FP57">
        <v>15</v>
      </c>
      <c r="FQ57">
        <v>0</v>
      </c>
      <c r="FR57" t="s">
        <v>441</v>
      </c>
      <c r="FS57">
        <v>1747148579.5</v>
      </c>
      <c r="FT57">
        <v>1747148584.5</v>
      </c>
      <c r="FU57">
        <v>0</v>
      </c>
      <c r="FV57">
        <v>0.162</v>
      </c>
      <c r="FW57">
        <v>-0.001</v>
      </c>
      <c r="FX57">
        <v>0.139</v>
      </c>
      <c r="FY57">
        <v>0.058</v>
      </c>
      <c r="FZ57">
        <v>420</v>
      </c>
      <c r="GA57">
        <v>16</v>
      </c>
      <c r="GB57">
        <v>0.19</v>
      </c>
      <c r="GC57">
        <v>0.02</v>
      </c>
      <c r="GD57">
        <v>-30.3827125</v>
      </c>
      <c r="GE57">
        <v>-0.7757121951218857</v>
      </c>
      <c r="GF57">
        <v>0.1216586457829859</v>
      </c>
      <c r="GG57">
        <v>0</v>
      </c>
      <c r="GH57">
        <v>226.6463823529411</v>
      </c>
      <c r="GI57">
        <v>7.763743317709748</v>
      </c>
      <c r="GJ57">
        <v>0.7881520461965933</v>
      </c>
      <c r="GK57">
        <v>0</v>
      </c>
      <c r="GL57">
        <v>0.9494338750000001</v>
      </c>
      <c r="GM57">
        <v>-0.07319816510319042</v>
      </c>
      <c r="GN57">
        <v>0.007115043183943094</v>
      </c>
      <c r="GO57">
        <v>1</v>
      </c>
      <c r="GP57">
        <v>1</v>
      </c>
      <c r="GQ57">
        <v>3</v>
      </c>
      <c r="GR57" t="s">
        <v>455</v>
      </c>
      <c r="GS57">
        <v>3.12799</v>
      </c>
      <c r="GT57">
        <v>2.73215</v>
      </c>
      <c r="GU57">
        <v>0.116164</v>
      </c>
      <c r="GV57">
        <v>0.1207</v>
      </c>
      <c r="GW57">
        <v>0.102708</v>
      </c>
      <c r="GX57">
        <v>0.100282</v>
      </c>
      <c r="GY57">
        <v>26539.7</v>
      </c>
      <c r="GZ57">
        <v>25576.7</v>
      </c>
      <c r="HA57">
        <v>30568</v>
      </c>
      <c r="HB57">
        <v>29340.2</v>
      </c>
      <c r="HC57">
        <v>37855.5</v>
      </c>
      <c r="HD57">
        <v>34724.5</v>
      </c>
      <c r="HE57">
        <v>46763.6</v>
      </c>
      <c r="HF57">
        <v>43588.1</v>
      </c>
      <c r="HG57">
        <v>1.82722</v>
      </c>
      <c r="HH57">
        <v>1.88752</v>
      </c>
      <c r="HI57">
        <v>0.0989623</v>
      </c>
      <c r="HJ57">
        <v>0</v>
      </c>
      <c r="HK57">
        <v>28.3974</v>
      </c>
      <c r="HL57">
        <v>999.9</v>
      </c>
      <c r="HM57">
        <v>54.8</v>
      </c>
      <c r="HN57">
        <v>29.9</v>
      </c>
      <c r="HO57">
        <v>25.6804</v>
      </c>
      <c r="HP57">
        <v>63.6562</v>
      </c>
      <c r="HQ57">
        <v>16.6146</v>
      </c>
      <c r="HR57">
        <v>1</v>
      </c>
      <c r="HS57">
        <v>0.122144</v>
      </c>
      <c r="HT57">
        <v>0.235471</v>
      </c>
      <c r="HU57">
        <v>20.1996</v>
      </c>
      <c r="HV57">
        <v>5.22687</v>
      </c>
      <c r="HW57">
        <v>11.974</v>
      </c>
      <c r="HX57">
        <v>4.96925</v>
      </c>
      <c r="HY57">
        <v>3.28948</v>
      </c>
      <c r="HZ57">
        <v>9999</v>
      </c>
      <c r="IA57">
        <v>9999</v>
      </c>
      <c r="IB57">
        <v>9999</v>
      </c>
      <c r="IC57">
        <v>999.9</v>
      </c>
      <c r="ID57">
        <v>4.97296</v>
      </c>
      <c r="IE57">
        <v>1.87732</v>
      </c>
      <c r="IF57">
        <v>1.87546</v>
      </c>
      <c r="IG57">
        <v>1.87821</v>
      </c>
      <c r="IH57">
        <v>1.87499</v>
      </c>
      <c r="II57">
        <v>1.87853</v>
      </c>
      <c r="IJ57">
        <v>1.87562</v>
      </c>
      <c r="IK57">
        <v>1.87683</v>
      </c>
      <c r="IL57">
        <v>0</v>
      </c>
      <c r="IM57">
        <v>0</v>
      </c>
      <c r="IN57">
        <v>0</v>
      </c>
      <c r="IO57">
        <v>0</v>
      </c>
      <c r="IP57" t="s">
        <v>443</v>
      </c>
      <c r="IQ57" t="s">
        <v>444</v>
      </c>
      <c r="IR57" t="s">
        <v>445</v>
      </c>
      <c r="IS57" t="s">
        <v>445</v>
      </c>
      <c r="IT57" t="s">
        <v>445</v>
      </c>
      <c r="IU57" t="s">
        <v>445</v>
      </c>
      <c r="IV57">
        <v>0</v>
      </c>
      <c r="IW57">
        <v>100</v>
      </c>
      <c r="IX57">
        <v>100</v>
      </c>
      <c r="IY57">
        <v>0.434</v>
      </c>
      <c r="IZ57">
        <v>0.2147</v>
      </c>
      <c r="JA57">
        <v>-0.2046850803116756</v>
      </c>
      <c r="JB57">
        <v>0.001090686741545948</v>
      </c>
      <c r="JC57">
        <v>-2.452344269991786E-07</v>
      </c>
      <c r="JD57">
        <v>1.613811493950918E-10</v>
      </c>
      <c r="JE57">
        <v>-0.05017639731038544</v>
      </c>
      <c r="JF57">
        <v>-0.0006473243881308715</v>
      </c>
      <c r="JG57">
        <v>0.0006993473609999637</v>
      </c>
      <c r="JH57">
        <v>-6.390957121238126E-06</v>
      </c>
      <c r="JI57">
        <v>1</v>
      </c>
      <c r="JJ57">
        <v>2094</v>
      </c>
      <c r="JK57">
        <v>1</v>
      </c>
      <c r="JL57">
        <v>27</v>
      </c>
      <c r="JM57">
        <v>187485.4</v>
      </c>
      <c r="JN57">
        <v>187485.3</v>
      </c>
      <c r="JO57">
        <v>1.64429</v>
      </c>
      <c r="JP57">
        <v>2.54028</v>
      </c>
      <c r="JQ57">
        <v>1.39893</v>
      </c>
      <c r="JR57">
        <v>2.35352</v>
      </c>
      <c r="JS57">
        <v>1.44897</v>
      </c>
      <c r="JT57">
        <v>2.47925</v>
      </c>
      <c r="JU57">
        <v>36.5051</v>
      </c>
      <c r="JV57">
        <v>24.2013</v>
      </c>
      <c r="JW57">
        <v>18</v>
      </c>
      <c r="JX57">
        <v>476.897</v>
      </c>
      <c r="JY57">
        <v>485.121</v>
      </c>
      <c r="JZ57">
        <v>27.446</v>
      </c>
      <c r="KA57">
        <v>28.6618</v>
      </c>
      <c r="KB57">
        <v>30.0009</v>
      </c>
      <c r="KC57">
        <v>28.2752</v>
      </c>
      <c r="KD57">
        <v>28.3273</v>
      </c>
      <c r="KE57">
        <v>33.0562</v>
      </c>
      <c r="KF57">
        <v>26.7374</v>
      </c>
      <c r="KG57">
        <v>100</v>
      </c>
      <c r="KH57">
        <v>27.4228</v>
      </c>
      <c r="KI57">
        <v>694.189</v>
      </c>
      <c r="KJ57">
        <v>21.6585</v>
      </c>
      <c r="KK57">
        <v>101.058</v>
      </c>
      <c r="KL57">
        <v>100.269</v>
      </c>
    </row>
    <row r="58" spans="1:298">
      <c r="A58">
        <v>42</v>
      </c>
      <c r="B58">
        <v>1758397705.6</v>
      </c>
      <c r="C58">
        <v>297.0999999046326</v>
      </c>
      <c r="D58" t="s">
        <v>529</v>
      </c>
      <c r="E58" t="s">
        <v>530</v>
      </c>
      <c r="F58">
        <v>5</v>
      </c>
      <c r="G58" t="s">
        <v>436</v>
      </c>
      <c r="H58" t="s">
        <v>437</v>
      </c>
      <c r="I58" t="s">
        <v>438</v>
      </c>
      <c r="J58">
        <v>1758397698.1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691.1366962718652</v>
      </c>
      <c r="AL58">
        <v>669.4726181818178</v>
      </c>
      <c r="AM58">
        <v>3.43781462651639</v>
      </c>
      <c r="AN58">
        <v>65.6603906975196</v>
      </c>
      <c r="AO58">
        <f>(AQ58 - AP58 + DZ58*1E3/(8.314*(EB58+273.15)) * AS58/DY58 * AR58) * DY58/(100*DM58) * 1000/(1000 - AQ58)</f>
        <v>0</v>
      </c>
      <c r="AP58">
        <v>21.69567590180823</v>
      </c>
      <c r="AQ58">
        <v>22.61865939393939</v>
      </c>
      <c r="AR58">
        <v>-2.792351880241476E-05</v>
      </c>
      <c r="AS58">
        <v>125.1228218183643</v>
      </c>
      <c r="AT58">
        <v>0</v>
      </c>
      <c r="AU58">
        <v>0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439</v>
      </c>
      <c r="AZ58" t="s">
        <v>439</v>
      </c>
      <c r="BA58">
        <v>0</v>
      </c>
      <c r="BB58">
        <v>0</v>
      </c>
      <c r="BC58">
        <f>1-BA58/BB58</f>
        <v>0</v>
      </c>
      <c r="BD58">
        <v>0</v>
      </c>
      <c r="BE58" t="s">
        <v>439</v>
      </c>
      <c r="BF58" t="s">
        <v>439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439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1.65</v>
      </c>
      <c r="DN58">
        <v>0.5</v>
      </c>
      <c r="DO58" t="s">
        <v>440</v>
      </c>
      <c r="DP58">
        <v>2</v>
      </c>
      <c r="DQ58" t="b">
        <v>1</v>
      </c>
      <c r="DR58">
        <v>1758397698.1</v>
      </c>
      <c r="DS58">
        <v>630.815925925926</v>
      </c>
      <c r="DT58">
        <v>661.2454444444443</v>
      </c>
      <c r="DU58">
        <v>22.6298</v>
      </c>
      <c r="DV58">
        <v>21.6931037037037</v>
      </c>
      <c r="DW58">
        <v>630.3901111111111</v>
      </c>
      <c r="DX58">
        <v>22.41507037037037</v>
      </c>
      <c r="DY58">
        <v>500.0081481481482</v>
      </c>
      <c r="DZ58">
        <v>90.39662962962963</v>
      </c>
      <c r="EA58">
        <v>0.05431408888888889</v>
      </c>
      <c r="EB58">
        <v>29.37627777777778</v>
      </c>
      <c r="EC58">
        <v>30.02265185185185</v>
      </c>
      <c r="ED58">
        <v>999.9000000000001</v>
      </c>
      <c r="EE58">
        <v>0</v>
      </c>
      <c r="EF58">
        <v>0</v>
      </c>
      <c r="EG58">
        <v>10008.22074074074</v>
      </c>
      <c r="EH58">
        <v>0</v>
      </c>
      <c r="EI58">
        <v>8.339882592592593</v>
      </c>
      <c r="EJ58">
        <v>-30.42942222222222</v>
      </c>
      <c r="EK58">
        <v>645.4215185185184</v>
      </c>
      <c r="EL58">
        <v>675.907962962963</v>
      </c>
      <c r="EM58">
        <v>0.9366854444444443</v>
      </c>
      <c r="EN58">
        <v>661.2454444444443</v>
      </c>
      <c r="EO58">
        <v>21.6931037037037</v>
      </c>
      <c r="EP58">
        <v>2.045657407407407</v>
      </c>
      <c r="EQ58">
        <v>1.960983333333333</v>
      </c>
      <c r="ER58">
        <v>17.80223333333333</v>
      </c>
      <c r="ES58">
        <v>17.13277037037037</v>
      </c>
      <c r="ET58">
        <v>1999.982222222221</v>
      </c>
      <c r="EU58">
        <v>0.9800035555555555</v>
      </c>
      <c r="EV58">
        <v>0.01999635555555555</v>
      </c>
      <c r="EW58">
        <v>0</v>
      </c>
      <c r="EX58">
        <v>227.7069259259259</v>
      </c>
      <c r="EY58">
        <v>5.000560000000001</v>
      </c>
      <c r="EZ58">
        <v>4715.109259259259</v>
      </c>
      <c r="FA58">
        <v>17294.73703703703</v>
      </c>
      <c r="FB58">
        <v>41.28214814814814</v>
      </c>
      <c r="FC58">
        <v>41.55970370370369</v>
      </c>
      <c r="FD58">
        <v>41</v>
      </c>
      <c r="FE58">
        <v>40.67322222222222</v>
      </c>
      <c r="FF58">
        <v>42</v>
      </c>
      <c r="FG58">
        <v>1955.092222222222</v>
      </c>
      <c r="FH58">
        <v>39.89000000000001</v>
      </c>
      <c r="FI58">
        <v>0</v>
      </c>
      <c r="FJ58">
        <v>1758397705.6</v>
      </c>
      <c r="FK58">
        <v>0</v>
      </c>
      <c r="FL58">
        <v>227.7826</v>
      </c>
      <c r="FM58">
        <v>7.308769240191825</v>
      </c>
      <c r="FN58">
        <v>143.6415387156016</v>
      </c>
      <c r="FO58">
        <v>4716.030400000001</v>
      </c>
      <c r="FP58">
        <v>15</v>
      </c>
      <c r="FQ58">
        <v>0</v>
      </c>
      <c r="FR58" t="s">
        <v>441</v>
      </c>
      <c r="FS58">
        <v>1747148579.5</v>
      </c>
      <c r="FT58">
        <v>1747148584.5</v>
      </c>
      <c r="FU58">
        <v>0</v>
      </c>
      <c r="FV58">
        <v>0.162</v>
      </c>
      <c r="FW58">
        <v>-0.001</v>
      </c>
      <c r="FX58">
        <v>0.139</v>
      </c>
      <c r="FY58">
        <v>0.058</v>
      </c>
      <c r="FZ58">
        <v>420</v>
      </c>
      <c r="GA58">
        <v>16</v>
      </c>
      <c r="GB58">
        <v>0.19</v>
      </c>
      <c r="GC58">
        <v>0.02</v>
      </c>
      <c r="GD58">
        <v>-30.41953658536585</v>
      </c>
      <c r="GE58">
        <v>-0.04735400696868336</v>
      </c>
      <c r="GF58">
        <v>0.09243732156228124</v>
      </c>
      <c r="GG58">
        <v>1</v>
      </c>
      <c r="GH58">
        <v>227.3933235294118</v>
      </c>
      <c r="GI58">
        <v>7.149625666468524</v>
      </c>
      <c r="GJ58">
        <v>0.729610400491381</v>
      </c>
      <c r="GK58">
        <v>0</v>
      </c>
      <c r="GL58">
        <v>0.9420431707317073</v>
      </c>
      <c r="GM58">
        <v>-0.09116308013937061</v>
      </c>
      <c r="GN58">
        <v>0.009112256709328614</v>
      </c>
      <c r="GO58">
        <v>1</v>
      </c>
      <c r="GP58">
        <v>2</v>
      </c>
      <c r="GQ58">
        <v>3</v>
      </c>
      <c r="GR58" t="s">
        <v>448</v>
      </c>
      <c r="GS58">
        <v>3.12791</v>
      </c>
      <c r="GT58">
        <v>2.73194</v>
      </c>
      <c r="GU58">
        <v>0.118262</v>
      </c>
      <c r="GV58">
        <v>0.122768</v>
      </c>
      <c r="GW58">
        <v>0.102678</v>
      </c>
      <c r="GX58">
        <v>0.10029</v>
      </c>
      <c r="GY58">
        <v>26476.4</v>
      </c>
      <c r="GZ58">
        <v>25516.3</v>
      </c>
      <c r="HA58">
        <v>30567.8</v>
      </c>
      <c r="HB58">
        <v>29339.9</v>
      </c>
      <c r="HC58">
        <v>37856.6</v>
      </c>
      <c r="HD58">
        <v>34724.1</v>
      </c>
      <c r="HE58">
        <v>46763.2</v>
      </c>
      <c r="HF58">
        <v>43587.7</v>
      </c>
      <c r="HG58">
        <v>1.82687</v>
      </c>
      <c r="HH58">
        <v>1.88757</v>
      </c>
      <c r="HI58">
        <v>0.0990555</v>
      </c>
      <c r="HJ58">
        <v>0</v>
      </c>
      <c r="HK58">
        <v>28.3998</v>
      </c>
      <c r="HL58">
        <v>999.9</v>
      </c>
      <c r="HM58">
        <v>54.8</v>
      </c>
      <c r="HN58">
        <v>30</v>
      </c>
      <c r="HO58">
        <v>25.8278</v>
      </c>
      <c r="HP58">
        <v>63.4262</v>
      </c>
      <c r="HQ58">
        <v>16.5705</v>
      </c>
      <c r="HR58">
        <v>1</v>
      </c>
      <c r="HS58">
        <v>0.1225</v>
      </c>
      <c r="HT58">
        <v>0.205689</v>
      </c>
      <c r="HU58">
        <v>20.1996</v>
      </c>
      <c r="HV58">
        <v>5.22792</v>
      </c>
      <c r="HW58">
        <v>11.974</v>
      </c>
      <c r="HX58">
        <v>4.9695</v>
      </c>
      <c r="HY58">
        <v>3.28965</v>
      </c>
      <c r="HZ58">
        <v>9999</v>
      </c>
      <c r="IA58">
        <v>9999</v>
      </c>
      <c r="IB58">
        <v>9999</v>
      </c>
      <c r="IC58">
        <v>999.9</v>
      </c>
      <c r="ID58">
        <v>4.97293</v>
      </c>
      <c r="IE58">
        <v>1.87733</v>
      </c>
      <c r="IF58">
        <v>1.87545</v>
      </c>
      <c r="IG58">
        <v>1.87821</v>
      </c>
      <c r="IH58">
        <v>1.87497</v>
      </c>
      <c r="II58">
        <v>1.87853</v>
      </c>
      <c r="IJ58">
        <v>1.87561</v>
      </c>
      <c r="IK58">
        <v>1.87682</v>
      </c>
      <c r="IL58">
        <v>0</v>
      </c>
      <c r="IM58">
        <v>0</v>
      </c>
      <c r="IN58">
        <v>0</v>
      </c>
      <c r="IO58">
        <v>0</v>
      </c>
      <c r="IP58" t="s">
        <v>443</v>
      </c>
      <c r="IQ58" t="s">
        <v>444</v>
      </c>
      <c r="IR58" t="s">
        <v>445</v>
      </c>
      <c r="IS58" t="s">
        <v>445</v>
      </c>
      <c r="IT58" t="s">
        <v>445</v>
      </c>
      <c r="IU58" t="s">
        <v>445</v>
      </c>
      <c r="IV58">
        <v>0</v>
      </c>
      <c r="IW58">
        <v>100</v>
      </c>
      <c r="IX58">
        <v>100</v>
      </c>
      <c r="IY58">
        <v>0.45</v>
      </c>
      <c r="IZ58">
        <v>0.2144</v>
      </c>
      <c r="JA58">
        <v>-0.2046850803116756</v>
      </c>
      <c r="JB58">
        <v>0.001090686741545948</v>
      </c>
      <c r="JC58">
        <v>-2.452344269991786E-07</v>
      </c>
      <c r="JD58">
        <v>1.613811493950918E-10</v>
      </c>
      <c r="JE58">
        <v>-0.05017639731038544</v>
      </c>
      <c r="JF58">
        <v>-0.0006473243881308715</v>
      </c>
      <c r="JG58">
        <v>0.0006993473609999637</v>
      </c>
      <c r="JH58">
        <v>-6.390957121238126E-06</v>
      </c>
      <c r="JI58">
        <v>1</v>
      </c>
      <c r="JJ58">
        <v>2094</v>
      </c>
      <c r="JK58">
        <v>1</v>
      </c>
      <c r="JL58">
        <v>27</v>
      </c>
      <c r="JM58">
        <v>187485.4</v>
      </c>
      <c r="JN58">
        <v>187485.4</v>
      </c>
      <c r="JO58">
        <v>1.67969</v>
      </c>
      <c r="JP58">
        <v>2.54517</v>
      </c>
      <c r="JQ58">
        <v>1.39893</v>
      </c>
      <c r="JR58">
        <v>2.35352</v>
      </c>
      <c r="JS58">
        <v>1.44897</v>
      </c>
      <c r="JT58">
        <v>2.53052</v>
      </c>
      <c r="JU58">
        <v>36.5051</v>
      </c>
      <c r="JV58">
        <v>24.1926</v>
      </c>
      <c r="JW58">
        <v>18</v>
      </c>
      <c r="JX58">
        <v>476.746</v>
      </c>
      <c r="JY58">
        <v>485.205</v>
      </c>
      <c r="JZ58">
        <v>27.4177</v>
      </c>
      <c r="KA58">
        <v>28.6689</v>
      </c>
      <c r="KB58">
        <v>30.0006</v>
      </c>
      <c r="KC58">
        <v>28.2812</v>
      </c>
      <c r="KD58">
        <v>28.3334</v>
      </c>
      <c r="KE58">
        <v>33.67</v>
      </c>
      <c r="KF58">
        <v>26.7374</v>
      </c>
      <c r="KG58">
        <v>100</v>
      </c>
      <c r="KH58">
        <v>27.4124</v>
      </c>
      <c r="KI58">
        <v>707.5549999999999</v>
      </c>
      <c r="KJ58">
        <v>21.6704</v>
      </c>
      <c r="KK58">
        <v>101.058</v>
      </c>
      <c r="KL58">
        <v>100.268</v>
      </c>
    </row>
    <row r="59" spans="1:298">
      <c r="A59">
        <v>43</v>
      </c>
      <c r="B59">
        <v>1758397710.6</v>
      </c>
      <c r="C59">
        <v>302.0999999046326</v>
      </c>
      <c r="D59" t="s">
        <v>531</v>
      </c>
      <c r="E59" t="s">
        <v>532</v>
      </c>
      <c r="F59">
        <v>5</v>
      </c>
      <c r="G59" t="s">
        <v>436</v>
      </c>
      <c r="H59" t="s">
        <v>437</v>
      </c>
      <c r="I59" t="s">
        <v>438</v>
      </c>
      <c r="J59">
        <v>1758397702.814285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708.2706887714562</v>
      </c>
      <c r="AL59">
        <v>686.4857272727273</v>
      </c>
      <c r="AM59">
        <v>3.398007846169102</v>
      </c>
      <c r="AN59">
        <v>65.6603906975196</v>
      </c>
      <c r="AO59">
        <f>(AQ59 - AP59 + DZ59*1E3/(8.314*(EB59+273.15)) * AS59/DY59 * AR59) * DY59/(100*DM59) * 1000/(1000 - AQ59)</f>
        <v>0</v>
      </c>
      <c r="AP59">
        <v>21.69771833194074</v>
      </c>
      <c r="AQ59">
        <v>22.61215333333333</v>
      </c>
      <c r="AR59">
        <v>-2.004279084686262E-05</v>
      </c>
      <c r="AS59">
        <v>125.1228218183643</v>
      </c>
      <c r="AT59">
        <v>0</v>
      </c>
      <c r="AU59">
        <v>0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439</v>
      </c>
      <c r="AZ59" t="s">
        <v>439</v>
      </c>
      <c r="BA59">
        <v>0</v>
      </c>
      <c r="BB59">
        <v>0</v>
      </c>
      <c r="BC59">
        <f>1-BA59/BB59</f>
        <v>0</v>
      </c>
      <c r="BD59">
        <v>0</v>
      </c>
      <c r="BE59" t="s">
        <v>439</v>
      </c>
      <c r="BF59" t="s">
        <v>439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439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1.65</v>
      </c>
      <c r="DN59">
        <v>0.5</v>
      </c>
      <c r="DO59" t="s">
        <v>440</v>
      </c>
      <c r="DP59">
        <v>2</v>
      </c>
      <c r="DQ59" t="b">
        <v>1</v>
      </c>
      <c r="DR59">
        <v>1758397702.814285</v>
      </c>
      <c r="DS59">
        <v>646.6184999999999</v>
      </c>
      <c r="DT59">
        <v>677.0435357142858</v>
      </c>
      <c r="DU59">
        <v>22.62300357142857</v>
      </c>
      <c r="DV59">
        <v>21.69487857142857</v>
      </c>
      <c r="DW59">
        <v>646.1773214285714</v>
      </c>
      <c r="DX59">
        <v>22.408425</v>
      </c>
      <c r="DY59">
        <v>500.0237142857142</v>
      </c>
      <c r="DZ59">
        <v>90.39591071428572</v>
      </c>
      <c r="EA59">
        <v>0.05432005714285714</v>
      </c>
      <c r="EB59">
        <v>29.37365714285714</v>
      </c>
      <c r="EC59">
        <v>30.01807857142857</v>
      </c>
      <c r="ED59">
        <v>999.9000000000002</v>
      </c>
      <c r="EE59">
        <v>0</v>
      </c>
      <c r="EF59">
        <v>0</v>
      </c>
      <c r="EG59">
        <v>10010.33821428571</v>
      </c>
      <c r="EH59">
        <v>0</v>
      </c>
      <c r="EI59">
        <v>8.344397499999999</v>
      </c>
      <c r="EJ59">
        <v>-30.42498214285714</v>
      </c>
      <c r="EK59">
        <v>661.5854285714285</v>
      </c>
      <c r="EL59">
        <v>692.0576785714287</v>
      </c>
      <c r="EM59">
        <v>0.9281233214285717</v>
      </c>
      <c r="EN59">
        <v>677.0435357142858</v>
      </c>
      <c r="EO59">
        <v>21.69487857142857</v>
      </c>
      <c r="EP59">
        <v>2.045027142857143</v>
      </c>
      <c r="EQ59">
        <v>1.961128214285714</v>
      </c>
      <c r="ER59">
        <v>17.79733571428571</v>
      </c>
      <c r="ES59">
        <v>17.13394285714286</v>
      </c>
      <c r="ET59">
        <v>1999.988571428572</v>
      </c>
      <c r="EU59">
        <v>0.9800036785714286</v>
      </c>
      <c r="EV59">
        <v>0.01999622857142857</v>
      </c>
      <c r="EW59">
        <v>0</v>
      </c>
      <c r="EX59">
        <v>228.2871071428571</v>
      </c>
      <c r="EY59">
        <v>5.000560000000001</v>
      </c>
      <c r="EZ59">
        <v>4726.335</v>
      </c>
      <c r="FA59">
        <v>17294.80357142857</v>
      </c>
      <c r="FB59">
        <v>41.29871428571427</v>
      </c>
      <c r="FC59">
        <v>41.56199999999999</v>
      </c>
      <c r="FD59">
        <v>41.01771428571427</v>
      </c>
      <c r="FE59">
        <v>40.6847857142857</v>
      </c>
      <c r="FF59">
        <v>42</v>
      </c>
      <c r="FG59">
        <v>1955.098571428572</v>
      </c>
      <c r="FH59">
        <v>39.89000000000001</v>
      </c>
      <c r="FI59">
        <v>0</v>
      </c>
      <c r="FJ59">
        <v>1758397711</v>
      </c>
      <c r="FK59">
        <v>0</v>
      </c>
      <c r="FL59">
        <v>228.3762692307692</v>
      </c>
      <c r="FM59">
        <v>6.558529896971901</v>
      </c>
      <c r="FN59">
        <v>142.4516237599846</v>
      </c>
      <c r="FO59">
        <v>4728.095</v>
      </c>
      <c r="FP59">
        <v>15</v>
      </c>
      <c r="FQ59">
        <v>0</v>
      </c>
      <c r="FR59" t="s">
        <v>441</v>
      </c>
      <c r="FS59">
        <v>1747148579.5</v>
      </c>
      <c r="FT59">
        <v>1747148584.5</v>
      </c>
      <c r="FU59">
        <v>0</v>
      </c>
      <c r="FV59">
        <v>0.162</v>
      </c>
      <c r="FW59">
        <v>-0.001</v>
      </c>
      <c r="FX59">
        <v>0.139</v>
      </c>
      <c r="FY59">
        <v>0.058</v>
      </c>
      <c r="FZ59">
        <v>420</v>
      </c>
      <c r="GA59">
        <v>16</v>
      </c>
      <c r="GB59">
        <v>0.19</v>
      </c>
      <c r="GC59">
        <v>0.02</v>
      </c>
      <c r="GD59">
        <v>-30.43727</v>
      </c>
      <c r="GE59">
        <v>0.1001493433396083</v>
      </c>
      <c r="GF59">
        <v>0.05733033315793653</v>
      </c>
      <c r="GG59">
        <v>1</v>
      </c>
      <c r="GH59">
        <v>227.9495</v>
      </c>
      <c r="GI59">
        <v>7.234117645630553</v>
      </c>
      <c r="GJ59">
        <v>0.729964312181645</v>
      </c>
      <c r="GK59">
        <v>0</v>
      </c>
      <c r="GL59">
        <v>0.9323387500000001</v>
      </c>
      <c r="GM59">
        <v>-0.1111643076923103</v>
      </c>
      <c r="GN59">
        <v>0.01075899253357395</v>
      </c>
      <c r="GO59">
        <v>0</v>
      </c>
      <c r="GP59">
        <v>1</v>
      </c>
      <c r="GQ59">
        <v>3</v>
      </c>
      <c r="GR59" t="s">
        <v>455</v>
      </c>
      <c r="GS59">
        <v>3.12765</v>
      </c>
      <c r="GT59">
        <v>2.73233</v>
      </c>
      <c r="GU59">
        <v>0.12031</v>
      </c>
      <c r="GV59">
        <v>0.124813</v>
      </c>
      <c r="GW59">
        <v>0.102654</v>
      </c>
      <c r="GX59">
        <v>0.100294</v>
      </c>
      <c r="GY59">
        <v>26414.1</v>
      </c>
      <c r="GZ59">
        <v>25456.5</v>
      </c>
      <c r="HA59">
        <v>30566.9</v>
      </c>
      <c r="HB59">
        <v>29339.6</v>
      </c>
      <c r="HC59">
        <v>37857.1</v>
      </c>
      <c r="HD59">
        <v>34723.8</v>
      </c>
      <c r="HE59">
        <v>46762.4</v>
      </c>
      <c r="HF59">
        <v>43587.3</v>
      </c>
      <c r="HG59">
        <v>1.82657</v>
      </c>
      <c r="HH59">
        <v>1.88787</v>
      </c>
      <c r="HI59">
        <v>0.0993721</v>
      </c>
      <c r="HJ59">
        <v>0</v>
      </c>
      <c r="HK59">
        <v>28.4021</v>
      </c>
      <c r="HL59">
        <v>999.9</v>
      </c>
      <c r="HM59">
        <v>54.8</v>
      </c>
      <c r="HN59">
        <v>30</v>
      </c>
      <c r="HO59">
        <v>25.8295</v>
      </c>
      <c r="HP59">
        <v>63.3462</v>
      </c>
      <c r="HQ59">
        <v>16.5745</v>
      </c>
      <c r="HR59">
        <v>1</v>
      </c>
      <c r="HS59">
        <v>0.122599</v>
      </c>
      <c r="HT59">
        <v>0.171411</v>
      </c>
      <c r="HU59">
        <v>20.1995</v>
      </c>
      <c r="HV59">
        <v>5.22762</v>
      </c>
      <c r="HW59">
        <v>11.974</v>
      </c>
      <c r="HX59">
        <v>4.9694</v>
      </c>
      <c r="HY59">
        <v>3.28965</v>
      </c>
      <c r="HZ59">
        <v>9999</v>
      </c>
      <c r="IA59">
        <v>9999</v>
      </c>
      <c r="IB59">
        <v>9999</v>
      </c>
      <c r="IC59">
        <v>999.9</v>
      </c>
      <c r="ID59">
        <v>4.97294</v>
      </c>
      <c r="IE59">
        <v>1.87731</v>
      </c>
      <c r="IF59">
        <v>1.87545</v>
      </c>
      <c r="IG59">
        <v>1.8782</v>
      </c>
      <c r="IH59">
        <v>1.87498</v>
      </c>
      <c r="II59">
        <v>1.87853</v>
      </c>
      <c r="IJ59">
        <v>1.87562</v>
      </c>
      <c r="IK59">
        <v>1.87681</v>
      </c>
      <c r="IL59">
        <v>0</v>
      </c>
      <c r="IM59">
        <v>0</v>
      </c>
      <c r="IN59">
        <v>0</v>
      </c>
      <c r="IO59">
        <v>0</v>
      </c>
      <c r="IP59" t="s">
        <v>443</v>
      </c>
      <c r="IQ59" t="s">
        <v>444</v>
      </c>
      <c r="IR59" t="s">
        <v>445</v>
      </c>
      <c r="IS59" t="s">
        <v>445</v>
      </c>
      <c r="IT59" t="s">
        <v>445</v>
      </c>
      <c r="IU59" t="s">
        <v>445</v>
      </c>
      <c r="IV59">
        <v>0</v>
      </c>
      <c r="IW59">
        <v>100</v>
      </c>
      <c r="IX59">
        <v>100</v>
      </c>
      <c r="IY59">
        <v>0.467</v>
      </c>
      <c r="IZ59">
        <v>0.2143</v>
      </c>
      <c r="JA59">
        <v>-0.2046850803116756</v>
      </c>
      <c r="JB59">
        <v>0.001090686741545948</v>
      </c>
      <c r="JC59">
        <v>-2.452344269991786E-07</v>
      </c>
      <c r="JD59">
        <v>1.613811493950918E-10</v>
      </c>
      <c r="JE59">
        <v>-0.05017639731038544</v>
      </c>
      <c r="JF59">
        <v>-0.0006473243881308715</v>
      </c>
      <c r="JG59">
        <v>0.0006993473609999637</v>
      </c>
      <c r="JH59">
        <v>-6.390957121238126E-06</v>
      </c>
      <c r="JI59">
        <v>1</v>
      </c>
      <c r="JJ59">
        <v>2094</v>
      </c>
      <c r="JK59">
        <v>1</v>
      </c>
      <c r="JL59">
        <v>27</v>
      </c>
      <c r="JM59">
        <v>187485.5</v>
      </c>
      <c r="JN59">
        <v>187485.4</v>
      </c>
      <c r="JO59">
        <v>1.70898</v>
      </c>
      <c r="JP59">
        <v>2.53418</v>
      </c>
      <c r="JQ59">
        <v>1.39893</v>
      </c>
      <c r="JR59">
        <v>2.35352</v>
      </c>
      <c r="JS59">
        <v>1.44897</v>
      </c>
      <c r="JT59">
        <v>2.6001</v>
      </c>
      <c r="JU59">
        <v>36.5287</v>
      </c>
      <c r="JV59">
        <v>24.2013</v>
      </c>
      <c r="JW59">
        <v>18</v>
      </c>
      <c r="JX59">
        <v>476.622</v>
      </c>
      <c r="JY59">
        <v>485.456</v>
      </c>
      <c r="JZ59">
        <v>27.4041</v>
      </c>
      <c r="KA59">
        <v>28.6762</v>
      </c>
      <c r="KB59">
        <v>30.0004</v>
      </c>
      <c r="KC59">
        <v>28.2873</v>
      </c>
      <c r="KD59">
        <v>28.3394</v>
      </c>
      <c r="KE59">
        <v>34.3413</v>
      </c>
      <c r="KF59">
        <v>26.7374</v>
      </c>
      <c r="KG59">
        <v>100</v>
      </c>
      <c r="KH59">
        <v>27.3913</v>
      </c>
      <c r="KI59">
        <v>727.5890000000001</v>
      </c>
      <c r="KJ59">
        <v>21.6803</v>
      </c>
      <c r="KK59">
        <v>101.055</v>
      </c>
      <c r="KL59">
        <v>100.267</v>
      </c>
    </row>
    <row r="60" spans="1:298">
      <c r="A60">
        <v>44</v>
      </c>
      <c r="B60">
        <v>1758397715.6</v>
      </c>
      <c r="C60">
        <v>307.0999999046326</v>
      </c>
      <c r="D60" t="s">
        <v>533</v>
      </c>
      <c r="E60" t="s">
        <v>534</v>
      </c>
      <c r="F60">
        <v>5</v>
      </c>
      <c r="G60" t="s">
        <v>436</v>
      </c>
      <c r="H60" t="s">
        <v>437</v>
      </c>
      <c r="I60" t="s">
        <v>438</v>
      </c>
      <c r="J60">
        <v>1758397708.1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725.4305825114791</v>
      </c>
      <c r="AL60">
        <v>703.6639090909093</v>
      </c>
      <c r="AM60">
        <v>3.434978811615628</v>
      </c>
      <c r="AN60">
        <v>65.6603906975196</v>
      </c>
      <c r="AO60">
        <f>(AQ60 - AP60 + DZ60*1E3/(8.314*(EB60+273.15)) * AS60/DY60 * AR60) * DY60/(100*DM60) * 1000/(1000 - AQ60)</f>
        <v>0</v>
      </c>
      <c r="AP60">
        <v>21.70046986661957</v>
      </c>
      <c r="AQ60">
        <v>22.60331212121212</v>
      </c>
      <c r="AR60">
        <v>-2.498856762342868E-05</v>
      </c>
      <c r="AS60">
        <v>125.1228218183643</v>
      </c>
      <c r="AT60">
        <v>0</v>
      </c>
      <c r="AU60">
        <v>0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439</v>
      </c>
      <c r="AZ60" t="s">
        <v>439</v>
      </c>
      <c r="BA60">
        <v>0</v>
      </c>
      <c r="BB60">
        <v>0</v>
      </c>
      <c r="BC60">
        <f>1-BA60/BB60</f>
        <v>0</v>
      </c>
      <c r="BD60">
        <v>0</v>
      </c>
      <c r="BE60" t="s">
        <v>439</v>
      </c>
      <c r="BF60" t="s">
        <v>439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439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1.65</v>
      </c>
      <c r="DN60">
        <v>0.5</v>
      </c>
      <c r="DO60" t="s">
        <v>440</v>
      </c>
      <c r="DP60">
        <v>2</v>
      </c>
      <c r="DQ60" t="b">
        <v>1</v>
      </c>
      <c r="DR60">
        <v>1758397708.1</v>
      </c>
      <c r="DS60">
        <v>664.325111111111</v>
      </c>
      <c r="DT60">
        <v>694.7861851851853</v>
      </c>
      <c r="DU60">
        <v>22.61486666666666</v>
      </c>
      <c r="DV60">
        <v>21.69754074074074</v>
      </c>
      <c r="DW60">
        <v>663.8666296296296</v>
      </c>
      <c r="DX60">
        <v>22.40045925925926</v>
      </c>
      <c r="DY60">
        <v>499.9850740740741</v>
      </c>
      <c r="DZ60">
        <v>90.39556296296296</v>
      </c>
      <c r="EA60">
        <v>0.05442171851851852</v>
      </c>
      <c r="EB60">
        <v>29.37123333333333</v>
      </c>
      <c r="EC60">
        <v>30.01157037037037</v>
      </c>
      <c r="ED60">
        <v>999.9000000000001</v>
      </c>
      <c r="EE60">
        <v>0</v>
      </c>
      <c r="EF60">
        <v>0</v>
      </c>
      <c r="EG60">
        <v>10003.80074074074</v>
      </c>
      <c r="EH60">
        <v>0</v>
      </c>
      <c r="EI60">
        <v>8.34259</v>
      </c>
      <c r="EJ60">
        <v>-30.46112222222222</v>
      </c>
      <c r="EK60">
        <v>679.6962222222222</v>
      </c>
      <c r="EL60">
        <v>710.1957777777778</v>
      </c>
      <c r="EM60">
        <v>0.9173266296296296</v>
      </c>
      <c r="EN60">
        <v>694.7861851851853</v>
      </c>
      <c r="EO60">
        <v>21.69754074074074</v>
      </c>
      <c r="EP60">
        <v>2.044282962962963</v>
      </c>
      <c r="EQ60">
        <v>1.961361111111111</v>
      </c>
      <c r="ER60">
        <v>17.79156666666666</v>
      </c>
      <c r="ES60">
        <v>17.13582222222222</v>
      </c>
      <c r="ET60">
        <v>1999.981481481482</v>
      </c>
      <c r="EU60">
        <v>0.9800036666666666</v>
      </c>
      <c r="EV60">
        <v>0.01999624074074074</v>
      </c>
      <c r="EW60">
        <v>0</v>
      </c>
      <c r="EX60">
        <v>228.8851851851852</v>
      </c>
      <c r="EY60">
        <v>5.000560000000001</v>
      </c>
      <c r="EZ60">
        <v>4738.565555555555</v>
      </c>
      <c r="FA60">
        <v>17294.74814814815</v>
      </c>
      <c r="FB60">
        <v>41.3074074074074</v>
      </c>
      <c r="FC60">
        <v>41.56199999999999</v>
      </c>
      <c r="FD60">
        <v>41.03903703703703</v>
      </c>
      <c r="FE60">
        <v>40.68699999999999</v>
      </c>
      <c r="FF60">
        <v>42.00459259259259</v>
      </c>
      <c r="FG60">
        <v>1955.091481481481</v>
      </c>
      <c r="FH60">
        <v>39.89000000000001</v>
      </c>
      <c r="FI60">
        <v>0</v>
      </c>
      <c r="FJ60">
        <v>1758397715.2</v>
      </c>
      <c r="FK60">
        <v>0</v>
      </c>
      <c r="FL60">
        <v>228.8856</v>
      </c>
      <c r="FM60">
        <v>6.634461533961791</v>
      </c>
      <c r="FN60">
        <v>134.4161538750723</v>
      </c>
      <c r="FO60">
        <v>4738.5164</v>
      </c>
      <c r="FP60">
        <v>15</v>
      </c>
      <c r="FQ60">
        <v>0</v>
      </c>
      <c r="FR60" t="s">
        <v>441</v>
      </c>
      <c r="FS60">
        <v>1747148579.5</v>
      </c>
      <c r="FT60">
        <v>1747148584.5</v>
      </c>
      <c r="FU60">
        <v>0</v>
      </c>
      <c r="FV60">
        <v>0.162</v>
      </c>
      <c r="FW60">
        <v>-0.001</v>
      </c>
      <c r="FX60">
        <v>0.139</v>
      </c>
      <c r="FY60">
        <v>0.058</v>
      </c>
      <c r="FZ60">
        <v>420</v>
      </c>
      <c r="GA60">
        <v>16</v>
      </c>
      <c r="GB60">
        <v>0.19</v>
      </c>
      <c r="GC60">
        <v>0.02</v>
      </c>
      <c r="GD60">
        <v>-30.442035</v>
      </c>
      <c r="GE60">
        <v>-0.4487594746715434</v>
      </c>
      <c r="GF60">
        <v>0.06223238525880231</v>
      </c>
      <c r="GG60">
        <v>1</v>
      </c>
      <c r="GH60">
        <v>228.4516764705882</v>
      </c>
      <c r="GI60">
        <v>6.366524059991239</v>
      </c>
      <c r="GJ60">
        <v>0.6432823787872086</v>
      </c>
      <c r="GK60">
        <v>0</v>
      </c>
      <c r="GL60">
        <v>0.9249445999999999</v>
      </c>
      <c r="GM60">
        <v>-0.1199481726078822</v>
      </c>
      <c r="GN60">
        <v>0.01156488954724601</v>
      </c>
      <c r="GO60">
        <v>0</v>
      </c>
      <c r="GP60">
        <v>1</v>
      </c>
      <c r="GQ60">
        <v>3</v>
      </c>
      <c r="GR60" t="s">
        <v>455</v>
      </c>
      <c r="GS60">
        <v>3.12772</v>
      </c>
      <c r="GT60">
        <v>2.73261</v>
      </c>
      <c r="GU60">
        <v>0.122356</v>
      </c>
      <c r="GV60">
        <v>0.126817</v>
      </c>
      <c r="GW60">
        <v>0.102626</v>
      </c>
      <c r="GX60">
        <v>0.100305</v>
      </c>
      <c r="GY60">
        <v>26352.2</v>
      </c>
      <c r="GZ60">
        <v>25398</v>
      </c>
      <c r="HA60">
        <v>30566.4</v>
      </c>
      <c r="HB60">
        <v>29339.4</v>
      </c>
      <c r="HC60">
        <v>37857.8</v>
      </c>
      <c r="HD60">
        <v>34723.2</v>
      </c>
      <c r="HE60">
        <v>46761.5</v>
      </c>
      <c r="HF60">
        <v>43586.9</v>
      </c>
      <c r="HG60">
        <v>1.82647</v>
      </c>
      <c r="HH60">
        <v>1.8876</v>
      </c>
      <c r="HI60">
        <v>0.09678299999999999</v>
      </c>
      <c r="HJ60">
        <v>0</v>
      </c>
      <c r="HK60">
        <v>28.4045</v>
      </c>
      <c r="HL60">
        <v>999.9</v>
      </c>
      <c r="HM60">
        <v>54.8</v>
      </c>
      <c r="HN60">
        <v>30</v>
      </c>
      <c r="HO60">
        <v>25.8275</v>
      </c>
      <c r="HP60">
        <v>63.2662</v>
      </c>
      <c r="HQ60">
        <v>16.5304</v>
      </c>
      <c r="HR60">
        <v>1</v>
      </c>
      <c r="HS60">
        <v>0.123349</v>
      </c>
      <c r="HT60">
        <v>0.184869</v>
      </c>
      <c r="HU60">
        <v>20.1996</v>
      </c>
      <c r="HV60">
        <v>5.22762</v>
      </c>
      <c r="HW60">
        <v>11.974</v>
      </c>
      <c r="HX60">
        <v>4.9693</v>
      </c>
      <c r="HY60">
        <v>3.28965</v>
      </c>
      <c r="HZ60">
        <v>9999</v>
      </c>
      <c r="IA60">
        <v>9999</v>
      </c>
      <c r="IB60">
        <v>9999</v>
      </c>
      <c r="IC60">
        <v>999.9</v>
      </c>
      <c r="ID60">
        <v>4.97295</v>
      </c>
      <c r="IE60">
        <v>1.87733</v>
      </c>
      <c r="IF60">
        <v>1.87545</v>
      </c>
      <c r="IG60">
        <v>1.8782</v>
      </c>
      <c r="IH60">
        <v>1.87499</v>
      </c>
      <c r="II60">
        <v>1.87852</v>
      </c>
      <c r="IJ60">
        <v>1.87561</v>
      </c>
      <c r="IK60">
        <v>1.87682</v>
      </c>
      <c r="IL60">
        <v>0</v>
      </c>
      <c r="IM60">
        <v>0</v>
      </c>
      <c r="IN60">
        <v>0</v>
      </c>
      <c r="IO60">
        <v>0</v>
      </c>
      <c r="IP60" t="s">
        <v>443</v>
      </c>
      <c r="IQ60" t="s">
        <v>444</v>
      </c>
      <c r="IR60" t="s">
        <v>445</v>
      </c>
      <c r="IS60" t="s">
        <v>445</v>
      </c>
      <c r="IT60" t="s">
        <v>445</v>
      </c>
      <c r="IU60" t="s">
        <v>445</v>
      </c>
      <c r="IV60">
        <v>0</v>
      </c>
      <c r="IW60">
        <v>100</v>
      </c>
      <c r="IX60">
        <v>100</v>
      </c>
      <c r="IY60">
        <v>0.483</v>
      </c>
      <c r="IZ60">
        <v>0.2142</v>
      </c>
      <c r="JA60">
        <v>-0.2046850803116756</v>
      </c>
      <c r="JB60">
        <v>0.001090686741545948</v>
      </c>
      <c r="JC60">
        <v>-2.452344269991786E-07</v>
      </c>
      <c r="JD60">
        <v>1.613811493950918E-10</v>
      </c>
      <c r="JE60">
        <v>-0.05017639731038544</v>
      </c>
      <c r="JF60">
        <v>-0.0006473243881308715</v>
      </c>
      <c r="JG60">
        <v>0.0006993473609999637</v>
      </c>
      <c r="JH60">
        <v>-6.390957121238126E-06</v>
      </c>
      <c r="JI60">
        <v>1</v>
      </c>
      <c r="JJ60">
        <v>2094</v>
      </c>
      <c r="JK60">
        <v>1</v>
      </c>
      <c r="JL60">
        <v>27</v>
      </c>
      <c r="JM60">
        <v>187485.6</v>
      </c>
      <c r="JN60">
        <v>187485.5</v>
      </c>
      <c r="JO60">
        <v>1.74316</v>
      </c>
      <c r="JP60">
        <v>2.53174</v>
      </c>
      <c r="JQ60">
        <v>1.39893</v>
      </c>
      <c r="JR60">
        <v>2.35229</v>
      </c>
      <c r="JS60">
        <v>1.44897</v>
      </c>
      <c r="JT60">
        <v>2.5354</v>
      </c>
      <c r="JU60">
        <v>36.5287</v>
      </c>
      <c r="JV60">
        <v>24.2013</v>
      </c>
      <c r="JW60">
        <v>18</v>
      </c>
      <c r="JX60">
        <v>476.607</v>
      </c>
      <c r="JY60">
        <v>485.322</v>
      </c>
      <c r="JZ60">
        <v>27.3882</v>
      </c>
      <c r="KA60">
        <v>28.6836</v>
      </c>
      <c r="KB60">
        <v>30.0006</v>
      </c>
      <c r="KC60">
        <v>28.2933</v>
      </c>
      <c r="KD60">
        <v>28.3454</v>
      </c>
      <c r="KE60">
        <v>34.9518</v>
      </c>
      <c r="KF60">
        <v>26.7374</v>
      </c>
      <c r="KG60">
        <v>100</v>
      </c>
      <c r="KH60">
        <v>27.387</v>
      </c>
      <c r="KI60">
        <v>740.963</v>
      </c>
      <c r="KJ60">
        <v>21.7001</v>
      </c>
      <c r="KK60">
        <v>101.053</v>
      </c>
      <c r="KL60">
        <v>100.266</v>
      </c>
    </row>
    <row r="61" spans="1:298">
      <c r="A61">
        <v>45</v>
      </c>
      <c r="B61">
        <v>1758397720.6</v>
      </c>
      <c r="C61">
        <v>312.0999999046326</v>
      </c>
      <c r="D61" t="s">
        <v>535</v>
      </c>
      <c r="E61" t="s">
        <v>536</v>
      </c>
      <c r="F61">
        <v>5</v>
      </c>
      <c r="G61" t="s">
        <v>436</v>
      </c>
      <c r="H61" t="s">
        <v>437</v>
      </c>
      <c r="I61" t="s">
        <v>438</v>
      </c>
      <c r="J61">
        <v>1758397712.814285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742.5965899735305</v>
      </c>
      <c r="AL61">
        <v>720.7921757575758</v>
      </c>
      <c r="AM61">
        <v>3.422690690109189</v>
      </c>
      <c r="AN61">
        <v>65.6603906975196</v>
      </c>
      <c r="AO61">
        <f>(AQ61 - AP61 + DZ61*1E3/(8.314*(EB61+273.15)) * AS61/DY61 * AR61) * DY61/(100*DM61) * 1000/(1000 - AQ61)</f>
        <v>0</v>
      </c>
      <c r="AP61">
        <v>21.70386135613698</v>
      </c>
      <c r="AQ61">
        <v>22.59169818181817</v>
      </c>
      <c r="AR61">
        <v>-3.343404316331888E-05</v>
      </c>
      <c r="AS61">
        <v>125.1228218183643</v>
      </c>
      <c r="AT61">
        <v>0</v>
      </c>
      <c r="AU61">
        <v>0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439</v>
      </c>
      <c r="AZ61" t="s">
        <v>439</v>
      </c>
      <c r="BA61">
        <v>0</v>
      </c>
      <c r="BB61">
        <v>0</v>
      </c>
      <c r="BC61">
        <f>1-BA61/BB61</f>
        <v>0</v>
      </c>
      <c r="BD61">
        <v>0</v>
      </c>
      <c r="BE61" t="s">
        <v>439</v>
      </c>
      <c r="BF61" t="s">
        <v>439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439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1.65</v>
      </c>
      <c r="DN61">
        <v>0.5</v>
      </c>
      <c r="DO61" t="s">
        <v>440</v>
      </c>
      <c r="DP61">
        <v>2</v>
      </c>
      <c r="DQ61" t="b">
        <v>1</v>
      </c>
      <c r="DR61">
        <v>1758397712.814285</v>
      </c>
      <c r="DS61">
        <v>680.1061428571429</v>
      </c>
      <c r="DT61">
        <v>710.6015</v>
      </c>
      <c r="DU61">
        <v>22.60660714285715</v>
      </c>
      <c r="DV61">
        <v>21.70008571428572</v>
      </c>
      <c r="DW61">
        <v>679.6322857142858</v>
      </c>
      <c r="DX61">
        <v>22.39238214285714</v>
      </c>
      <c r="DY61">
        <v>499.9863928571429</v>
      </c>
      <c r="DZ61">
        <v>90.39590357142859</v>
      </c>
      <c r="EA61">
        <v>0.05457061428571428</v>
      </c>
      <c r="EB61">
        <v>29.368425</v>
      </c>
      <c r="EC61">
        <v>30.00925357142857</v>
      </c>
      <c r="ED61">
        <v>999.9000000000002</v>
      </c>
      <c r="EE61">
        <v>0</v>
      </c>
      <c r="EF61">
        <v>0</v>
      </c>
      <c r="EG61">
        <v>9997.612500000001</v>
      </c>
      <c r="EH61">
        <v>0</v>
      </c>
      <c r="EI61">
        <v>8.34631857142857</v>
      </c>
      <c r="EJ61">
        <v>-30.49540357142857</v>
      </c>
      <c r="EK61">
        <v>695.8365714285712</v>
      </c>
      <c r="EL61">
        <v>726.3638214285714</v>
      </c>
      <c r="EM61">
        <v>0.9065386785714286</v>
      </c>
      <c r="EN61">
        <v>710.6015</v>
      </c>
      <c r="EO61">
        <v>21.70008571428572</v>
      </c>
      <c r="EP61">
        <v>2.043544642857143</v>
      </c>
      <c r="EQ61">
        <v>1.961597857142857</v>
      </c>
      <c r="ER61">
        <v>17.78583571428571</v>
      </c>
      <c r="ES61">
        <v>17.13772857142857</v>
      </c>
      <c r="ET61">
        <v>2000.010357142857</v>
      </c>
      <c r="EU61">
        <v>0.9800040000000001</v>
      </c>
      <c r="EV61">
        <v>0.0199959</v>
      </c>
      <c r="EW61">
        <v>0</v>
      </c>
      <c r="EX61">
        <v>229.3332142857143</v>
      </c>
      <c r="EY61">
        <v>5.000560000000001</v>
      </c>
      <c r="EZ61">
        <v>4748.858928571428</v>
      </c>
      <c r="FA61">
        <v>17294.99642857143</v>
      </c>
      <c r="FB61">
        <v>41.31199999999999</v>
      </c>
      <c r="FC61">
        <v>41.56199999999999</v>
      </c>
      <c r="FD61">
        <v>41.05757142857141</v>
      </c>
      <c r="FE61">
        <v>40.68699999999999</v>
      </c>
      <c r="FF61">
        <v>42.02214285714285</v>
      </c>
      <c r="FG61">
        <v>1955.120357142857</v>
      </c>
      <c r="FH61">
        <v>39.89000000000001</v>
      </c>
      <c r="FI61">
        <v>0</v>
      </c>
      <c r="FJ61">
        <v>1758397720.6</v>
      </c>
      <c r="FK61">
        <v>0</v>
      </c>
      <c r="FL61">
        <v>229.3753076923077</v>
      </c>
      <c r="FM61">
        <v>5.446222219817699</v>
      </c>
      <c r="FN61">
        <v>125.6584615641095</v>
      </c>
      <c r="FO61">
        <v>4749.580384615385</v>
      </c>
      <c r="FP61">
        <v>15</v>
      </c>
      <c r="FQ61">
        <v>0</v>
      </c>
      <c r="FR61" t="s">
        <v>441</v>
      </c>
      <c r="FS61">
        <v>1747148579.5</v>
      </c>
      <c r="FT61">
        <v>1747148584.5</v>
      </c>
      <c r="FU61">
        <v>0</v>
      </c>
      <c r="FV61">
        <v>0.162</v>
      </c>
      <c r="FW61">
        <v>-0.001</v>
      </c>
      <c r="FX61">
        <v>0.139</v>
      </c>
      <c r="FY61">
        <v>0.058</v>
      </c>
      <c r="FZ61">
        <v>420</v>
      </c>
      <c r="GA61">
        <v>16</v>
      </c>
      <c r="GB61">
        <v>0.19</v>
      </c>
      <c r="GC61">
        <v>0.02</v>
      </c>
      <c r="GD61">
        <v>-30.46633902439024</v>
      </c>
      <c r="GE61">
        <v>-0.4908898954704221</v>
      </c>
      <c r="GF61">
        <v>0.0633944018381279</v>
      </c>
      <c r="GG61">
        <v>1</v>
      </c>
      <c r="GH61">
        <v>228.997705882353</v>
      </c>
      <c r="GI61">
        <v>6.075691360882268</v>
      </c>
      <c r="GJ61">
        <v>0.6211621711812244</v>
      </c>
      <c r="GK61">
        <v>0</v>
      </c>
      <c r="GL61">
        <v>0.9135809268292683</v>
      </c>
      <c r="GM61">
        <v>-0.1328823135888524</v>
      </c>
      <c r="GN61">
        <v>0.01315151969033913</v>
      </c>
      <c r="GO61">
        <v>0</v>
      </c>
      <c r="GP61">
        <v>1</v>
      </c>
      <c r="GQ61">
        <v>3</v>
      </c>
      <c r="GR61" t="s">
        <v>455</v>
      </c>
      <c r="GS61">
        <v>3.12769</v>
      </c>
      <c r="GT61">
        <v>2.73252</v>
      </c>
      <c r="GU61">
        <v>0.124364</v>
      </c>
      <c r="GV61">
        <v>0.128808</v>
      </c>
      <c r="GW61">
        <v>0.102591</v>
      </c>
      <c r="GX61">
        <v>0.100313</v>
      </c>
      <c r="GY61">
        <v>26291.3</v>
      </c>
      <c r="GZ61">
        <v>25339.4</v>
      </c>
      <c r="HA61">
        <v>30565.8</v>
      </c>
      <c r="HB61">
        <v>29338.7</v>
      </c>
      <c r="HC61">
        <v>37858.7</v>
      </c>
      <c r="HD61">
        <v>34722.3</v>
      </c>
      <c r="HE61">
        <v>46760.6</v>
      </c>
      <c r="HF61">
        <v>43586</v>
      </c>
      <c r="HG61">
        <v>1.82642</v>
      </c>
      <c r="HH61">
        <v>1.8878</v>
      </c>
      <c r="HI61">
        <v>0.0986084</v>
      </c>
      <c r="HJ61">
        <v>0</v>
      </c>
      <c r="HK61">
        <v>28.4045</v>
      </c>
      <c r="HL61">
        <v>999.9</v>
      </c>
      <c r="HM61">
        <v>54.8</v>
      </c>
      <c r="HN61">
        <v>30</v>
      </c>
      <c r="HO61">
        <v>25.8246</v>
      </c>
      <c r="HP61">
        <v>63.6062</v>
      </c>
      <c r="HQ61">
        <v>16.4784</v>
      </c>
      <c r="HR61">
        <v>1</v>
      </c>
      <c r="HS61">
        <v>0.123814</v>
      </c>
      <c r="HT61">
        <v>0.151893</v>
      </c>
      <c r="HU61">
        <v>20.1997</v>
      </c>
      <c r="HV61">
        <v>5.22702</v>
      </c>
      <c r="HW61">
        <v>11.974</v>
      </c>
      <c r="HX61">
        <v>4.9696</v>
      </c>
      <c r="HY61">
        <v>3.28958</v>
      </c>
      <c r="HZ61">
        <v>9999</v>
      </c>
      <c r="IA61">
        <v>9999</v>
      </c>
      <c r="IB61">
        <v>9999</v>
      </c>
      <c r="IC61">
        <v>999.9</v>
      </c>
      <c r="ID61">
        <v>4.97296</v>
      </c>
      <c r="IE61">
        <v>1.87732</v>
      </c>
      <c r="IF61">
        <v>1.87546</v>
      </c>
      <c r="IG61">
        <v>1.8782</v>
      </c>
      <c r="IH61">
        <v>1.875</v>
      </c>
      <c r="II61">
        <v>1.87854</v>
      </c>
      <c r="IJ61">
        <v>1.87563</v>
      </c>
      <c r="IK61">
        <v>1.87683</v>
      </c>
      <c r="IL61">
        <v>0</v>
      </c>
      <c r="IM61">
        <v>0</v>
      </c>
      <c r="IN61">
        <v>0</v>
      </c>
      <c r="IO61">
        <v>0</v>
      </c>
      <c r="IP61" t="s">
        <v>443</v>
      </c>
      <c r="IQ61" t="s">
        <v>444</v>
      </c>
      <c r="IR61" t="s">
        <v>445</v>
      </c>
      <c r="IS61" t="s">
        <v>445</v>
      </c>
      <c r="IT61" t="s">
        <v>445</v>
      </c>
      <c r="IU61" t="s">
        <v>445</v>
      </c>
      <c r="IV61">
        <v>0</v>
      </c>
      <c r="IW61">
        <v>100</v>
      </c>
      <c r="IX61">
        <v>100</v>
      </c>
      <c r="IY61">
        <v>0.5</v>
      </c>
      <c r="IZ61">
        <v>0.2139</v>
      </c>
      <c r="JA61">
        <v>-0.2046850803116756</v>
      </c>
      <c r="JB61">
        <v>0.001090686741545948</v>
      </c>
      <c r="JC61">
        <v>-2.452344269991786E-07</v>
      </c>
      <c r="JD61">
        <v>1.613811493950918E-10</v>
      </c>
      <c r="JE61">
        <v>-0.05017639731038544</v>
      </c>
      <c r="JF61">
        <v>-0.0006473243881308715</v>
      </c>
      <c r="JG61">
        <v>0.0006993473609999637</v>
      </c>
      <c r="JH61">
        <v>-6.390957121238126E-06</v>
      </c>
      <c r="JI61">
        <v>1</v>
      </c>
      <c r="JJ61">
        <v>2094</v>
      </c>
      <c r="JK61">
        <v>1</v>
      </c>
      <c r="JL61">
        <v>27</v>
      </c>
      <c r="JM61">
        <v>187485.7</v>
      </c>
      <c r="JN61">
        <v>187485.6</v>
      </c>
      <c r="JO61">
        <v>1.77368</v>
      </c>
      <c r="JP61">
        <v>2.5415</v>
      </c>
      <c r="JQ61">
        <v>1.39893</v>
      </c>
      <c r="JR61">
        <v>2.35352</v>
      </c>
      <c r="JS61">
        <v>1.44897</v>
      </c>
      <c r="JT61">
        <v>2.49023</v>
      </c>
      <c r="JU61">
        <v>36.5287</v>
      </c>
      <c r="JV61">
        <v>24.1926</v>
      </c>
      <c r="JW61">
        <v>18</v>
      </c>
      <c r="JX61">
        <v>476.619</v>
      </c>
      <c r="JY61">
        <v>485.501</v>
      </c>
      <c r="JZ61">
        <v>27.3815</v>
      </c>
      <c r="KA61">
        <v>28.6903</v>
      </c>
      <c r="KB61">
        <v>30.0006</v>
      </c>
      <c r="KC61">
        <v>28.2994</v>
      </c>
      <c r="KD61">
        <v>28.3509</v>
      </c>
      <c r="KE61">
        <v>35.6192</v>
      </c>
      <c r="KF61">
        <v>26.7374</v>
      </c>
      <c r="KG61">
        <v>100</v>
      </c>
      <c r="KH61">
        <v>27.3861</v>
      </c>
      <c r="KI61">
        <v>760.999</v>
      </c>
      <c r="KJ61">
        <v>21.7209</v>
      </c>
      <c r="KK61">
        <v>101.052</v>
      </c>
      <c r="KL61">
        <v>100.264</v>
      </c>
    </row>
    <row r="62" spans="1:298">
      <c r="A62">
        <v>46</v>
      </c>
      <c r="B62">
        <v>1758397725.6</v>
      </c>
      <c r="C62">
        <v>317.0999999046326</v>
      </c>
      <c r="D62" t="s">
        <v>537</v>
      </c>
      <c r="E62" t="s">
        <v>538</v>
      </c>
      <c r="F62">
        <v>5</v>
      </c>
      <c r="G62" t="s">
        <v>436</v>
      </c>
      <c r="H62" t="s">
        <v>437</v>
      </c>
      <c r="I62" t="s">
        <v>438</v>
      </c>
      <c r="J62">
        <v>1758397718.1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759.6243257004297</v>
      </c>
      <c r="AL62">
        <v>737.9510848484848</v>
      </c>
      <c r="AM62">
        <v>3.441381450398865</v>
      </c>
      <c r="AN62">
        <v>65.6603906975196</v>
      </c>
      <c r="AO62">
        <f>(AQ62 - AP62 + DZ62*1E3/(8.314*(EB62+273.15)) * AS62/DY62 * AR62) * DY62/(100*DM62) * 1000/(1000 - AQ62)</f>
        <v>0</v>
      </c>
      <c r="AP62">
        <v>21.70592293627758</v>
      </c>
      <c r="AQ62">
        <v>22.58376545454544</v>
      </c>
      <c r="AR62">
        <v>-1.410488746895851E-05</v>
      </c>
      <c r="AS62">
        <v>125.1228218183643</v>
      </c>
      <c r="AT62">
        <v>0</v>
      </c>
      <c r="AU62">
        <v>0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439</v>
      </c>
      <c r="AZ62" t="s">
        <v>439</v>
      </c>
      <c r="BA62">
        <v>0</v>
      </c>
      <c r="BB62">
        <v>0</v>
      </c>
      <c r="BC62">
        <f>1-BA62/BB62</f>
        <v>0</v>
      </c>
      <c r="BD62">
        <v>0</v>
      </c>
      <c r="BE62" t="s">
        <v>439</v>
      </c>
      <c r="BF62" t="s">
        <v>439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439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1.65</v>
      </c>
      <c r="DN62">
        <v>0.5</v>
      </c>
      <c r="DO62" t="s">
        <v>440</v>
      </c>
      <c r="DP62">
        <v>2</v>
      </c>
      <c r="DQ62" t="b">
        <v>1</v>
      </c>
      <c r="DR62">
        <v>1758397718.1</v>
      </c>
      <c r="DS62">
        <v>697.8059999999999</v>
      </c>
      <c r="DT62">
        <v>728.2943703703705</v>
      </c>
      <c r="DU62">
        <v>22.59655555555556</v>
      </c>
      <c r="DV62">
        <v>21.70278518518518</v>
      </c>
      <c r="DW62">
        <v>697.3147777777776</v>
      </c>
      <c r="DX62">
        <v>22.38253333333334</v>
      </c>
      <c r="DY62">
        <v>499.9872592592593</v>
      </c>
      <c r="DZ62">
        <v>90.39655925925926</v>
      </c>
      <c r="EA62">
        <v>0.05460290370370371</v>
      </c>
      <c r="EB62">
        <v>29.36583333333333</v>
      </c>
      <c r="EC62">
        <v>30.01083333333333</v>
      </c>
      <c r="ED62">
        <v>999.9000000000001</v>
      </c>
      <c r="EE62">
        <v>0</v>
      </c>
      <c r="EF62">
        <v>0</v>
      </c>
      <c r="EG62">
        <v>10008.68444444444</v>
      </c>
      <c r="EH62">
        <v>0</v>
      </c>
      <c r="EI62">
        <v>8.340853333333333</v>
      </c>
      <c r="EJ62">
        <v>-30.48841481481482</v>
      </c>
      <c r="EK62">
        <v>713.9384074074076</v>
      </c>
      <c r="EL62">
        <v>744.4511481481483</v>
      </c>
      <c r="EM62">
        <v>0.893778962962963</v>
      </c>
      <c r="EN62">
        <v>728.2943703703705</v>
      </c>
      <c r="EO62">
        <v>21.70278518518518</v>
      </c>
      <c r="EP62">
        <v>2.04265074074074</v>
      </c>
      <c r="EQ62">
        <v>1.961855555555556</v>
      </c>
      <c r="ER62">
        <v>17.77889259259259</v>
      </c>
      <c r="ES62">
        <v>17.13980740740741</v>
      </c>
      <c r="ET62">
        <v>2000.005185185185</v>
      </c>
      <c r="EU62">
        <v>0.9800040000000001</v>
      </c>
      <c r="EV62">
        <v>0.0199959</v>
      </c>
      <c r="EW62">
        <v>0</v>
      </c>
      <c r="EX62">
        <v>229.8921111111111</v>
      </c>
      <c r="EY62">
        <v>5.000560000000001</v>
      </c>
      <c r="EZ62">
        <v>4759.781481481482</v>
      </c>
      <c r="FA62">
        <v>17294.94814814815</v>
      </c>
      <c r="FB62">
        <v>41.31199999999999</v>
      </c>
      <c r="FC62">
        <v>41.56199999999999</v>
      </c>
      <c r="FD62">
        <v>41.06199999999999</v>
      </c>
      <c r="FE62">
        <v>40.68699999999999</v>
      </c>
      <c r="FF62">
        <v>42.04362962962961</v>
      </c>
      <c r="FG62">
        <v>1955.115185185186</v>
      </c>
      <c r="FH62">
        <v>39.89000000000001</v>
      </c>
      <c r="FI62">
        <v>0</v>
      </c>
      <c r="FJ62">
        <v>1758397725.4</v>
      </c>
      <c r="FK62">
        <v>0</v>
      </c>
      <c r="FL62">
        <v>229.876</v>
      </c>
      <c r="FM62">
        <v>6.152136749256476</v>
      </c>
      <c r="FN62">
        <v>123.0550427674041</v>
      </c>
      <c r="FO62">
        <v>4759.489230769232</v>
      </c>
      <c r="FP62">
        <v>15</v>
      </c>
      <c r="FQ62">
        <v>0</v>
      </c>
      <c r="FR62" t="s">
        <v>441</v>
      </c>
      <c r="FS62">
        <v>1747148579.5</v>
      </c>
      <c r="FT62">
        <v>1747148584.5</v>
      </c>
      <c r="FU62">
        <v>0</v>
      </c>
      <c r="FV62">
        <v>0.162</v>
      </c>
      <c r="FW62">
        <v>-0.001</v>
      </c>
      <c r="FX62">
        <v>0.139</v>
      </c>
      <c r="FY62">
        <v>0.058</v>
      </c>
      <c r="FZ62">
        <v>420</v>
      </c>
      <c r="GA62">
        <v>16</v>
      </c>
      <c r="GB62">
        <v>0.19</v>
      </c>
      <c r="GC62">
        <v>0.02</v>
      </c>
      <c r="GD62">
        <v>-30.48470487804878</v>
      </c>
      <c r="GE62">
        <v>-0.09469756097570796</v>
      </c>
      <c r="GF62">
        <v>0.05422125832414249</v>
      </c>
      <c r="GG62">
        <v>1</v>
      </c>
      <c r="GH62">
        <v>229.5174411764706</v>
      </c>
      <c r="GI62">
        <v>6.053155081559933</v>
      </c>
      <c r="GJ62">
        <v>0.6178194192278906</v>
      </c>
      <c r="GK62">
        <v>0</v>
      </c>
      <c r="GL62">
        <v>0.901895975609756</v>
      </c>
      <c r="GM62">
        <v>-0.1440507595818847</v>
      </c>
      <c r="GN62">
        <v>0.01426523280223089</v>
      </c>
      <c r="GO62">
        <v>0</v>
      </c>
      <c r="GP62">
        <v>1</v>
      </c>
      <c r="GQ62">
        <v>3</v>
      </c>
      <c r="GR62" t="s">
        <v>455</v>
      </c>
      <c r="GS62">
        <v>3.1277</v>
      </c>
      <c r="GT62">
        <v>2.73266</v>
      </c>
      <c r="GU62">
        <v>0.126355</v>
      </c>
      <c r="GV62">
        <v>0.130738</v>
      </c>
      <c r="GW62">
        <v>0.10256</v>
      </c>
      <c r="GX62">
        <v>0.100317</v>
      </c>
      <c r="GY62">
        <v>26231.9</v>
      </c>
      <c r="GZ62">
        <v>25282.5</v>
      </c>
      <c r="HA62">
        <v>30566.3</v>
      </c>
      <c r="HB62">
        <v>29337.8</v>
      </c>
      <c r="HC62">
        <v>37860.5</v>
      </c>
      <c r="HD62">
        <v>34721.1</v>
      </c>
      <c r="HE62">
        <v>46761</v>
      </c>
      <c r="HF62">
        <v>43584.6</v>
      </c>
      <c r="HG62">
        <v>1.8264</v>
      </c>
      <c r="HH62">
        <v>1.88762</v>
      </c>
      <c r="HI62">
        <v>0.0998937</v>
      </c>
      <c r="HJ62">
        <v>0</v>
      </c>
      <c r="HK62">
        <v>28.4065</v>
      </c>
      <c r="HL62">
        <v>999.9</v>
      </c>
      <c r="HM62">
        <v>54.8</v>
      </c>
      <c r="HN62">
        <v>30</v>
      </c>
      <c r="HO62">
        <v>25.828</v>
      </c>
      <c r="HP62">
        <v>63.6462</v>
      </c>
      <c r="HQ62">
        <v>16.6026</v>
      </c>
      <c r="HR62">
        <v>1</v>
      </c>
      <c r="HS62">
        <v>0.124179</v>
      </c>
      <c r="HT62">
        <v>0.14982</v>
      </c>
      <c r="HU62">
        <v>20.1998</v>
      </c>
      <c r="HV62">
        <v>5.22687</v>
      </c>
      <c r="HW62">
        <v>11.974</v>
      </c>
      <c r="HX62">
        <v>4.96935</v>
      </c>
      <c r="HY62">
        <v>3.28948</v>
      </c>
      <c r="HZ62">
        <v>9999</v>
      </c>
      <c r="IA62">
        <v>9999</v>
      </c>
      <c r="IB62">
        <v>9999</v>
      </c>
      <c r="IC62">
        <v>999.9</v>
      </c>
      <c r="ID62">
        <v>4.97295</v>
      </c>
      <c r="IE62">
        <v>1.8773</v>
      </c>
      <c r="IF62">
        <v>1.87546</v>
      </c>
      <c r="IG62">
        <v>1.8782</v>
      </c>
      <c r="IH62">
        <v>1.87498</v>
      </c>
      <c r="II62">
        <v>1.87851</v>
      </c>
      <c r="IJ62">
        <v>1.87563</v>
      </c>
      <c r="IK62">
        <v>1.87683</v>
      </c>
      <c r="IL62">
        <v>0</v>
      </c>
      <c r="IM62">
        <v>0</v>
      </c>
      <c r="IN62">
        <v>0</v>
      </c>
      <c r="IO62">
        <v>0</v>
      </c>
      <c r="IP62" t="s">
        <v>443</v>
      </c>
      <c r="IQ62" t="s">
        <v>444</v>
      </c>
      <c r="IR62" t="s">
        <v>445</v>
      </c>
      <c r="IS62" t="s">
        <v>445</v>
      </c>
      <c r="IT62" t="s">
        <v>445</v>
      </c>
      <c r="IU62" t="s">
        <v>445</v>
      </c>
      <c r="IV62">
        <v>0</v>
      </c>
      <c r="IW62">
        <v>100</v>
      </c>
      <c r="IX62">
        <v>100</v>
      </c>
      <c r="IY62">
        <v>0.516</v>
      </c>
      <c r="IZ62">
        <v>0.2137</v>
      </c>
      <c r="JA62">
        <v>-0.2046850803116756</v>
      </c>
      <c r="JB62">
        <v>0.001090686741545948</v>
      </c>
      <c r="JC62">
        <v>-2.452344269991786E-07</v>
      </c>
      <c r="JD62">
        <v>1.613811493950918E-10</v>
      </c>
      <c r="JE62">
        <v>-0.05017639731038544</v>
      </c>
      <c r="JF62">
        <v>-0.0006473243881308715</v>
      </c>
      <c r="JG62">
        <v>0.0006993473609999637</v>
      </c>
      <c r="JH62">
        <v>-6.390957121238126E-06</v>
      </c>
      <c r="JI62">
        <v>1</v>
      </c>
      <c r="JJ62">
        <v>2094</v>
      </c>
      <c r="JK62">
        <v>1</v>
      </c>
      <c r="JL62">
        <v>27</v>
      </c>
      <c r="JM62">
        <v>187485.8</v>
      </c>
      <c r="JN62">
        <v>187485.7</v>
      </c>
      <c r="JO62">
        <v>1.80542</v>
      </c>
      <c r="JP62">
        <v>2.53784</v>
      </c>
      <c r="JQ62">
        <v>1.39893</v>
      </c>
      <c r="JR62">
        <v>2.35352</v>
      </c>
      <c r="JS62">
        <v>1.44897</v>
      </c>
      <c r="JT62">
        <v>2.57324</v>
      </c>
      <c r="JU62">
        <v>36.5287</v>
      </c>
      <c r="JV62">
        <v>24.1926</v>
      </c>
      <c r="JW62">
        <v>18</v>
      </c>
      <c r="JX62">
        <v>476.645</v>
      </c>
      <c r="JY62">
        <v>485.434</v>
      </c>
      <c r="JZ62">
        <v>27.3818</v>
      </c>
      <c r="KA62">
        <v>28.6977</v>
      </c>
      <c r="KB62">
        <v>30.0005</v>
      </c>
      <c r="KC62">
        <v>28.3054</v>
      </c>
      <c r="KD62">
        <v>28.3569</v>
      </c>
      <c r="KE62">
        <v>36.1852</v>
      </c>
      <c r="KF62">
        <v>26.7374</v>
      </c>
      <c r="KG62">
        <v>100</v>
      </c>
      <c r="KH62">
        <v>27.3606</v>
      </c>
      <c r="KI62">
        <v>774.3630000000001</v>
      </c>
      <c r="KJ62">
        <v>21.7414</v>
      </c>
      <c r="KK62">
        <v>101.053</v>
      </c>
      <c r="KL62">
        <v>100.261</v>
      </c>
    </row>
    <row r="63" spans="1:298">
      <c r="A63">
        <v>47</v>
      </c>
      <c r="B63">
        <v>1758397730.6</v>
      </c>
      <c r="C63">
        <v>322.0999999046326</v>
      </c>
      <c r="D63" t="s">
        <v>539</v>
      </c>
      <c r="E63" t="s">
        <v>540</v>
      </c>
      <c r="F63">
        <v>5</v>
      </c>
      <c r="G63" t="s">
        <v>436</v>
      </c>
      <c r="H63" t="s">
        <v>437</v>
      </c>
      <c r="I63" t="s">
        <v>438</v>
      </c>
      <c r="J63">
        <v>1758397722.814285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776.1741046150464</v>
      </c>
      <c r="AL63">
        <v>754.8460909090909</v>
      </c>
      <c r="AM63">
        <v>3.359735543095721</v>
      </c>
      <c r="AN63">
        <v>65.6603906975196</v>
      </c>
      <c r="AO63">
        <f>(AQ63 - AP63 + DZ63*1E3/(8.314*(EB63+273.15)) * AS63/DY63 * AR63) * DY63/(100*DM63) * 1000/(1000 - AQ63)</f>
        <v>0</v>
      </c>
      <c r="AP63">
        <v>21.70910600824692</v>
      </c>
      <c r="AQ63">
        <v>22.57372787878787</v>
      </c>
      <c r="AR63">
        <v>-2.602276775268187E-05</v>
      </c>
      <c r="AS63">
        <v>125.1228218183643</v>
      </c>
      <c r="AT63">
        <v>0</v>
      </c>
      <c r="AU63">
        <v>0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439</v>
      </c>
      <c r="AZ63" t="s">
        <v>439</v>
      </c>
      <c r="BA63">
        <v>0</v>
      </c>
      <c r="BB63">
        <v>0</v>
      </c>
      <c r="BC63">
        <f>1-BA63/BB63</f>
        <v>0</v>
      </c>
      <c r="BD63">
        <v>0</v>
      </c>
      <c r="BE63" t="s">
        <v>439</v>
      </c>
      <c r="BF63" t="s">
        <v>439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439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1.65</v>
      </c>
      <c r="DN63">
        <v>0.5</v>
      </c>
      <c r="DO63" t="s">
        <v>440</v>
      </c>
      <c r="DP63">
        <v>2</v>
      </c>
      <c r="DQ63" t="b">
        <v>1</v>
      </c>
      <c r="DR63">
        <v>1758397722.814285</v>
      </c>
      <c r="DS63">
        <v>713.5943214285713</v>
      </c>
      <c r="DT63">
        <v>743.8535357142858</v>
      </c>
      <c r="DU63">
        <v>22.58740357142857</v>
      </c>
      <c r="DV63">
        <v>21.70557857142858</v>
      </c>
      <c r="DW63">
        <v>713.0875</v>
      </c>
      <c r="DX63">
        <v>22.37357142857143</v>
      </c>
      <c r="DY63">
        <v>500.0459642857143</v>
      </c>
      <c r="DZ63">
        <v>90.39692857142857</v>
      </c>
      <c r="EA63">
        <v>0.05465101428571429</v>
      </c>
      <c r="EB63">
        <v>29.36419285714286</v>
      </c>
      <c r="EC63">
        <v>30.01706785714286</v>
      </c>
      <c r="ED63">
        <v>999.9000000000002</v>
      </c>
      <c r="EE63">
        <v>0</v>
      </c>
      <c r="EF63">
        <v>0</v>
      </c>
      <c r="EG63">
        <v>10011.42714285714</v>
      </c>
      <c r="EH63">
        <v>0</v>
      </c>
      <c r="EI63">
        <v>8.341935000000001</v>
      </c>
      <c r="EJ63">
        <v>-30.25923571428572</v>
      </c>
      <c r="EK63">
        <v>730.0849285714287</v>
      </c>
      <c r="EL63">
        <v>760.3576428571429</v>
      </c>
      <c r="EM63">
        <v>0.881834607142857</v>
      </c>
      <c r="EN63">
        <v>743.8535357142858</v>
      </c>
      <c r="EO63">
        <v>21.70557857142858</v>
      </c>
      <c r="EP63">
        <v>2.0418325</v>
      </c>
      <c r="EQ63">
        <v>1.962116071428571</v>
      </c>
      <c r="ER63">
        <v>17.772525</v>
      </c>
      <c r="ES63">
        <v>17.14190714285714</v>
      </c>
      <c r="ET63">
        <v>2000.001071428571</v>
      </c>
      <c r="EU63">
        <v>0.9800040000000001</v>
      </c>
      <c r="EV63">
        <v>0.0199959</v>
      </c>
      <c r="EW63">
        <v>0</v>
      </c>
      <c r="EX63">
        <v>230.41375</v>
      </c>
      <c r="EY63">
        <v>5.000560000000001</v>
      </c>
      <c r="EZ63">
        <v>4769.360000000001</v>
      </c>
      <c r="FA63">
        <v>17294.91071428572</v>
      </c>
      <c r="FB63">
        <v>41.31199999999999</v>
      </c>
      <c r="FC63">
        <v>41.56199999999999</v>
      </c>
      <c r="FD63">
        <v>41.06199999999999</v>
      </c>
      <c r="FE63">
        <v>40.69600000000001</v>
      </c>
      <c r="FF63">
        <v>42.0597857142857</v>
      </c>
      <c r="FG63">
        <v>1955.111071428571</v>
      </c>
      <c r="FH63">
        <v>39.89000000000001</v>
      </c>
      <c r="FI63">
        <v>0</v>
      </c>
      <c r="FJ63">
        <v>1758397730.2</v>
      </c>
      <c r="FK63">
        <v>0</v>
      </c>
      <c r="FL63">
        <v>230.4066923076923</v>
      </c>
      <c r="FM63">
        <v>6.91596581954234</v>
      </c>
      <c r="FN63">
        <v>120.4512821759107</v>
      </c>
      <c r="FO63">
        <v>4769.290769230769</v>
      </c>
      <c r="FP63">
        <v>15</v>
      </c>
      <c r="FQ63">
        <v>0</v>
      </c>
      <c r="FR63" t="s">
        <v>441</v>
      </c>
      <c r="FS63">
        <v>1747148579.5</v>
      </c>
      <c r="FT63">
        <v>1747148584.5</v>
      </c>
      <c r="FU63">
        <v>0</v>
      </c>
      <c r="FV63">
        <v>0.162</v>
      </c>
      <c r="FW63">
        <v>-0.001</v>
      </c>
      <c r="FX63">
        <v>0.139</v>
      </c>
      <c r="FY63">
        <v>0.058</v>
      </c>
      <c r="FZ63">
        <v>420</v>
      </c>
      <c r="GA63">
        <v>16</v>
      </c>
      <c r="GB63">
        <v>0.19</v>
      </c>
      <c r="GC63">
        <v>0.02</v>
      </c>
      <c r="GD63">
        <v>-30.33019</v>
      </c>
      <c r="GE63">
        <v>2.55997373358348</v>
      </c>
      <c r="GF63">
        <v>0.3123181997578751</v>
      </c>
      <c r="GG63">
        <v>0</v>
      </c>
      <c r="GH63">
        <v>230.1544411764706</v>
      </c>
      <c r="GI63">
        <v>6.576822002835926</v>
      </c>
      <c r="GJ63">
        <v>0.6678165559658926</v>
      </c>
      <c r="GK63">
        <v>0</v>
      </c>
      <c r="GL63">
        <v>0.88821405</v>
      </c>
      <c r="GM63">
        <v>-0.1509584015009425</v>
      </c>
      <c r="GN63">
        <v>0.01454448062144194</v>
      </c>
      <c r="GO63">
        <v>0</v>
      </c>
      <c r="GP63">
        <v>0</v>
      </c>
      <c r="GQ63">
        <v>3</v>
      </c>
      <c r="GR63" t="s">
        <v>470</v>
      </c>
      <c r="GS63">
        <v>3.12789</v>
      </c>
      <c r="GT63">
        <v>2.73235</v>
      </c>
      <c r="GU63">
        <v>0.128289</v>
      </c>
      <c r="GV63">
        <v>0.132564</v>
      </c>
      <c r="GW63">
        <v>0.10253</v>
      </c>
      <c r="GX63">
        <v>0.100323</v>
      </c>
      <c r="GY63">
        <v>26172.9</v>
      </c>
      <c r="GZ63">
        <v>25229.9</v>
      </c>
      <c r="HA63">
        <v>30565.2</v>
      </c>
      <c r="HB63">
        <v>29338.5</v>
      </c>
      <c r="HC63">
        <v>37860.7</v>
      </c>
      <c r="HD63">
        <v>34722.1</v>
      </c>
      <c r="HE63">
        <v>46759.4</v>
      </c>
      <c r="HF63">
        <v>43585.9</v>
      </c>
      <c r="HG63">
        <v>1.8267</v>
      </c>
      <c r="HH63">
        <v>1.88708</v>
      </c>
      <c r="HI63">
        <v>0.09913</v>
      </c>
      <c r="HJ63">
        <v>0</v>
      </c>
      <c r="HK63">
        <v>28.4069</v>
      </c>
      <c r="HL63">
        <v>999.9</v>
      </c>
      <c r="HM63">
        <v>54.8</v>
      </c>
      <c r="HN63">
        <v>30</v>
      </c>
      <c r="HO63">
        <v>25.8287</v>
      </c>
      <c r="HP63">
        <v>63.5362</v>
      </c>
      <c r="HQ63">
        <v>16.4463</v>
      </c>
      <c r="HR63">
        <v>1</v>
      </c>
      <c r="HS63">
        <v>0.12515</v>
      </c>
      <c r="HT63">
        <v>0.228404</v>
      </c>
      <c r="HU63">
        <v>20.1996</v>
      </c>
      <c r="HV63">
        <v>5.22747</v>
      </c>
      <c r="HW63">
        <v>11.974</v>
      </c>
      <c r="HX63">
        <v>4.9696</v>
      </c>
      <c r="HY63">
        <v>3.28945</v>
      </c>
      <c r="HZ63">
        <v>9999</v>
      </c>
      <c r="IA63">
        <v>9999</v>
      </c>
      <c r="IB63">
        <v>9999</v>
      </c>
      <c r="IC63">
        <v>999.9</v>
      </c>
      <c r="ID63">
        <v>4.97296</v>
      </c>
      <c r="IE63">
        <v>1.87731</v>
      </c>
      <c r="IF63">
        <v>1.87545</v>
      </c>
      <c r="IG63">
        <v>1.8782</v>
      </c>
      <c r="IH63">
        <v>1.87498</v>
      </c>
      <c r="II63">
        <v>1.87852</v>
      </c>
      <c r="IJ63">
        <v>1.87561</v>
      </c>
      <c r="IK63">
        <v>1.87682</v>
      </c>
      <c r="IL63">
        <v>0</v>
      </c>
      <c r="IM63">
        <v>0</v>
      </c>
      <c r="IN63">
        <v>0</v>
      </c>
      <c r="IO63">
        <v>0</v>
      </c>
      <c r="IP63" t="s">
        <v>443</v>
      </c>
      <c r="IQ63" t="s">
        <v>444</v>
      </c>
      <c r="IR63" t="s">
        <v>445</v>
      </c>
      <c r="IS63" t="s">
        <v>445</v>
      </c>
      <c r="IT63" t="s">
        <v>445</v>
      </c>
      <c r="IU63" t="s">
        <v>445</v>
      </c>
      <c r="IV63">
        <v>0</v>
      </c>
      <c r="IW63">
        <v>100</v>
      </c>
      <c r="IX63">
        <v>100</v>
      </c>
      <c r="IY63">
        <v>0.532</v>
      </c>
      <c r="IZ63">
        <v>0.2135</v>
      </c>
      <c r="JA63">
        <v>-0.2046850803116756</v>
      </c>
      <c r="JB63">
        <v>0.001090686741545948</v>
      </c>
      <c r="JC63">
        <v>-2.452344269991786E-07</v>
      </c>
      <c r="JD63">
        <v>1.613811493950918E-10</v>
      </c>
      <c r="JE63">
        <v>-0.05017639731038544</v>
      </c>
      <c r="JF63">
        <v>-0.0006473243881308715</v>
      </c>
      <c r="JG63">
        <v>0.0006993473609999637</v>
      </c>
      <c r="JH63">
        <v>-6.390957121238126E-06</v>
      </c>
      <c r="JI63">
        <v>1</v>
      </c>
      <c r="JJ63">
        <v>2094</v>
      </c>
      <c r="JK63">
        <v>1</v>
      </c>
      <c r="JL63">
        <v>27</v>
      </c>
      <c r="JM63">
        <v>187485.9</v>
      </c>
      <c r="JN63">
        <v>187485.8</v>
      </c>
      <c r="JO63">
        <v>1.83472</v>
      </c>
      <c r="JP63">
        <v>2.53906</v>
      </c>
      <c r="JQ63">
        <v>1.39893</v>
      </c>
      <c r="JR63">
        <v>2.35352</v>
      </c>
      <c r="JS63">
        <v>1.44897</v>
      </c>
      <c r="JT63">
        <v>2.57935</v>
      </c>
      <c r="JU63">
        <v>36.5523</v>
      </c>
      <c r="JV63">
        <v>24.1926</v>
      </c>
      <c r="JW63">
        <v>18</v>
      </c>
      <c r="JX63">
        <v>476.848</v>
      </c>
      <c r="JY63">
        <v>485.111</v>
      </c>
      <c r="JZ63">
        <v>27.3655</v>
      </c>
      <c r="KA63">
        <v>28.705</v>
      </c>
      <c r="KB63">
        <v>30.0009</v>
      </c>
      <c r="KC63">
        <v>28.3115</v>
      </c>
      <c r="KD63">
        <v>28.3623</v>
      </c>
      <c r="KE63">
        <v>36.7685</v>
      </c>
      <c r="KF63">
        <v>26.7374</v>
      </c>
      <c r="KG63">
        <v>100</v>
      </c>
      <c r="KH63">
        <v>27.3345</v>
      </c>
      <c r="KI63">
        <v>787.72</v>
      </c>
      <c r="KJ63">
        <v>21.7707</v>
      </c>
      <c r="KK63">
        <v>101.049</v>
      </c>
      <c r="KL63">
        <v>100.264</v>
      </c>
    </row>
    <row r="64" spans="1:298">
      <c r="A64">
        <v>48</v>
      </c>
      <c r="B64">
        <v>1758397735.6</v>
      </c>
      <c r="C64">
        <v>327.0999999046326</v>
      </c>
      <c r="D64" t="s">
        <v>541</v>
      </c>
      <c r="E64" t="s">
        <v>542</v>
      </c>
      <c r="F64">
        <v>5</v>
      </c>
      <c r="G64" t="s">
        <v>436</v>
      </c>
      <c r="H64" t="s">
        <v>437</v>
      </c>
      <c r="I64" t="s">
        <v>438</v>
      </c>
      <c r="J64">
        <v>1758397728.1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792.4769690436358</v>
      </c>
      <c r="AL64">
        <v>771.4526484848485</v>
      </c>
      <c r="AM64">
        <v>3.326624689581149</v>
      </c>
      <c r="AN64">
        <v>65.6603906975196</v>
      </c>
      <c r="AO64">
        <f>(AQ64 - AP64 + DZ64*1E3/(8.314*(EB64+273.15)) * AS64/DY64 * AR64) * DY64/(100*DM64) * 1000/(1000 - AQ64)</f>
        <v>0</v>
      </c>
      <c r="AP64">
        <v>21.71037439519238</v>
      </c>
      <c r="AQ64">
        <v>22.55938242424241</v>
      </c>
      <c r="AR64">
        <v>-3.319300224455067E-05</v>
      </c>
      <c r="AS64">
        <v>125.1228218183643</v>
      </c>
      <c r="AT64">
        <v>0</v>
      </c>
      <c r="AU64">
        <v>0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439</v>
      </c>
      <c r="AZ64" t="s">
        <v>439</v>
      </c>
      <c r="BA64">
        <v>0</v>
      </c>
      <c r="BB64">
        <v>0</v>
      </c>
      <c r="BC64">
        <f>1-BA64/BB64</f>
        <v>0</v>
      </c>
      <c r="BD64">
        <v>0</v>
      </c>
      <c r="BE64" t="s">
        <v>439</v>
      </c>
      <c r="BF64" t="s">
        <v>439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439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1.65</v>
      </c>
      <c r="DN64">
        <v>0.5</v>
      </c>
      <c r="DO64" t="s">
        <v>440</v>
      </c>
      <c r="DP64">
        <v>2</v>
      </c>
      <c r="DQ64" t="b">
        <v>1</v>
      </c>
      <c r="DR64">
        <v>1758397728.1</v>
      </c>
      <c r="DS64">
        <v>731.1242222222223</v>
      </c>
      <c r="DT64">
        <v>761.0636296296296</v>
      </c>
      <c r="DU64">
        <v>22.57633703703704</v>
      </c>
      <c r="DV64">
        <v>21.7079074074074</v>
      </c>
      <c r="DW64">
        <v>730.6000370370371</v>
      </c>
      <c r="DX64">
        <v>22.36272592592593</v>
      </c>
      <c r="DY64">
        <v>500.0475925925926</v>
      </c>
      <c r="DZ64">
        <v>90.39713333333333</v>
      </c>
      <c r="EA64">
        <v>0.0545277888888889</v>
      </c>
      <c r="EB64">
        <v>29.36438888888889</v>
      </c>
      <c r="EC64">
        <v>30.01857407407407</v>
      </c>
      <c r="ED64">
        <v>999.9000000000001</v>
      </c>
      <c r="EE64">
        <v>0</v>
      </c>
      <c r="EF64">
        <v>0</v>
      </c>
      <c r="EG64">
        <v>10020.38814814815</v>
      </c>
      <c r="EH64">
        <v>0</v>
      </c>
      <c r="EI64">
        <v>8.336460740740741</v>
      </c>
      <c r="EJ64">
        <v>-29.93948518518519</v>
      </c>
      <c r="EK64">
        <v>748.0113703703704</v>
      </c>
      <c r="EL64">
        <v>777.9513703703705</v>
      </c>
      <c r="EM64">
        <v>0.8684233333333332</v>
      </c>
      <c r="EN64">
        <v>761.0636296296296</v>
      </c>
      <c r="EO64">
        <v>21.7079074074074</v>
      </c>
      <c r="EP64">
        <v>2.040835555555555</v>
      </c>
      <c r="EQ64">
        <v>1.962332222222223</v>
      </c>
      <c r="ER64">
        <v>17.76477407407408</v>
      </c>
      <c r="ES64">
        <v>17.14364074074074</v>
      </c>
      <c r="ET64">
        <v>1999.996296296296</v>
      </c>
      <c r="EU64">
        <v>0.9800040000000001</v>
      </c>
      <c r="EV64">
        <v>0.0199959</v>
      </c>
      <c r="EW64">
        <v>0</v>
      </c>
      <c r="EX64">
        <v>230.9485925925926</v>
      </c>
      <c r="EY64">
        <v>5.000560000000001</v>
      </c>
      <c r="EZ64">
        <v>4779.512962962963</v>
      </c>
      <c r="FA64">
        <v>17294.86666666666</v>
      </c>
      <c r="FB64">
        <v>41.31199999999999</v>
      </c>
      <c r="FC64">
        <v>41.57133333333333</v>
      </c>
      <c r="FD64">
        <v>41.06199999999999</v>
      </c>
      <c r="FE64">
        <v>40.69866666666666</v>
      </c>
      <c r="FF64">
        <v>42.06199999999999</v>
      </c>
      <c r="FG64">
        <v>1955.106296296296</v>
      </c>
      <c r="FH64">
        <v>39.89000000000001</v>
      </c>
      <c r="FI64">
        <v>0</v>
      </c>
      <c r="FJ64">
        <v>1758397735.6</v>
      </c>
      <c r="FK64">
        <v>0</v>
      </c>
      <c r="FL64">
        <v>230.968</v>
      </c>
      <c r="FM64">
        <v>4.963538477982057</v>
      </c>
      <c r="FN64">
        <v>113.1230771118021</v>
      </c>
      <c r="FO64">
        <v>4780.2992</v>
      </c>
      <c r="FP64">
        <v>15</v>
      </c>
      <c r="FQ64">
        <v>0</v>
      </c>
      <c r="FR64" t="s">
        <v>441</v>
      </c>
      <c r="FS64">
        <v>1747148579.5</v>
      </c>
      <c r="FT64">
        <v>1747148584.5</v>
      </c>
      <c r="FU64">
        <v>0</v>
      </c>
      <c r="FV64">
        <v>0.162</v>
      </c>
      <c r="FW64">
        <v>-0.001</v>
      </c>
      <c r="FX64">
        <v>0.139</v>
      </c>
      <c r="FY64">
        <v>0.058</v>
      </c>
      <c r="FZ64">
        <v>420</v>
      </c>
      <c r="GA64">
        <v>16</v>
      </c>
      <c r="GB64">
        <v>0.19</v>
      </c>
      <c r="GC64">
        <v>0.02</v>
      </c>
      <c r="GD64">
        <v>-30.0944675</v>
      </c>
      <c r="GE64">
        <v>4.009725703564806</v>
      </c>
      <c r="GF64">
        <v>0.4198765136248396</v>
      </c>
      <c r="GG64">
        <v>0</v>
      </c>
      <c r="GH64">
        <v>230.614</v>
      </c>
      <c r="GI64">
        <v>5.981482053246547</v>
      </c>
      <c r="GJ64">
        <v>0.6189846999914694</v>
      </c>
      <c r="GK64">
        <v>0</v>
      </c>
      <c r="GL64">
        <v>0.8753481749999998</v>
      </c>
      <c r="GM64">
        <v>-0.15039799249531</v>
      </c>
      <c r="GN64">
        <v>0.01450347488688056</v>
      </c>
      <c r="GO64">
        <v>0</v>
      </c>
      <c r="GP64">
        <v>0</v>
      </c>
      <c r="GQ64">
        <v>3</v>
      </c>
      <c r="GR64" t="s">
        <v>470</v>
      </c>
      <c r="GS64">
        <v>3.12782</v>
      </c>
      <c r="GT64">
        <v>2.73217</v>
      </c>
      <c r="GU64">
        <v>0.130173</v>
      </c>
      <c r="GV64">
        <v>0.134449</v>
      </c>
      <c r="GW64">
        <v>0.102485</v>
      </c>
      <c r="GX64">
        <v>0.10033</v>
      </c>
      <c r="GY64">
        <v>26115.8</v>
      </c>
      <c r="GZ64">
        <v>25174.5</v>
      </c>
      <c r="HA64">
        <v>30564.7</v>
      </c>
      <c r="HB64">
        <v>29337.9</v>
      </c>
      <c r="HC64">
        <v>37862.2</v>
      </c>
      <c r="HD64">
        <v>34721.3</v>
      </c>
      <c r="HE64">
        <v>46758.8</v>
      </c>
      <c r="HF64">
        <v>43585</v>
      </c>
      <c r="HG64">
        <v>1.82668</v>
      </c>
      <c r="HH64">
        <v>1.8869</v>
      </c>
      <c r="HI64">
        <v>0.0966154</v>
      </c>
      <c r="HJ64">
        <v>0</v>
      </c>
      <c r="HK64">
        <v>28.4069</v>
      </c>
      <c r="HL64">
        <v>999.9</v>
      </c>
      <c r="HM64">
        <v>54.8</v>
      </c>
      <c r="HN64">
        <v>30</v>
      </c>
      <c r="HO64">
        <v>25.8272</v>
      </c>
      <c r="HP64">
        <v>63.3962</v>
      </c>
      <c r="HQ64">
        <v>16.3902</v>
      </c>
      <c r="HR64">
        <v>1</v>
      </c>
      <c r="HS64">
        <v>0.125866</v>
      </c>
      <c r="HT64">
        <v>0.255389</v>
      </c>
      <c r="HU64">
        <v>20.1995</v>
      </c>
      <c r="HV64">
        <v>5.22717</v>
      </c>
      <c r="HW64">
        <v>11.974</v>
      </c>
      <c r="HX64">
        <v>4.9696</v>
      </c>
      <c r="HY64">
        <v>3.2895</v>
      </c>
      <c r="HZ64">
        <v>9999</v>
      </c>
      <c r="IA64">
        <v>9999</v>
      </c>
      <c r="IB64">
        <v>9999</v>
      </c>
      <c r="IC64">
        <v>999.9</v>
      </c>
      <c r="ID64">
        <v>4.97293</v>
      </c>
      <c r="IE64">
        <v>1.87731</v>
      </c>
      <c r="IF64">
        <v>1.87538</v>
      </c>
      <c r="IG64">
        <v>1.8782</v>
      </c>
      <c r="IH64">
        <v>1.87493</v>
      </c>
      <c r="II64">
        <v>1.87851</v>
      </c>
      <c r="IJ64">
        <v>1.87561</v>
      </c>
      <c r="IK64">
        <v>1.87677</v>
      </c>
      <c r="IL64">
        <v>0</v>
      </c>
      <c r="IM64">
        <v>0</v>
      </c>
      <c r="IN64">
        <v>0</v>
      </c>
      <c r="IO64">
        <v>0</v>
      </c>
      <c r="IP64" t="s">
        <v>443</v>
      </c>
      <c r="IQ64" t="s">
        <v>444</v>
      </c>
      <c r="IR64" t="s">
        <v>445</v>
      </c>
      <c r="IS64" t="s">
        <v>445</v>
      </c>
      <c r="IT64" t="s">
        <v>445</v>
      </c>
      <c r="IU64" t="s">
        <v>445</v>
      </c>
      <c r="IV64">
        <v>0</v>
      </c>
      <c r="IW64">
        <v>100</v>
      </c>
      <c r="IX64">
        <v>100</v>
      </c>
      <c r="IY64">
        <v>0.548</v>
      </c>
      <c r="IZ64">
        <v>0.2132</v>
      </c>
      <c r="JA64">
        <v>-0.2046850803116756</v>
      </c>
      <c r="JB64">
        <v>0.001090686741545948</v>
      </c>
      <c r="JC64">
        <v>-2.452344269991786E-07</v>
      </c>
      <c r="JD64">
        <v>1.613811493950918E-10</v>
      </c>
      <c r="JE64">
        <v>-0.05017639731038544</v>
      </c>
      <c r="JF64">
        <v>-0.0006473243881308715</v>
      </c>
      <c r="JG64">
        <v>0.0006993473609999637</v>
      </c>
      <c r="JH64">
        <v>-6.390957121238126E-06</v>
      </c>
      <c r="JI64">
        <v>1</v>
      </c>
      <c r="JJ64">
        <v>2094</v>
      </c>
      <c r="JK64">
        <v>1</v>
      </c>
      <c r="JL64">
        <v>27</v>
      </c>
      <c r="JM64">
        <v>187485.9</v>
      </c>
      <c r="JN64">
        <v>187485.9</v>
      </c>
      <c r="JO64">
        <v>1.86646</v>
      </c>
      <c r="JP64">
        <v>2.52686</v>
      </c>
      <c r="JQ64">
        <v>1.39893</v>
      </c>
      <c r="JR64">
        <v>2.35352</v>
      </c>
      <c r="JS64">
        <v>1.44897</v>
      </c>
      <c r="JT64">
        <v>2.57324</v>
      </c>
      <c r="JU64">
        <v>36.5523</v>
      </c>
      <c r="JV64">
        <v>24.2013</v>
      </c>
      <c r="JW64">
        <v>18</v>
      </c>
      <c r="JX64">
        <v>476.873</v>
      </c>
      <c r="JY64">
        <v>485.045</v>
      </c>
      <c r="JZ64">
        <v>27.3376</v>
      </c>
      <c r="KA64">
        <v>28.7124</v>
      </c>
      <c r="KB64">
        <v>30.0008</v>
      </c>
      <c r="KC64">
        <v>28.3175</v>
      </c>
      <c r="KD64">
        <v>28.3684</v>
      </c>
      <c r="KE64">
        <v>37.434</v>
      </c>
      <c r="KF64">
        <v>26.7374</v>
      </c>
      <c r="KG64">
        <v>100</v>
      </c>
      <c r="KH64">
        <v>27.3291</v>
      </c>
      <c r="KI64">
        <v>807.7569999999999</v>
      </c>
      <c r="KJ64">
        <v>21.8022</v>
      </c>
      <c r="KK64">
        <v>101.048</v>
      </c>
      <c r="KL64">
        <v>100.262</v>
      </c>
    </row>
    <row r="65" spans="1:298">
      <c r="A65">
        <v>49</v>
      </c>
      <c r="B65">
        <v>1758397740.6</v>
      </c>
      <c r="C65">
        <v>332.0999999046326</v>
      </c>
      <c r="D65" t="s">
        <v>543</v>
      </c>
      <c r="E65" t="s">
        <v>544</v>
      </c>
      <c r="F65">
        <v>5</v>
      </c>
      <c r="G65" t="s">
        <v>436</v>
      </c>
      <c r="H65" t="s">
        <v>437</v>
      </c>
      <c r="I65" t="s">
        <v>438</v>
      </c>
      <c r="J65">
        <v>1758397732.814285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809.3892701024929</v>
      </c>
      <c r="AL65">
        <v>788.2207333333332</v>
      </c>
      <c r="AM65">
        <v>3.366014652287711</v>
      </c>
      <c r="AN65">
        <v>65.6603906975196</v>
      </c>
      <c r="AO65">
        <f>(AQ65 - AP65 + DZ65*1E3/(8.314*(EB65+273.15)) * AS65/DY65 * AR65) * DY65/(100*DM65) * 1000/(1000 - AQ65)</f>
        <v>0</v>
      </c>
      <c r="AP65">
        <v>21.71287223234668</v>
      </c>
      <c r="AQ65">
        <v>22.54485333333332</v>
      </c>
      <c r="AR65">
        <v>-3.402369907030972E-05</v>
      </c>
      <c r="AS65">
        <v>125.1228218183643</v>
      </c>
      <c r="AT65">
        <v>0</v>
      </c>
      <c r="AU65">
        <v>0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439</v>
      </c>
      <c r="AZ65" t="s">
        <v>439</v>
      </c>
      <c r="BA65">
        <v>0</v>
      </c>
      <c r="BB65">
        <v>0</v>
      </c>
      <c r="BC65">
        <f>1-BA65/BB65</f>
        <v>0</v>
      </c>
      <c r="BD65">
        <v>0</v>
      </c>
      <c r="BE65" t="s">
        <v>439</v>
      </c>
      <c r="BF65" t="s">
        <v>439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439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1.65</v>
      </c>
      <c r="DN65">
        <v>0.5</v>
      </c>
      <c r="DO65" t="s">
        <v>440</v>
      </c>
      <c r="DP65">
        <v>2</v>
      </c>
      <c r="DQ65" t="b">
        <v>1</v>
      </c>
      <c r="DR65">
        <v>1758397732.814285</v>
      </c>
      <c r="DS65">
        <v>746.61925</v>
      </c>
      <c r="DT65">
        <v>776.3843571428572</v>
      </c>
      <c r="DU65">
        <v>22.56526071428572</v>
      </c>
      <c r="DV65">
        <v>21.70990357142857</v>
      </c>
      <c r="DW65">
        <v>746.0796428571427</v>
      </c>
      <c r="DX65">
        <v>22.35188214285714</v>
      </c>
      <c r="DY65">
        <v>500.0256428571428</v>
      </c>
      <c r="DZ65">
        <v>90.39805</v>
      </c>
      <c r="EA65">
        <v>0.05456356428571429</v>
      </c>
      <c r="EB65">
        <v>29.362925</v>
      </c>
      <c r="EC65">
        <v>30.00665714285714</v>
      </c>
      <c r="ED65">
        <v>999.9000000000002</v>
      </c>
      <c r="EE65">
        <v>0</v>
      </c>
      <c r="EF65">
        <v>0</v>
      </c>
      <c r="EG65">
        <v>10008.2025</v>
      </c>
      <c r="EH65">
        <v>0</v>
      </c>
      <c r="EI65">
        <v>8.343166428571429</v>
      </c>
      <c r="EJ65">
        <v>-29.76517142857143</v>
      </c>
      <c r="EK65">
        <v>763.8556428571428</v>
      </c>
      <c r="EL65">
        <v>793.6137142857144</v>
      </c>
      <c r="EM65">
        <v>0.8553585714285713</v>
      </c>
      <c r="EN65">
        <v>776.3843571428572</v>
      </c>
      <c r="EO65">
        <v>21.70990357142857</v>
      </c>
      <c r="EP65">
        <v>2.039855714285714</v>
      </c>
      <c r="EQ65">
        <v>1.962533214285714</v>
      </c>
      <c r="ER65">
        <v>17.75715</v>
      </c>
      <c r="ES65">
        <v>17.14525</v>
      </c>
      <c r="ET65">
        <v>1999.993928571429</v>
      </c>
      <c r="EU65">
        <v>0.9800040000000001</v>
      </c>
      <c r="EV65">
        <v>0.0199959</v>
      </c>
      <c r="EW65">
        <v>0</v>
      </c>
      <c r="EX65">
        <v>231.3485714285714</v>
      </c>
      <c r="EY65">
        <v>5.000560000000001</v>
      </c>
      <c r="EZ65">
        <v>4788.298928571429</v>
      </c>
      <c r="FA65">
        <v>17294.84642857143</v>
      </c>
      <c r="FB65">
        <v>41.3165</v>
      </c>
      <c r="FC65">
        <v>41.58675</v>
      </c>
      <c r="FD65">
        <v>41.06199999999999</v>
      </c>
      <c r="FE65">
        <v>40.71175</v>
      </c>
      <c r="FF65">
        <v>42.06199999999999</v>
      </c>
      <c r="FG65">
        <v>1955.103928571428</v>
      </c>
      <c r="FH65">
        <v>39.89000000000001</v>
      </c>
      <c r="FI65">
        <v>0</v>
      </c>
      <c r="FJ65">
        <v>1758397740.4</v>
      </c>
      <c r="FK65">
        <v>0</v>
      </c>
      <c r="FL65">
        <v>231.37756</v>
      </c>
      <c r="FM65">
        <v>4.385076919161158</v>
      </c>
      <c r="FN65">
        <v>108.056153732887</v>
      </c>
      <c r="FO65">
        <v>4789.2424</v>
      </c>
      <c r="FP65">
        <v>15</v>
      </c>
      <c r="FQ65">
        <v>0</v>
      </c>
      <c r="FR65" t="s">
        <v>441</v>
      </c>
      <c r="FS65">
        <v>1747148579.5</v>
      </c>
      <c r="FT65">
        <v>1747148584.5</v>
      </c>
      <c r="FU65">
        <v>0</v>
      </c>
      <c r="FV65">
        <v>0.162</v>
      </c>
      <c r="FW65">
        <v>-0.001</v>
      </c>
      <c r="FX65">
        <v>0.139</v>
      </c>
      <c r="FY65">
        <v>0.058</v>
      </c>
      <c r="FZ65">
        <v>420</v>
      </c>
      <c r="GA65">
        <v>16</v>
      </c>
      <c r="GB65">
        <v>0.19</v>
      </c>
      <c r="GC65">
        <v>0.02</v>
      </c>
      <c r="GD65">
        <v>-29.95475853658537</v>
      </c>
      <c r="GE65">
        <v>2.792811846689894</v>
      </c>
      <c r="GF65">
        <v>0.3684307652308507</v>
      </c>
      <c r="GG65">
        <v>0</v>
      </c>
      <c r="GH65">
        <v>231.0158529411765</v>
      </c>
      <c r="GI65">
        <v>5.208754778450317</v>
      </c>
      <c r="GJ65">
        <v>0.5395215272569774</v>
      </c>
      <c r="GK65">
        <v>0</v>
      </c>
      <c r="GL65">
        <v>0.8639253658536585</v>
      </c>
      <c r="GM65">
        <v>-0.1615491219512193</v>
      </c>
      <c r="GN65">
        <v>0.01600743267719503</v>
      </c>
      <c r="GO65">
        <v>0</v>
      </c>
      <c r="GP65">
        <v>0</v>
      </c>
      <c r="GQ65">
        <v>3</v>
      </c>
      <c r="GR65" t="s">
        <v>470</v>
      </c>
      <c r="GS65">
        <v>3.12756</v>
      </c>
      <c r="GT65">
        <v>2.73245</v>
      </c>
      <c r="GU65">
        <v>0.132059</v>
      </c>
      <c r="GV65">
        <v>0.136347</v>
      </c>
      <c r="GW65">
        <v>0.10244</v>
      </c>
      <c r="GX65">
        <v>0.100345</v>
      </c>
      <c r="GY65">
        <v>26058.6</v>
      </c>
      <c r="GZ65">
        <v>25118.6</v>
      </c>
      <c r="HA65">
        <v>30564.1</v>
      </c>
      <c r="HB65">
        <v>29337.2</v>
      </c>
      <c r="HC65">
        <v>37863.7</v>
      </c>
      <c r="HD65">
        <v>34720.1</v>
      </c>
      <c r="HE65">
        <v>46758.1</v>
      </c>
      <c r="HF65">
        <v>43584.1</v>
      </c>
      <c r="HG65">
        <v>1.82607</v>
      </c>
      <c r="HH65">
        <v>1.88743</v>
      </c>
      <c r="HI65">
        <v>0.0965968</v>
      </c>
      <c r="HJ65">
        <v>0</v>
      </c>
      <c r="HK65">
        <v>28.4094</v>
      </c>
      <c r="HL65">
        <v>999.9</v>
      </c>
      <c r="HM65">
        <v>54.8</v>
      </c>
      <c r="HN65">
        <v>30</v>
      </c>
      <c r="HO65">
        <v>25.8249</v>
      </c>
      <c r="HP65">
        <v>63.7662</v>
      </c>
      <c r="HQ65">
        <v>16.5705</v>
      </c>
      <c r="HR65">
        <v>1</v>
      </c>
      <c r="HS65">
        <v>0.126278</v>
      </c>
      <c r="HT65">
        <v>0.154376</v>
      </c>
      <c r="HU65">
        <v>20.1995</v>
      </c>
      <c r="HV65">
        <v>5.22717</v>
      </c>
      <c r="HW65">
        <v>11.974</v>
      </c>
      <c r="HX65">
        <v>4.96955</v>
      </c>
      <c r="HY65">
        <v>3.28948</v>
      </c>
      <c r="HZ65">
        <v>9999</v>
      </c>
      <c r="IA65">
        <v>9999</v>
      </c>
      <c r="IB65">
        <v>9999</v>
      </c>
      <c r="IC65">
        <v>999.9</v>
      </c>
      <c r="ID65">
        <v>4.97294</v>
      </c>
      <c r="IE65">
        <v>1.8773</v>
      </c>
      <c r="IF65">
        <v>1.87542</v>
      </c>
      <c r="IG65">
        <v>1.8782</v>
      </c>
      <c r="IH65">
        <v>1.87495</v>
      </c>
      <c r="II65">
        <v>1.87851</v>
      </c>
      <c r="IJ65">
        <v>1.87562</v>
      </c>
      <c r="IK65">
        <v>1.87678</v>
      </c>
      <c r="IL65">
        <v>0</v>
      </c>
      <c r="IM65">
        <v>0</v>
      </c>
      <c r="IN65">
        <v>0</v>
      </c>
      <c r="IO65">
        <v>0</v>
      </c>
      <c r="IP65" t="s">
        <v>443</v>
      </c>
      <c r="IQ65" t="s">
        <v>444</v>
      </c>
      <c r="IR65" t="s">
        <v>445</v>
      </c>
      <c r="IS65" t="s">
        <v>445</v>
      </c>
      <c r="IT65" t="s">
        <v>445</v>
      </c>
      <c r="IU65" t="s">
        <v>445</v>
      </c>
      <c r="IV65">
        <v>0</v>
      </c>
      <c r="IW65">
        <v>100</v>
      </c>
      <c r="IX65">
        <v>100</v>
      </c>
      <c r="IY65">
        <v>0.5649999999999999</v>
      </c>
      <c r="IZ65">
        <v>0.2129</v>
      </c>
      <c r="JA65">
        <v>-0.2046850803116756</v>
      </c>
      <c r="JB65">
        <v>0.001090686741545948</v>
      </c>
      <c r="JC65">
        <v>-2.452344269991786E-07</v>
      </c>
      <c r="JD65">
        <v>1.613811493950918E-10</v>
      </c>
      <c r="JE65">
        <v>-0.05017639731038544</v>
      </c>
      <c r="JF65">
        <v>-0.0006473243881308715</v>
      </c>
      <c r="JG65">
        <v>0.0006993473609999637</v>
      </c>
      <c r="JH65">
        <v>-6.390957121238126E-06</v>
      </c>
      <c r="JI65">
        <v>1</v>
      </c>
      <c r="JJ65">
        <v>2094</v>
      </c>
      <c r="JK65">
        <v>1</v>
      </c>
      <c r="JL65">
        <v>27</v>
      </c>
      <c r="JM65">
        <v>187486</v>
      </c>
      <c r="JN65">
        <v>187485.9</v>
      </c>
      <c r="JO65">
        <v>1.89575</v>
      </c>
      <c r="JP65">
        <v>2.53052</v>
      </c>
      <c r="JQ65">
        <v>1.39893</v>
      </c>
      <c r="JR65">
        <v>2.35352</v>
      </c>
      <c r="JS65">
        <v>1.44897</v>
      </c>
      <c r="JT65">
        <v>2.53052</v>
      </c>
      <c r="JU65">
        <v>36.5523</v>
      </c>
      <c r="JV65">
        <v>24.1926</v>
      </c>
      <c r="JW65">
        <v>18</v>
      </c>
      <c r="JX65">
        <v>476.586</v>
      </c>
      <c r="JY65">
        <v>485.451</v>
      </c>
      <c r="JZ65">
        <v>27.3258</v>
      </c>
      <c r="KA65">
        <v>28.7198</v>
      </c>
      <c r="KB65">
        <v>30.0007</v>
      </c>
      <c r="KC65">
        <v>28.3236</v>
      </c>
      <c r="KD65">
        <v>28.375</v>
      </c>
      <c r="KE65">
        <v>38.023</v>
      </c>
      <c r="KF65">
        <v>26.4383</v>
      </c>
      <c r="KG65">
        <v>100</v>
      </c>
      <c r="KH65">
        <v>27.4366</v>
      </c>
      <c r="KI65">
        <v>821.112</v>
      </c>
      <c r="KJ65">
        <v>21.8437</v>
      </c>
      <c r="KK65">
        <v>101.046</v>
      </c>
      <c r="KL65">
        <v>100.259</v>
      </c>
    </row>
    <row r="66" spans="1:298">
      <c r="A66">
        <v>50</v>
      </c>
      <c r="B66">
        <v>1758397745.1</v>
      </c>
      <c r="C66">
        <v>336.5999999046326</v>
      </c>
      <c r="D66" t="s">
        <v>545</v>
      </c>
      <c r="E66" t="s">
        <v>546</v>
      </c>
      <c r="F66">
        <v>5</v>
      </c>
      <c r="G66" t="s">
        <v>436</v>
      </c>
      <c r="H66" t="s">
        <v>437</v>
      </c>
      <c r="I66" t="s">
        <v>438</v>
      </c>
      <c r="J66">
        <v>1758397737.260714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824.8737660691354</v>
      </c>
      <c r="AL66">
        <v>803.4853212121208</v>
      </c>
      <c r="AM66">
        <v>3.38809244070742</v>
      </c>
      <c r="AN66">
        <v>65.6603906975196</v>
      </c>
      <c r="AO66">
        <f>(AQ66 - AP66 + DZ66*1E3/(8.314*(EB66+273.15)) * AS66/DY66 * AR66) * DY66/(100*DM66) * 1000/(1000 - AQ66)</f>
        <v>0</v>
      </c>
      <c r="AP66">
        <v>21.74027255649336</v>
      </c>
      <c r="AQ66">
        <v>22.53574787878788</v>
      </c>
      <c r="AR66">
        <v>-1.746628505333002E-05</v>
      </c>
      <c r="AS66">
        <v>125.1228218183643</v>
      </c>
      <c r="AT66">
        <v>0</v>
      </c>
      <c r="AU66">
        <v>0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439</v>
      </c>
      <c r="AZ66" t="s">
        <v>439</v>
      </c>
      <c r="BA66">
        <v>0</v>
      </c>
      <c r="BB66">
        <v>0</v>
      </c>
      <c r="BC66">
        <f>1-BA66/BB66</f>
        <v>0</v>
      </c>
      <c r="BD66">
        <v>0</v>
      </c>
      <c r="BE66" t="s">
        <v>439</v>
      </c>
      <c r="BF66" t="s">
        <v>439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439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1.65</v>
      </c>
      <c r="DN66">
        <v>0.5</v>
      </c>
      <c r="DO66" t="s">
        <v>440</v>
      </c>
      <c r="DP66">
        <v>2</v>
      </c>
      <c r="DQ66" t="b">
        <v>1</v>
      </c>
      <c r="DR66">
        <v>1758397737.260714</v>
      </c>
      <c r="DS66">
        <v>761.1890714285715</v>
      </c>
      <c r="DT66">
        <v>790.9861071428571</v>
      </c>
      <c r="DU66">
        <v>22.55361071428571</v>
      </c>
      <c r="DV66">
        <v>21.71665357142857</v>
      </c>
      <c r="DW66">
        <v>760.6348571428572</v>
      </c>
      <c r="DX66">
        <v>22.34047857142858</v>
      </c>
      <c r="DY66">
        <v>500.0005714285714</v>
      </c>
      <c r="DZ66">
        <v>90.3991892857143</v>
      </c>
      <c r="EA66">
        <v>0.05450878928571428</v>
      </c>
      <c r="EB66">
        <v>29.36003214285715</v>
      </c>
      <c r="EC66">
        <v>29.99642857142857</v>
      </c>
      <c r="ED66">
        <v>999.9000000000002</v>
      </c>
      <c r="EE66">
        <v>0</v>
      </c>
      <c r="EF66">
        <v>0</v>
      </c>
      <c r="EG66">
        <v>10003.00571428571</v>
      </c>
      <c r="EH66">
        <v>0</v>
      </c>
      <c r="EI66">
        <v>8.345481428571427</v>
      </c>
      <c r="EJ66">
        <v>-29.79711428571429</v>
      </c>
      <c r="EK66">
        <v>778.7524642857142</v>
      </c>
      <c r="EL66">
        <v>808.5451071428572</v>
      </c>
      <c r="EM66">
        <v>0.8369623928571428</v>
      </c>
      <c r="EN66">
        <v>790.9861071428571</v>
      </c>
      <c r="EO66">
        <v>21.71665357142857</v>
      </c>
      <c r="EP66">
        <v>2.038828928571429</v>
      </c>
      <c r="EQ66">
        <v>1.963168214285715</v>
      </c>
      <c r="ER66">
        <v>17.74916071428571</v>
      </c>
      <c r="ES66">
        <v>17.15035357142857</v>
      </c>
      <c r="ET66">
        <v>1999.993214285714</v>
      </c>
      <c r="EU66">
        <v>0.9800040000000001</v>
      </c>
      <c r="EV66">
        <v>0.0199959</v>
      </c>
      <c r="EW66">
        <v>0</v>
      </c>
      <c r="EX66">
        <v>231.6663571428572</v>
      </c>
      <c r="EY66">
        <v>5.000560000000001</v>
      </c>
      <c r="EZ66">
        <v>4796.048214285714</v>
      </c>
      <c r="FA66">
        <v>17294.83214285714</v>
      </c>
      <c r="FB66">
        <v>41.32999999999999</v>
      </c>
      <c r="FC66">
        <v>41.60475</v>
      </c>
      <c r="FD66">
        <v>41.06199999999999</v>
      </c>
      <c r="FE66">
        <v>40.723</v>
      </c>
      <c r="FF66">
        <v>42.06199999999999</v>
      </c>
      <c r="FG66">
        <v>1955.103214285714</v>
      </c>
      <c r="FH66">
        <v>39.89000000000001</v>
      </c>
      <c r="FI66">
        <v>0</v>
      </c>
      <c r="FJ66">
        <v>1758397745.2</v>
      </c>
      <c r="FK66">
        <v>0</v>
      </c>
      <c r="FL66">
        <v>231.72184</v>
      </c>
      <c r="FM66">
        <v>5.103153838591817</v>
      </c>
      <c r="FN66">
        <v>101.2646154290746</v>
      </c>
      <c r="FO66">
        <v>4797.4432</v>
      </c>
      <c r="FP66">
        <v>15</v>
      </c>
      <c r="FQ66">
        <v>0</v>
      </c>
      <c r="FR66" t="s">
        <v>441</v>
      </c>
      <c r="FS66">
        <v>1747148579.5</v>
      </c>
      <c r="FT66">
        <v>1747148584.5</v>
      </c>
      <c r="FU66">
        <v>0</v>
      </c>
      <c r="FV66">
        <v>0.162</v>
      </c>
      <c r="FW66">
        <v>-0.001</v>
      </c>
      <c r="FX66">
        <v>0.139</v>
      </c>
      <c r="FY66">
        <v>0.058</v>
      </c>
      <c r="FZ66">
        <v>420</v>
      </c>
      <c r="GA66">
        <v>16</v>
      </c>
      <c r="GB66">
        <v>0.19</v>
      </c>
      <c r="GC66">
        <v>0.02</v>
      </c>
      <c r="GD66">
        <v>-29.8647243902439</v>
      </c>
      <c r="GE66">
        <v>0.3730557491289258</v>
      </c>
      <c r="GF66">
        <v>0.2692102014706124</v>
      </c>
      <c r="GG66">
        <v>1</v>
      </c>
      <c r="GH66">
        <v>231.3840882352941</v>
      </c>
      <c r="GI66">
        <v>4.458319319406458</v>
      </c>
      <c r="GJ66">
        <v>0.4792581502358344</v>
      </c>
      <c r="GK66">
        <v>0</v>
      </c>
      <c r="GL66">
        <v>0.850609048780488</v>
      </c>
      <c r="GM66">
        <v>-0.2120215609756089</v>
      </c>
      <c r="GN66">
        <v>0.02149801749901289</v>
      </c>
      <c r="GO66">
        <v>0</v>
      </c>
      <c r="GP66">
        <v>1</v>
      </c>
      <c r="GQ66">
        <v>3</v>
      </c>
      <c r="GR66" t="s">
        <v>455</v>
      </c>
      <c r="GS66">
        <v>3.12783</v>
      </c>
      <c r="GT66">
        <v>2.73232</v>
      </c>
      <c r="GU66">
        <v>0.13375</v>
      </c>
      <c r="GV66">
        <v>0.138027</v>
      </c>
      <c r="GW66">
        <v>0.102412</v>
      </c>
      <c r="GX66">
        <v>0.100456</v>
      </c>
      <c r="GY66">
        <v>26007.3</v>
      </c>
      <c r="GZ66">
        <v>25069.7</v>
      </c>
      <c r="HA66">
        <v>30563.6</v>
      </c>
      <c r="HB66">
        <v>29337.2</v>
      </c>
      <c r="HC66">
        <v>37864.5</v>
      </c>
      <c r="HD66">
        <v>34715.7</v>
      </c>
      <c r="HE66">
        <v>46757.3</v>
      </c>
      <c r="HF66">
        <v>43583.9</v>
      </c>
      <c r="HG66">
        <v>1.8264</v>
      </c>
      <c r="HH66">
        <v>1.88727</v>
      </c>
      <c r="HI66">
        <v>0.0976399</v>
      </c>
      <c r="HJ66">
        <v>0</v>
      </c>
      <c r="HK66">
        <v>28.4094</v>
      </c>
      <c r="HL66">
        <v>999.9</v>
      </c>
      <c r="HM66">
        <v>54.8</v>
      </c>
      <c r="HN66">
        <v>30</v>
      </c>
      <c r="HO66">
        <v>25.8258</v>
      </c>
      <c r="HP66">
        <v>63.5962</v>
      </c>
      <c r="HQ66">
        <v>16.6226</v>
      </c>
      <c r="HR66">
        <v>1</v>
      </c>
      <c r="HS66">
        <v>0.125996</v>
      </c>
      <c r="HT66">
        <v>-0.18372</v>
      </c>
      <c r="HU66">
        <v>20.1997</v>
      </c>
      <c r="HV66">
        <v>5.22777</v>
      </c>
      <c r="HW66">
        <v>11.974</v>
      </c>
      <c r="HX66">
        <v>4.9697</v>
      </c>
      <c r="HY66">
        <v>3.28958</v>
      </c>
      <c r="HZ66">
        <v>9999</v>
      </c>
      <c r="IA66">
        <v>9999</v>
      </c>
      <c r="IB66">
        <v>9999</v>
      </c>
      <c r="IC66">
        <v>999.9</v>
      </c>
      <c r="ID66">
        <v>4.97294</v>
      </c>
      <c r="IE66">
        <v>1.87731</v>
      </c>
      <c r="IF66">
        <v>1.87541</v>
      </c>
      <c r="IG66">
        <v>1.8782</v>
      </c>
      <c r="IH66">
        <v>1.87496</v>
      </c>
      <c r="II66">
        <v>1.87852</v>
      </c>
      <c r="IJ66">
        <v>1.87561</v>
      </c>
      <c r="IK66">
        <v>1.87681</v>
      </c>
      <c r="IL66">
        <v>0</v>
      </c>
      <c r="IM66">
        <v>0</v>
      </c>
      <c r="IN66">
        <v>0</v>
      </c>
      <c r="IO66">
        <v>0</v>
      </c>
      <c r="IP66" t="s">
        <v>443</v>
      </c>
      <c r="IQ66" t="s">
        <v>444</v>
      </c>
      <c r="IR66" t="s">
        <v>445</v>
      </c>
      <c r="IS66" t="s">
        <v>445</v>
      </c>
      <c r="IT66" t="s">
        <v>445</v>
      </c>
      <c r="IU66" t="s">
        <v>445</v>
      </c>
      <c r="IV66">
        <v>0</v>
      </c>
      <c r="IW66">
        <v>100</v>
      </c>
      <c r="IX66">
        <v>100</v>
      </c>
      <c r="IY66">
        <v>0.579</v>
      </c>
      <c r="IZ66">
        <v>0.2127</v>
      </c>
      <c r="JA66">
        <v>-0.2046850803116756</v>
      </c>
      <c r="JB66">
        <v>0.001090686741545948</v>
      </c>
      <c r="JC66">
        <v>-2.452344269991786E-07</v>
      </c>
      <c r="JD66">
        <v>1.613811493950918E-10</v>
      </c>
      <c r="JE66">
        <v>-0.05017639731038544</v>
      </c>
      <c r="JF66">
        <v>-0.0006473243881308715</v>
      </c>
      <c r="JG66">
        <v>0.0006993473609999637</v>
      </c>
      <c r="JH66">
        <v>-6.390957121238126E-06</v>
      </c>
      <c r="JI66">
        <v>1</v>
      </c>
      <c r="JJ66">
        <v>2094</v>
      </c>
      <c r="JK66">
        <v>1</v>
      </c>
      <c r="JL66">
        <v>27</v>
      </c>
      <c r="JM66">
        <v>187486.1</v>
      </c>
      <c r="JN66">
        <v>187486</v>
      </c>
      <c r="JO66">
        <v>1.92383</v>
      </c>
      <c r="JP66">
        <v>2.54272</v>
      </c>
      <c r="JQ66">
        <v>1.39893</v>
      </c>
      <c r="JR66">
        <v>2.35352</v>
      </c>
      <c r="JS66">
        <v>1.44897</v>
      </c>
      <c r="JT66">
        <v>2.5061</v>
      </c>
      <c r="JU66">
        <v>36.5523</v>
      </c>
      <c r="JV66">
        <v>24.1926</v>
      </c>
      <c r="JW66">
        <v>18</v>
      </c>
      <c r="JX66">
        <v>476.805</v>
      </c>
      <c r="JY66">
        <v>485.396</v>
      </c>
      <c r="JZ66">
        <v>27.393</v>
      </c>
      <c r="KA66">
        <v>28.7265</v>
      </c>
      <c r="KB66">
        <v>30.0002</v>
      </c>
      <c r="KC66">
        <v>28.3303</v>
      </c>
      <c r="KD66">
        <v>28.3804</v>
      </c>
      <c r="KE66">
        <v>38.6362</v>
      </c>
      <c r="KF66">
        <v>26.155</v>
      </c>
      <c r="KG66">
        <v>100</v>
      </c>
      <c r="KH66">
        <v>27.4423</v>
      </c>
      <c r="KI66">
        <v>841.15</v>
      </c>
      <c r="KJ66">
        <v>21.877</v>
      </c>
      <c r="KK66">
        <v>101.044</v>
      </c>
      <c r="KL66">
        <v>100.259</v>
      </c>
    </row>
    <row r="67" spans="1:298">
      <c r="A67">
        <v>51</v>
      </c>
      <c r="B67">
        <v>1758397750.1</v>
      </c>
      <c r="C67">
        <v>341.5999999046326</v>
      </c>
      <c r="D67" t="s">
        <v>547</v>
      </c>
      <c r="E67" t="s">
        <v>548</v>
      </c>
      <c r="F67">
        <v>5</v>
      </c>
      <c r="G67" t="s">
        <v>436</v>
      </c>
      <c r="H67" t="s">
        <v>437</v>
      </c>
      <c r="I67" t="s">
        <v>438</v>
      </c>
      <c r="J67">
        <v>1758397742.562963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842.0492218773181</v>
      </c>
      <c r="AL67">
        <v>820.5636727272723</v>
      </c>
      <c r="AM67">
        <v>3.414961524111153</v>
      </c>
      <c r="AN67">
        <v>65.6603906975196</v>
      </c>
      <c r="AO67">
        <f>(AQ67 - AP67 + DZ67*1E3/(8.314*(EB67+273.15)) * AS67/DY67 * AR67) * DY67/(100*DM67) * 1000/(1000 - AQ67)</f>
        <v>0</v>
      </c>
      <c r="AP67">
        <v>21.80096349435405</v>
      </c>
      <c r="AQ67">
        <v>22.54254787878788</v>
      </c>
      <c r="AR67">
        <v>2.76867520682933E-05</v>
      </c>
      <c r="AS67">
        <v>125.1228218183643</v>
      </c>
      <c r="AT67">
        <v>0</v>
      </c>
      <c r="AU67">
        <v>0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439</v>
      </c>
      <c r="AZ67" t="s">
        <v>439</v>
      </c>
      <c r="BA67">
        <v>0</v>
      </c>
      <c r="BB67">
        <v>0</v>
      </c>
      <c r="BC67">
        <f>1-BA67/BB67</f>
        <v>0</v>
      </c>
      <c r="BD67">
        <v>0</v>
      </c>
      <c r="BE67" t="s">
        <v>439</v>
      </c>
      <c r="BF67" t="s">
        <v>439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439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1.65</v>
      </c>
      <c r="DN67">
        <v>0.5</v>
      </c>
      <c r="DO67" t="s">
        <v>440</v>
      </c>
      <c r="DP67">
        <v>2</v>
      </c>
      <c r="DQ67" t="b">
        <v>1</v>
      </c>
      <c r="DR67">
        <v>1758397742.562963</v>
      </c>
      <c r="DS67">
        <v>778.6681481481481</v>
      </c>
      <c r="DT67">
        <v>808.682</v>
      </c>
      <c r="DU67">
        <v>22.54332962962963</v>
      </c>
      <c r="DV67">
        <v>21.74036666666667</v>
      </c>
      <c r="DW67">
        <v>778.0965185185186</v>
      </c>
      <c r="DX67">
        <v>22.3304037037037</v>
      </c>
      <c r="DY67">
        <v>499.9765185185186</v>
      </c>
      <c r="DZ67">
        <v>90.39984814814814</v>
      </c>
      <c r="EA67">
        <v>0.0546699</v>
      </c>
      <c r="EB67">
        <v>29.35755555555555</v>
      </c>
      <c r="EC67">
        <v>29.9856</v>
      </c>
      <c r="ED67">
        <v>999.9000000000001</v>
      </c>
      <c r="EE67">
        <v>0</v>
      </c>
      <c r="EF67">
        <v>0</v>
      </c>
      <c r="EG67">
        <v>9993.745925925927</v>
      </c>
      <c r="EH67">
        <v>0</v>
      </c>
      <c r="EI67">
        <v>8.345092962962964</v>
      </c>
      <c r="EJ67">
        <v>-30.01384074074074</v>
      </c>
      <c r="EK67">
        <v>796.6266666666666</v>
      </c>
      <c r="EL67">
        <v>826.6541481481481</v>
      </c>
      <c r="EM67">
        <v>0.8029641851851852</v>
      </c>
      <c r="EN67">
        <v>808.682</v>
      </c>
      <c r="EO67">
        <v>21.74036666666667</v>
      </c>
      <c r="EP67">
        <v>2.037914814814815</v>
      </c>
      <c r="EQ67">
        <v>1.965327037037037</v>
      </c>
      <c r="ER67">
        <v>17.74203703703704</v>
      </c>
      <c r="ES67">
        <v>17.16769259259259</v>
      </c>
      <c r="ET67">
        <v>1999.98962962963</v>
      </c>
      <c r="EU67">
        <v>0.9800040000000001</v>
      </c>
      <c r="EV67">
        <v>0.0199959</v>
      </c>
      <c r="EW67">
        <v>0</v>
      </c>
      <c r="EX67">
        <v>232.0672962962963</v>
      </c>
      <c r="EY67">
        <v>5.000560000000001</v>
      </c>
      <c r="EZ67">
        <v>4804.786666666667</v>
      </c>
      <c r="FA67">
        <v>17294.7962962963</v>
      </c>
      <c r="FB67">
        <v>41.35166666666666</v>
      </c>
      <c r="FC67">
        <v>41.62033333333333</v>
      </c>
      <c r="FD67">
        <v>41.069</v>
      </c>
      <c r="FE67">
        <v>40.73833333333333</v>
      </c>
      <c r="FF67">
        <v>42.06199999999999</v>
      </c>
      <c r="FG67">
        <v>1955.099629629629</v>
      </c>
      <c r="FH67">
        <v>39.89000000000001</v>
      </c>
      <c r="FI67">
        <v>0</v>
      </c>
      <c r="FJ67">
        <v>1758397750</v>
      </c>
      <c r="FK67">
        <v>0</v>
      </c>
      <c r="FL67">
        <v>232.07012</v>
      </c>
      <c r="FM67">
        <v>3.995461515060554</v>
      </c>
      <c r="FN67">
        <v>96.08230760546965</v>
      </c>
      <c r="FO67">
        <v>4805.3968</v>
      </c>
      <c r="FP67">
        <v>15</v>
      </c>
      <c r="FQ67">
        <v>0</v>
      </c>
      <c r="FR67" t="s">
        <v>441</v>
      </c>
      <c r="FS67">
        <v>1747148579.5</v>
      </c>
      <c r="FT67">
        <v>1747148584.5</v>
      </c>
      <c r="FU67">
        <v>0</v>
      </c>
      <c r="FV67">
        <v>0.162</v>
      </c>
      <c r="FW67">
        <v>-0.001</v>
      </c>
      <c r="FX67">
        <v>0.139</v>
      </c>
      <c r="FY67">
        <v>0.058</v>
      </c>
      <c r="FZ67">
        <v>420</v>
      </c>
      <c r="GA67">
        <v>16</v>
      </c>
      <c r="GB67">
        <v>0.19</v>
      </c>
      <c r="GC67">
        <v>0.02</v>
      </c>
      <c r="GD67">
        <v>-29.88646585365854</v>
      </c>
      <c r="GE67">
        <v>-2.417483623693411</v>
      </c>
      <c r="GF67">
        <v>0.2429927366271254</v>
      </c>
      <c r="GG67">
        <v>0</v>
      </c>
      <c r="GH67">
        <v>231.8272647058823</v>
      </c>
      <c r="GI67">
        <v>4.481909849160465</v>
      </c>
      <c r="GJ67">
        <v>0.4832911866641746</v>
      </c>
      <c r="GK67">
        <v>0</v>
      </c>
      <c r="GL67">
        <v>0.8191644146341464</v>
      </c>
      <c r="GM67">
        <v>-0.3825748432055741</v>
      </c>
      <c r="GN67">
        <v>0.03940944378462406</v>
      </c>
      <c r="GO67">
        <v>0</v>
      </c>
      <c r="GP67">
        <v>0</v>
      </c>
      <c r="GQ67">
        <v>3</v>
      </c>
      <c r="GR67" t="s">
        <v>470</v>
      </c>
      <c r="GS67">
        <v>3.12778</v>
      </c>
      <c r="GT67">
        <v>2.7327</v>
      </c>
      <c r="GU67">
        <v>0.13562</v>
      </c>
      <c r="GV67">
        <v>0.139899</v>
      </c>
      <c r="GW67">
        <v>0.102439</v>
      </c>
      <c r="GX67">
        <v>0.100706</v>
      </c>
      <c r="GY67">
        <v>25950.9</v>
      </c>
      <c r="GZ67">
        <v>25015</v>
      </c>
      <c r="HA67">
        <v>30563.3</v>
      </c>
      <c r="HB67">
        <v>29336.9</v>
      </c>
      <c r="HC67">
        <v>37863.2</v>
      </c>
      <c r="HD67">
        <v>34705.9</v>
      </c>
      <c r="HE67">
        <v>46757</v>
      </c>
      <c r="HF67">
        <v>43583.6</v>
      </c>
      <c r="HG67">
        <v>1.82607</v>
      </c>
      <c r="HH67">
        <v>1.88752</v>
      </c>
      <c r="HI67">
        <v>0.0960752</v>
      </c>
      <c r="HJ67">
        <v>0</v>
      </c>
      <c r="HK67">
        <v>28.4118</v>
      </c>
      <c r="HL67">
        <v>999.9</v>
      </c>
      <c r="HM67">
        <v>54.8</v>
      </c>
      <c r="HN67">
        <v>30</v>
      </c>
      <c r="HO67">
        <v>25.8278</v>
      </c>
      <c r="HP67">
        <v>63.7562</v>
      </c>
      <c r="HQ67">
        <v>16.5505</v>
      </c>
      <c r="HR67">
        <v>1</v>
      </c>
      <c r="HS67">
        <v>0.126453</v>
      </c>
      <c r="HT67">
        <v>-0.0292947</v>
      </c>
      <c r="HU67">
        <v>20.1997</v>
      </c>
      <c r="HV67">
        <v>5.22672</v>
      </c>
      <c r="HW67">
        <v>11.974</v>
      </c>
      <c r="HX67">
        <v>4.96965</v>
      </c>
      <c r="HY67">
        <v>3.2895</v>
      </c>
      <c r="HZ67">
        <v>9999</v>
      </c>
      <c r="IA67">
        <v>9999</v>
      </c>
      <c r="IB67">
        <v>9999</v>
      </c>
      <c r="IC67">
        <v>999.9</v>
      </c>
      <c r="ID67">
        <v>4.97295</v>
      </c>
      <c r="IE67">
        <v>1.87729</v>
      </c>
      <c r="IF67">
        <v>1.87543</v>
      </c>
      <c r="IG67">
        <v>1.8782</v>
      </c>
      <c r="IH67">
        <v>1.87495</v>
      </c>
      <c r="II67">
        <v>1.87851</v>
      </c>
      <c r="IJ67">
        <v>1.87561</v>
      </c>
      <c r="IK67">
        <v>1.87672</v>
      </c>
      <c r="IL67">
        <v>0</v>
      </c>
      <c r="IM67">
        <v>0</v>
      </c>
      <c r="IN67">
        <v>0</v>
      </c>
      <c r="IO67">
        <v>0</v>
      </c>
      <c r="IP67" t="s">
        <v>443</v>
      </c>
      <c r="IQ67" t="s">
        <v>444</v>
      </c>
      <c r="IR67" t="s">
        <v>445</v>
      </c>
      <c r="IS67" t="s">
        <v>445</v>
      </c>
      <c r="IT67" t="s">
        <v>445</v>
      </c>
      <c r="IU67" t="s">
        <v>445</v>
      </c>
      <c r="IV67">
        <v>0</v>
      </c>
      <c r="IW67">
        <v>100</v>
      </c>
      <c r="IX67">
        <v>100</v>
      </c>
      <c r="IY67">
        <v>0.597</v>
      </c>
      <c r="IZ67">
        <v>0.2129</v>
      </c>
      <c r="JA67">
        <v>-0.2046850803116756</v>
      </c>
      <c r="JB67">
        <v>0.001090686741545948</v>
      </c>
      <c r="JC67">
        <v>-2.452344269991786E-07</v>
      </c>
      <c r="JD67">
        <v>1.613811493950918E-10</v>
      </c>
      <c r="JE67">
        <v>-0.05017639731038544</v>
      </c>
      <c r="JF67">
        <v>-0.0006473243881308715</v>
      </c>
      <c r="JG67">
        <v>0.0006993473609999637</v>
      </c>
      <c r="JH67">
        <v>-6.390957121238126E-06</v>
      </c>
      <c r="JI67">
        <v>1</v>
      </c>
      <c r="JJ67">
        <v>2094</v>
      </c>
      <c r="JK67">
        <v>1</v>
      </c>
      <c r="JL67">
        <v>27</v>
      </c>
      <c r="JM67">
        <v>187486.2</v>
      </c>
      <c r="JN67">
        <v>187486.1</v>
      </c>
      <c r="JO67">
        <v>1.95679</v>
      </c>
      <c r="JP67">
        <v>2.53784</v>
      </c>
      <c r="JQ67">
        <v>1.39893</v>
      </c>
      <c r="JR67">
        <v>2.35352</v>
      </c>
      <c r="JS67">
        <v>1.44897</v>
      </c>
      <c r="JT67">
        <v>2.55005</v>
      </c>
      <c r="JU67">
        <v>36.5523</v>
      </c>
      <c r="JV67">
        <v>24.1926</v>
      </c>
      <c r="JW67">
        <v>18</v>
      </c>
      <c r="JX67">
        <v>476.668</v>
      </c>
      <c r="JY67">
        <v>485.618</v>
      </c>
      <c r="JZ67">
        <v>27.4452</v>
      </c>
      <c r="KA67">
        <v>28.7339</v>
      </c>
      <c r="KB67">
        <v>30.0002</v>
      </c>
      <c r="KC67">
        <v>28.3363</v>
      </c>
      <c r="KD67">
        <v>28.3871</v>
      </c>
      <c r="KE67">
        <v>39.227</v>
      </c>
      <c r="KF67">
        <v>26.155</v>
      </c>
      <c r="KG67">
        <v>100</v>
      </c>
      <c r="KH67">
        <v>27.4578</v>
      </c>
      <c r="KI67">
        <v>854.538</v>
      </c>
      <c r="KJ67">
        <v>21.8908</v>
      </c>
      <c r="KK67">
        <v>101.043</v>
      </c>
      <c r="KL67">
        <v>100.258</v>
      </c>
    </row>
    <row r="68" spans="1:298">
      <c r="A68">
        <v>52</v>
      </c>
      <c r="B68">
        <v>1758397755.1</v>
      </c>
      <c r="C68">
        <v>346.5999999046326</v>
      </c>
      <c r="D68" t="s">
        <v>549</v>
      </c>
      <c r="E68" t="s">
        <v>550</v>
      </c>
      <c r="F68">
        <v>5</v>
      </c>
      <c r="G68" t="s">
        <v>436</v>
      </c>
      <c r="H68" t="s">
        <v>437</v>
      </c>
      <c r="I68" t="s">
        <v>438</v>
      </c>
      <c r="J68">
        <v>1758397747.581481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859.2680062388666</v>
      </c>
      <c r="AL68">
        <v>837.7143212121218</v>
      </c>
      <c r="AM68">
        <v>3.439863032242287</v>
      </c>
      <c r="AN68">
        <v>65.6603906975196</v>
      </c>
      <c r="AO68">
        <f>(AQ68 - AP68 + DZ68*1E3/(8.314*(EB68+273.15)) * AS68/DY68 * AR68) * DY68/(100*DM68) * 1000/(1000 - AQ68)</f>
        <v>0</v>
      </c>
      <c r="AP68">
        <v>21.85429822261134</v>
      </c>
      <c r="AQ68">
        <v>22.56754727272727</v>
      </c>
      <c r="AR68">
        <v>0.00351624478284591</v>
      </c>
      <c r="AS68">
        <v>125.1228218183643</v>
      </c>
      <c r="AT68">
        <v>0</v>
      </c>
      <c r="AU68">
        <v>0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439</v>
      </c>
      <c r="AZ68" t="s">
        <v>439</v>
      </c>
      <c r="BA68">
        <v>0</v>
      </c>
      <c r="BB68">
        <v>0</v>
      </c>
      <c r="BC68">
        <f>1-BA68/BB68</f>
        <v>0</v>
      </c>
      <c r="BD68">
        <v>0</v>
      </c>
      <c r="BE68" t="s">
        <v>439</v>
      </c>
      <c r="BF68" t="s">
        <v>439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439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1.65</v>
      </c>
      <c r="DN68">
        <v>0.5</v>
      </c>
      <c r="DO68" t="s">
        <v>440</v>
      </c>
      <c r="DP68">
        <v>2</v>
      </c>
      <c r="DQ68" t="b">
        <v>1</v>
      </c>
      <c r="DR68">
        <v>1758397747.581481</v>
      </c>
      <c r="DS68">
        <v>795.3557407407408</v>
      </c>
      <c r="DT68">
        <v>825.5320740740741</v>
      </c>
      <c r="DU68">
        <v>22.54521851851852</v>
      </c>
      <c r="DV68">
        <v>21.78633703703704</v>
      </c>
      <c r="DW68">
        <v>794.7674814814814</v>
      </c>
      <c r="DX68">
        <v>22.33225555555556</v>
      </c>
      <c r="DY68">
        <v>499.9937407407407</v>
      </c>
      <c r="DZ68">
        <v>90.39890000000001</v>
      </c>
      <c r="EA68">
        <v>0.05477917407407407</v>
      </c>
      <c r="EB68">
        <v>29.35759259259259</v>
      </c>
      <c r="EC68">
        <v>29.97525925925925</v>
      </c>
      <c r="ED68">
        <v>999.9000000000001</v>
      </c>
      <c r="EE68">
        <v>0</v>
      </c>
      <c r="EF68">
        <v>0</v>
      </c>
      <c r="EG68">
        <v>10000.53148148148</v>
      </c>
      <c r="EH68">
        <v>0</v>
      </c>
      <c r="EI68">
        <v>8.341926296296295</v>
      </c>
      <c r="EJ68">
        <v>-30.17624074074074</v>
      </c>
      <c r="EK68">
        <v>813.7009259259262</v>
      </c>
      <c r="EL68">
        <v>843.9185925925927</v>
      </c>
      <c r="EM68">
        <v>0.7588815925925926</v>
      </c>
      <c r="EN68">
        <v>825.5320740740741</v>
      </c>
      <c r="EO68">
        <v>21.78633703703704</v>
      </c>
      <c r="EP68">
        <v>2.038064444444444</v>
      </c>
      <c r="EQ68">
        <v>1.969462222222222</v>
      </c>
      <c r="ER68">
        <v>17.74319629629629</v>
      </c>
      <c r="ES68">
        <v>17.20088518518519</v>
      </c>
      <c r="ET68">
        <v>1999.979259259259</v>
      </c>
      <c r="EU68">
        <v>0.9800040000000001</v>
      </c>
      <c r="EV68">
        <v>0.0199958962962963</v>
      </c>
      <c r="EW68">
        <v>0</v>
      </c>
      <c r="EX68">
        <v>232.4239259259259</v>
      </c>
      <c r="EY68">
        <v>5.000560000000001</v>
      </c>
      <c r="EZ68">
        <v>4812.477407407408</v>
      </c>
      <c r="FA68">
        <v>17294.7037037037</v>
      </c>
      <c r="FB68">
        <v>41.37033333333333</v>
      </c>
      <c r="FC68">
        <v>41.625</v>
      </c>
      <c r="FD68">
        <v>41.08066666666667</v>
      </c>
      <c r="FE68">
        <v>40.74766666666666</v>
      </c>
      <c r="FF68">
        <v>42.06199999999999</v>
      </c>
      <c r="FG68">
        <v>1955.089259259259</v>
      </c>
      <c r="FH68">
        <v>39.89000000000001</v>
      </c>
      <c r="FI68">
        <v>0</v>
      </c>
      <c r="FJ68">
        <v>1758397754.8</v>
      </c>
      <c r="FK68">
        <v>0</v>
      </c>
      <c r="FL68">
        <v>232.39492</v>
      </c>
      <c r="FM68">
        <v>4.215076920598095</v>
      </c>
      <c r="FN68">
        <v>91.53384628075055</v>
      </c>
      <c r="FO68">
        <v>4812.8256</v>
      </c>
      <c r="FP68">
        <v>15</v>
      </c>
      <c r="FQ68">
        <v>0</v>
      </c>
      <c r="FR68" t="s">
        <v>441</v>
      </c>
      <c r="FS68">
        <v>1747148579.5</v>
      </c>
      <c r="FT68">
        <v>1747148584.5</v>
      </c>
      <c r="FU68">
        <v>0</v>
      </c>
      <c r="FV68">
        <v>0.162</v>
      </c>
      <c r="FW68">
        <v>-0.001</v>
      </c>
      <c r="FX68">
        <v>0.139</v>
      </c>
      <c r="FY68">
        <v>0.058</v>
      </c>
      <c r="FZ68">
        <v>420</v>
      </c>
      <c r="GA68">
        <v>16</v>
      </c>
      <c r="GB68">
        <v>0.19</v>
      </c>
      <c r="GC68">
        <v>0.02</v>
      </c>
      <c r="GD68">
        <v>-30.061805</v>
      </c>
      <c r="GE68">
        <v>-2.004416510318867</v>
      </c>
      <c r="GF68">
        <v>0.1981190701951739</v>
      </c>
      <c r="GG68">
        <v>0</v>
      </c>
      <c r="GH68">
        <v>232.1767647058824</v>
      </c>
      <c r="GI68">
        <v>3.996974786553257</v>
      </c>
      <c r="GJ68">
        <v>0.4315272507804004</v>
      </c>
      <c r="GK68">
        <v>0</v>
      </c>
      <c r="GL68">
        <v>0.78440935</v>
      </c>
      <c r="GM68">
        <v>-0.5274547317073178</v>
      </c>
      <c r="GN68">
        <v>0.05183006876203716</v>
      </c>
      <c r="GO68">
        <v>0</v>
      </c>
      <c r="GP68">
        <v>0</v>
      </c>
      <c r="GQ68">
        <v>3</v>
      </c>
      <c r="GR68" t="s">
        <v>470</v>
      </c>
      <c r="GS68">
        <v>3.12775</v>
      </c>
      <c r="GT68">
        <v>2.73263</v>
      </c>
      <c r="GU68">
        <v>0.137482</v>
      </c>
      <c r="GV68">
        <v>0.141753</v>
      </c>
      <c r="GW68">
        <v>0.102512</v>
      </c>
      <c r="GX68">
        <v>0.100788</v>
      </c>
      <c r="GY68">
        <v>25894.6</v>
      </c>
      <c r="GZ68">
        <v>24960.7</v>
      </c>
      <c r="HA68">
        <v>30562.8</v>
      </c>
      <c r="HB68">
        <v>29336.6</v>
      </c>
      <c r="HC68">
        <v>37859.6</v>
      </c>
      <c r="HD68">
        <v>34702.2</v>
      </c>
      <c r="HE68">
        <v>46756.1</v>
      </c>
      <c r="HF68">
        <v>43582.8</v>
      </c>
      <c r="HG68">
        <v>1.82593</v>
      </c>
      <c r="HH68">
        <v>1.88755</v>
      </c>
      <c r="HI68">
        <v>0.0943244</v>
      </c>
      <c r="HJ68">
        <v>0</v>
      </c>
      <c r="HK68">
        <v>28.4118</v>
      </c>
      <c r="HL68">
        <v>999.9</v>
      </c>
      <c r="HM68">
        <v>54.8</v>
      </c>
      <c r="HN68">
        <v>30</v>
      </c>
      <c r="HO68">
        <v>25.8256</v>
      </c>
      <c r="HP68">
        <v>63.4062</v>
      </c>
      <c r="HQ68">
        <v>16.4183</v>
      </c>
      <c r="HR68">
        <v>1</v>
      </c>
      <c r="HS68">
        <v>0.126867</v>
      </c>
      <c r="HT68">
        <v>-0.00258715</v>
      </c>
      <c r="HU68">
        <v>20.1999</v>
      </c>
      <c r="HV68">
        <v>5.22792</v>
      </c>
      <c r="HW68">
        <v>11.974</v>
      </c>
      <c r="HX68">
        <v>4.9699</v>
      </c>
      <c r="HY68">
        <v>3.28953</v>
      </c>
      <c r="HZ68">
        <v>9999</v>
      </c>
      <c r="IA68">
        <v>9999</v>
      </c>
      <c r="IB68">
        <v>9999</v>
      </c>
      <c r="IC68">
        <v>999.9</v>
      </c>
      <c r="ID68">
        <v>4.97295</v>
      </c>
      <c r="IE68">
        <v>1.87729</v>
      </c>
      <c r="IF68">
        <v>1.8754</v>
      </c>
      <c r="IG68">
        <v>1.8782</v>
      </c>
      <c r="IH68">
        <v>1.87495</v>
      </c>
      <c r="II68">
        <v>1.87851</v>
      </c>
      <c r="IJ68">
        <v>1.87561</v>
      </c>
      <c r="IK68">
        <v>1.87677</v>
      </c>
      <c r="IL68">
        <v>0</v>
      </c>
      <c r="IM68">
        <v>0</v>
      </c>
      <c r="IN68">
        <v>0</v>
      </c>
      <c r="IO68">
        <v>0</v>
      </c>
      <c r="IP68" t="s">
        <v>443</v>
      </c>
      <c r="IQ68" t="s">
        <v>444</v>
      </c>
      <c r="IR68" t="s">
        <v>445</v>
      </c>
      <c r="IS68" t="s">
        <v>445</v>
      </c>
      <c r="IT68" t="s">
        <v>445</v>
      </c>
      <c r="IU68" t="s">
        <v>445</v>
      </c>
      <c r="IV68">
        <v>0</v>
      </c>
      <c r="IW68">
        <v>100</v>
      </c>
      <c r="IX68">
        <v>100</v>
      </c>
      <c r="IY68">
        <v>0.614</v>
      </c>
      <c r="IZ68">
        <v>0.2134</v>
      </c>
      <c r="JA68">
        <v>-0.2046850803116756</v>
      </c>
      <c r="JB68">
        <v>0.001090686741545948</v>
      </c>
      <c r="JC68">
        <v>-2.452344269991786E-07</v>
      </c>
      <c r="JD68">
        <v>1.613811493950918E-10</v>
      </c>
      <c r="JE68">
        <v>-0.05017639731038544</v>
      </c>
      <c r="JF68">
        <v>-0.0006473243881308715</v>
      </c>
      <c r="JG68">
        <v>0.0006993473609999637</v>
      </c>
      <c r="JH68">
        <v>-6.390957121238126E-06</v>
      </c>
      <c r="JI68">
        <v>1</v>
      </c>
      <c r="JJ68">
        <v>2094</v>
      </c>
      <c r="JK68">
        <v>1</v>
      </c>
      <c r="JL68">
        <v>27</v>
      </c>
      <c r="JM68">
        <v>187486.3</v>
      </c>
      <c r="JN68">
        <v>187486.2</v>
      </c>
      <c r="JO68">
        <v>1.98608</v>
      </c>
      <c r="JP68">
        <v>2.53906</v>
      </c>
      <c r="JQ68">
        <v>1.39893</v>
      </c>
      <c r="JR68">
        <v>2.35352</v>
      </c>
      <c r="JS68">
        <v>1.44897</v>
      </c>
      <c r="JT68">
        <v>2.59033</v>
      </c>
      <c r="JU68">
        <v>36.5523</v>
      </c>
      <c r="JV68">
        <v>24.1926</v>
      </c>
      <c r="JW68">
        <v>18</v>
      </c>
      <c r="JX68">
        <v>476.626</v>
      </c>
      <c r="JY68">
        <v>485.685</v>
      </c>
      <c r="JZ68">
        <v>27.4635</v>
      </c>
      <c r="KA68">
        <v>28.7406</v>
      </c>
      <c r="KB68">
        <v>30.0005</v>
      </c>
      <c r="KC68">
        <v>28.3424</v>
      </c>
      <c r="KD68">
        <v>28.3931</v>
      </c>
      <c r="KE68">
        <v>39.8746</v>
      </c>
      <c r="KF68">
        <v>26.155</v>
      </c>
      <c r="KG68">
        <v>100</v>
      </c>
      <c r="KH68">
        <v>27.4883</v>
      </c>
      <c r="KI68">
        <v>874.635</v>
      </c>
      <c r="KJ68">
        <v>21.901</v>
      </c>
      <c r="KK68">
        <v>101.042</v>
      </c>
      <c r="KL68">
        <v>100.257</v>
      </c>
    </row>
    <row r="69" spans="1:298">
      <c r="A69">
        <v>53</v>
      </c>
      <c r="B69">
        <v>1758397760.1</v>
      </c>
      <c r="C69">
        <v>351.5999999046326</v>
      </c>
      <c r="D69" t="s">
        <v>551</v>
      </c>
      <c r="E69" t="s">
        <v>552</v>
      </c>
      <c r="F69">
        <v>5</v>
      </c>
      <c r="G69" t="s">
        <v>436</v>
      </c>
      <c r="H69" t="s">
        <v>437</v>
      </c>
      <c r="I69" t="s">
        <v>438</v>
      </c>
      <c r="J69">
        <v>1758397752.6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876.4685676659706</v>
      </c>
      <c r="AL69">
        <v>854.9190969696966</v>
      </c>
      <c r="AM69">
        <v>3.446840204282494</v>
      </c>
      <c r="AN69">
        <v>65.6603906975196</v>
      </c>
      <c r="AO69">
        <f>(AQ69 - AP69 + DZ69*1E3/(8.314*(EB69+273.15)) * AS69/DY69 * AR69) * DY69/(100*DM69) * 1000/(1000 - AQ69)</f>
        <v>0</v>
      </c>
      <c r="AP69">
        <v>21.86327573443748</v>
      </c>
      <c r="AQ69">
        <v>22.58102363636364</v>
      </c>
      <c r="AR69">
        <v>0.0007254724154489744</v>
      </c>
      <c r="AS69">
        <v>125.1228218183643</v>
      </c>
      <c r="AT69">
        <v>0</v>
      </c>
      <c r="AU69">
        <v>0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439</v>
      </c>
      <c r="AZ69" t="s">
        <v>439</v>
      </c>
      <c r="BA69">
        <v>0</v>
      </c>
      <c r="BB69">
        <v>0</v>
      </c>
      <c r="BC69">
        <f>1-BA69/BB69</f>
        <v>0</v>
      </c>
      <c r="BD69">
        <v>0</v>
      </c>
      <c r="BE69" t="s">
        <v>439</v>
      </c>
      <c r="BF69" t="s">
        <v>439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439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1.65</v>
      </c>
      <c r="DN69">
        <v>0.5</v>
      </c>
      <c r="DO69" t="s">
        <v>440</v>
      </c>
      <c r="DP69">
        <v>2</v>
      </c>
      <c r="DQ69" t="b">
        <v>1</v>
      </c>
      <c r="DR69">
        <v>1758397752.6</v>
      </c>
      <c r="DS69">
        <v>812.1221851851852</v>
      </c>
      <c r="DT69">
        <v>842.3898148148151</v>
      </c>
      <c r="DU69">
        <v>22.55733333333333</v>
      </c>
      <c r="DV69">
        <v>21.82993333333333</v>
      </c>
      <c r="DW69">
        <v>811.517037037037</v>
      </c>
      <c r="DX69">
        <v>22.34411111111111</v>
      </c>
      <c r="DY69">
        <v>500.0494444444444</v>
      </c>
      <c r="DZ69">
        <v>90.39837777777777</v>
      </c>
      <c r="EA69">
        <v>0.05478721481481481</v>
      </c>
      <c r="EB69">
        <v>29.36067037037038</v>
      </c>
      <c r="EC69">
        <v>29.97283703703703</v>
      </c>
      <c r="ED69">
        <v>999.9000000000001</v>
      </c>
      <c r="EE69">
        <v>0</v>
      </c>
      <c r="EF69">
        <v>0</v>
      </c>
      <c r="EG69">
        <v>10004.07185185185</v>
      </c>
      <c r="EH69">
        <v>0</v>
      </c>
      <c r="EI69">
        <v>8.337022962962962</v>
      </c>
      <c r="EJ69">
        <v>-30.26756666666667</v>
      </c>
      <c r="EK69">
        <v>830.8645925925928</v>
      </c>
      <c r="EL69">
        <v>861.1900000000001</v>
      </c>
      <c r="EM69">
        <v>0.727392925925926</v>
      </c>
      <c r="EN69">
        <v>842.3898148148151</v>
      </c>
      <c r="EO69">
        <v>21.82993333333333</v>
      </c>
      <c r="EP69">
        <v>2.039146666666666</v>
      </c>
      <c r="EQ69">
        <v>1.973392222222222</v>
      </c>
      <c r="ER69">
        <v>17.75162222222222</v>
      </c>
      <c r="ES69">
        <v>17.23241111111111</v>
      </c>
      <c r="ET69">
        <v>1999.98037037037</v>
      </c>
      <c r="EU69">
        <v>0.9800041111111113</v>
      </c>
      <c r="EV69">
        <v>0.01999578148148148</v>
      </c>
      <c r="EW69">
        <v>0</v>
      </c>
      <c r="EX69">
        <v>232.7711111111111</v>
      </c>
      <c r="EY69">
        <v>5.000560000000001</v>
      </c>
      <c r="EZ69">
        <v>4819.887407407407</v>
      </c>
      <c r="FA69">
        <v>17294.70740740741</v>
      </c>
      <c r="FB69">
        <v>41.375</v>
      </c>
      <c r="FC69">
        <v>41.625</v>
      </c>
      <c r="FD69">
        <v>41.09699999999999</v>
      </c>
      <c r="FE69">
        <v>40.75</v>
      </c>
      <c r="FF69">
        <v>42.06199999999999</v>
      </c>
      <c r="FG69">
        <v>1955.09037037037</v>
      </c>
      <c r="FH69">
        <v>39.89000000000001</v>
      </c>
      <c r="FI69">
        <v>0</v>
      </c>
      <c r="FJ69">
        <v>1758397760.2</v>
      </c>
      <c r="FK69">
        <v>0</v>
      </c>
      <c r="FL69">
        <v>232.7620769230769</v>
      </c>
      <c r="FM69">
        <v>4.260307700937051</v>
      </c>
      <c r="FN69">
        <v>86.03863249387604</v>
      </c>
      <c r="FO69">
        <v>4820.265</v>
      </c>
      <c r="FP69">
        <v>15</v>
      </c>
      <c r="FQ69">
        <v>0</v>
      </c>
      <c r="FR69" t="s">
        <v>441</v>
      </c>
      <c r="FS69">
        <v>1747148579.5</v>
      </c>
      <c r="FT69">
        <v>1747148584.5</v>
      </c>
      <c r="FU69">
        <v>0</v>
      </c>
      <c r="FV69">
        <v>0.162</v>
      </c>
      <c r="FW69">
        <v>-0.001</v>
      </c>
      <c r="FX69">
        <v>0.139</v>
      </c>
      <c r="FY69">
        <v>0.058</v>
      </c>
      <c r="FZ69">
        <v>420</v>
      </c>
      <c r="GA69">
        <v>16</v>
      </c>
      <c r="GB69">
        <v>0.19</v>
      </c>
      <c r="GC69">
        <v>0.02</v>
      </c>
      <c r="GD69">
        <v>-30.1984175</v>
      </c>
      <c r="GE69">
        <v>-1.223120825515934</v>
      </c>
      <c r="GF69">
        <v>0.1309557480363125</v>
      </c>
      <c r="GG69">
        <v>0</v>
      </c>
      <c r="GH69">
        <v>232.5237352941176</v>
      </c>
      <c r="GI69">
        <v>4.086829637925528</v>
      </c>
      <c r="GJ69">
        <v>0.4364155675246433</v>
      </c>
      <c r="GK69">
        <v>0</v>
      </c>
      <c r="GL69">
        <v>0.7520664</v>
      </c>
      <c r="GM69">
        <v>-0.4270191219512217</v>
      </c>
      <c r="GN69">
        <v>0.04456567824840098</v>
      </c>
      <c r="GO69">
        <v>0</v>
      </c>
      <c r="GP69">
        <v>0</v>
      </c>
      <c r="GQ69">
        <v>3</v>
      </c>
      <c r="GR69" t="s">
        <v>470</v>
      </c>
      <c r="GS69">
        <v>3.12762</v>
      </c>
      <c r="GT69">
        <v>2.73278</v>
      </c>
      <c r="GU69">
        <v>0.139331</v>
      </c>
      <c r="GV69">
        <v>0.143575</v>
      </c>
      <c r="GW69">
        <v>0.102553</v>
      </c>
      <c r="GX69">
        <v>0.10082</v>
      </c>
      <c r="GY69">
        <v>25838.5</v>
      </c>
      <c r="GZ69">
        <v>24907.4</v>
      </c>
      <c r="HA69">
        <v>30562.2</v>
      </c>
      <c r="HB69">
        <v>29336.3</v>
      </c>
      <c r="HC69">
        <v>37857.6</v>
      </c>
      <c r="HD69">
        <v>34700.6</v>
      </c>
      <c r="HE69">
        <v>46755.7</v>
      </c>
      <c r="HF69">
        <v>43582.2</v>
      </c>
      <c r="HG69">
        <v>1.82577</v>
      </c>
      <c r="HH69">
        <v>1.88762</v>
      </c>
      <c r="HI69">
        <v>0.0977889</v>
      </c>
      <c r="HJ69">
        <v>0</v>
      </c>
      <c r="HK69">
        <v>28.4142</v>
      </c>
      <c r="HL69">
        <v>999.9</v>
      </c>
      <c r="HM69">
        <v>54.8</v>
      </c>
      <c r="HN69">
        <v>30</v>
      </c>
      <c r="HO69">
        <v>25.8259</v>
      </c>
      <c r="HP69">
        <v>62.9962</v>
      </c>
      <c r="HQ69">
        <v>16.4583</v>
      </c>
      <c r="HR69">
        <v>1</v>
      </c>
      <c r="HS69">
        <v>0.127599</v>
      </c>
      <c r="HT69">
        <v>-0.0365359</v>
      </c>
      <c r="HU69">
        <v>20.1999</v>
      </c>
      <c r="HV69">
        <v>5.22837</v>
      </c>
      <c r="HW69">
        <v>11.974</v>
      </c>
      <c r="HX69">
        <v>4.96985</v>
      </c>
      <c r="HY69">
        <v>3.28965</v>
      </c>
      <c r="HZ69">
        <v>9999</v>
      </c>
      <c r="IA69">
        <v>9999</v>
      </c>
      <c r="IB69">
        <v>9999</v>
      </c>
      <c r="IC69">
        <v>999.9</v>
      </c>
      <c r="ID69">
        <v>4.97296</v>
      </c>
      <c r="IE69">
        <v>1.87731</v>
      </c>
      <c r="IF69">
        <v>1.87542</v>
      </c>
      <c r="IG69">
        <v>1.8782</v>
      </c>
      <c r="IH69">
        <v>1.87498</v>
      </c>
      <c r="II69">
        <v>1.87852</v>
      </c>
      <c r="IJ69">
        <v>1.87561</v>
      </c>
      <c r="IK69">
        <v>1.87681</v>
      </c>
      <c r="IL69">
        <v>0</v>
      </c>
      <c r="IM69">
        <v>0</v>
      </c>
      <c r="IN69">
        <v>0</v>
      </c>
      <c r="IO69">
        <v>0</v>
      </c>
      <c r="IP69" t="s">
        <v>443</v>
      </c>
      <c r="IQ69" t="s">
        <v>444</v>
      </c>
      <c r="IR69" t="s">
        <v>445</v>
      </c>
      <c r="IS69" t="s">
        <v>445</v>
      </c>
      <c r="IT69" t="s">
        <v>445</v>
      </c>
      <c r="IU69" t="s">
        <v>445</v>
      </c>
      <c r="IV69">
        <v>0</v>
      </c>
      <c r="IW69">
        <v>100</v>
      </c>
      <c r="IX69">
        <v>100</v>
      </c>
      <c r="IY69">
        <v>0.631</v>
      </c>
      <c r="IZ69">
        <v>0.2137</v>
      </c>
      <c r="JA69">
        <v>-0.2046850803116756</v>
      </c>
      <c r="JB69">
        <v>0.001090686741545948</v>
      </c>
      <c r="JC69">
        <v>-2.452344269991786E-07</v>
      </c>
      <c r="JD69">
        <v>1.613811493950918E-10</v>
      </c>
      <c r="JE69">
        <v>-0.05017639731038544</v>
      </c>
      <c r="JF69">
        <v>-0.0006473243881308715</v>
      </c>
      <c r="JG69">
        <v>0.0006993473609999637</v>
      </c>
      <c r="JH69">
        <v>-6.390957121238126E-06</v>
      </c>
      <c r="JI69">
        <v>1</v>
      </c>
      <c r="JJ69">
        <v>2094</v>
      </c>
      <c r="JK69">
        <v>1</v>
      </c>
      <c r="JL69">
        <v>27</v>
      </c>
      <c r="JM69">
        <v>187486.3</v>
      </c>
      <c r="JN69">
        <v>187486.3</v>
      </c>
      <c r="JO69">
        <v>2.01904</v>
      </c>
      <c r="JP69">
        <v>2.52441</v>
      </c>
      <c r="JQ69">
        <v>1.39893</v>
      </c>
      <c r="JR69">
        <v>2.35352</v>
      </c>
      <c r="JS69">
        <v>1.44897</v>
      </c>
      <c r="JT69">
        <v>2.55859</v>
      </c>
      <c r="JU69">
        <v>36.5523</v>
      </c>
      <c r="JV69">
        <v>24.1926</v>
      </c>
      <c r="JW69">
        <v>18</v>
      </c>
      <c r="JX69">
        <v>476.583</v>
      </c>
      <c r="JY69">
        <v>485.785</v>
      </c>
      <c r="JZ69">
        <v>27.4889</v>
      </c>
      <c r="KA69">
        <v>28.7486</v>
      </c>
      <c r="KB69">
        <v>30.0007</v>
      </c>
      <c r="KC69">
        <v>28.3484</v>
      </c>
      <c r="KD69">
        <v>28.3992</v>
      </c>
      <c r="KE69">
        <v>40.4708</v>
      </c>
      <c r="KF69">
        <v>26.155</v>
      </c>
      <c r="KG69">
        <v>100</v>
      </c>
      <c r="KH69">
        <v>27.4983</v>
      </c>
      <c r="KI69">
        <v>888.325</v>
      </c>
      <c r="KJ69">
        <v>21.9129</v>
      </c>
      <c r="KK69">
        <v>101.04</v>
      </c>
      <c r="KL69">
        <v>100.256</v>
      </c>
    </row>
    <row r="70" spans="1:298">
      <c r="A70">
        <v>54</v>
      </c>
      <c r="B70">
        <v>1758397765.1</v>
      </c>
      <c r="C70">
        <v>356.5999999046326</v>
      </c>
      <c r="D70" t="s">
        <v>553</v>
      </c>
      <c r="E70" t="s">
        <v>554</v>
      </c>
      <c r="F70">
        <v>5</v>
      </c>
      <c r="G70" t="s">
        <v>436</v>
      </c>
      <c r="H70" t="s">
        <v>437</v>
      </c>
      <c r="I70" t="s">
        <v>438</v>
      </c>
      <c r="J70">
        <v>1758397757.314285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893.7677653980875</v>
      </c>
      <c r="AL70">
        <v>872.0462545454549</v>
      </c>
      <c r="AM70">
        <v>3.43479947065577</v>
      </c>
      <c r="AN70">
        <v>65.6603906975196</v>
      </c>
      <c r="AO70">
        <f>(AQ70 - AP70 + DZ70*1E3/(8.314*(EB70+273.15)) * AS70/DY70 * AR70) * DY70/(100*DM70) * 1000/(1000 - AQ70)</f>
        <v>0</v>
      </c>
      <c r="AP70">
        <v>21.8688122389803</v>
      </c>
      <c r="AQ70">
        <v>22.58218606060606</v>
      </c>
      <c r="AR70">
        <v>-8.379071675781084E-05</v>
      </c>
      <c r="AS70">
        <v>125.1228218183643</v>
      </c>
      <c r="AT70">
        <v>0</v>
      </c>
      <c r="AU70">
        <v>0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439</v>
      </c>
      <c r="AZ70" t="s">
        <v>439</v>
      </c>
      <c r="BA70">
        <v>0</v>
      </c>
      <c r="BB70">
        <v>0</v>
      </c>
      <c r="BC70">
        <f>1-BA70/BB70</f>
        <v>0</v>
      </c>
      <c r="BD70">
        <v>0</v>
      </c>
      <c r="BE70" t="s">
        <v>439</v>
      </c>
      <c r="BF70" t="s">
        <v>439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439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1.65</v>
      </c>
      <c r="DN70">
        <v>0.5</v>
      </c>
      <c r="DO70" t="s">
        <v>440</v>
      </c>
      <c r="DP70">
        <v>2</v>
      </c>
      <c r="DQ70" t="b">
        <v>1</v>
      </c>
      <c r="DR70">
        <v>1758397757.314285</v>
      </c>
      <c r="DS70">
        <v>827.9054642857143</v>
      </c>
      <c r="DT70">
        <v>858.2681428571429</v>
      </c>
      <c r="DU70">
        <v>22.57116071428571</v>
      </c>
      <c r="DV70">
        <v>21.85769285714286</v>
      </c>
      <c r="DW70">
        <v>827.2843214285714</v>
      </c>
      <c r="DX70">
        <v>22.35765714285714</v>
      </c>
      <c r="DY70">
        <v>500.0616785714286</v>
      </c>
      <c r="DZ70">
        <v>90.39922857142857</v>
      </c>
      <c r="EA70">
        <v>0.05482506428571429</v>
      </c>
      <c r="EB70">
        <v>29.36469285714285</v>
      </c>
      <c r="EC70">
        <v>29.98015357142857</v>
      </c>
      <c r="ED70">
        <v>999.9000000000002</v>
      </c>
      <c r="EE70">
        <v>0</v>
      </c>
      <c r="EF70">
        <v>0</v>
      </c>
      <c r="EG70">
        <v>10005.11035714286</v>
      </c>
      <c r="EH70">
        <v>0</v>
      </c>
      <c r="EI70">
        <v>8.338241428571429</v>
      </c>
      <c r="EJ70">
        <v>-30.36262142857143</v>
      </c>
      <c r="EK70">
        <v>847.0240714285716</v>
      </c>
      <c r="EL70">
        <v>877.4471785714286</v>
      </c>
      <c r="EM70">
        <v>0.7134665357142856</v>
      </c>
      <c r="EN70">
        <v>858.2681428571429</v>
      </c>
      <c r="EO70">
        <v>21.85769285714286</v>
      </c>
      <c r="EP70">
        <v>2.040415357142857</v>
      </c>
      <c r="EQ70">
        <v>1.975918928571428</v>
      </c>
      <c r="ER70">
        <v>17.76149642857143</v>
      </c>
      <c r="ES70">
        <v>17.25267142857143</v>
      </c>
      <c r="ET70">
        <v>1999.982857142857</v>
      </c>
      <c r="EU70">
        <v>0.9800042142857145</v>
      </c>
      <c r="EV70">
        <v>0.01999567142857142</v>
      </c>
      <c r="EW70">
        <v>0</v>
      </c>
      <c r="EX70">
        <v>233.0976428571429</v>
      </c>
      <c r="EY70">
        <v>5.000560000000001</v>
      </c>
      <c r="EZ70">
        <v>4826.417142857143</v>
      </c>
      <c r="FA70">
        <v>17294.73214285714</v>
      </c>
      <c r="FB70">
        <v>41.375</v>
      </c>
      <c r="FC70">
        <v>41.625</v>
      </c>
      <c r="FD70">
        <v>41.1115</v>
      </c>
      <c r="FE70">
        <v>40.75</v>
      </c>
      <c r="FF70">
        <v>42.06874999999999</v>
      </c>
      <c r="FG70">
        <v>1955.092857142857</v>
      </c>
      <c r="FH70">
        <v>39.89000000000001</v>
      </c>
      <c r="FI70">
        <v>0</v>
      </c>
      <c r="FJ70">
        <v>1758397765</v>
      </c>
      <c r="FK70">
        <v>0</v>
      </c>
      <c r="FL70">
        <v>233.1116923076923</v>
      </c>
      <c r="FM70">
        <v>4.510564099390063</v>
      </c>
      <c r="FN70">
        <v>79.54188020428663</v>
      </c>
      <c r="FO70">
        <v>4826.941538461539</v>
      </c>
      <c r="FP70">
        <v>15</v>
      </c>
      <c r="FQ70">
        <v>0</v>
      </c>
      <c r="FR70" t="s">
        <v>441</v>
      </c>
      <c r="FS70">
        <v>1747148579.5</v>
      </c>
      <c r="FT70">
        <v>1747148584.5</v>
      </c>
      <c r="FU70">
        <v>0</v>
      </c>
      <c r="FV70">
        <v>0.162</v>
      </c>
      <c r="FW70">
        <v>-0.001</v>
      </c>
      <c r="FX70">
        <v>0.139</v>
      </c>
      <c r="FY70">
        <v>0.058</v>
      </c>
      <c r="FZ70">
        <v>420</v>
      </c>
      <c r="GA70">
        <v>16</v>
      </c>
      <c r="GB70">
        <v>0.19</v>
      </c>
      <c r="GC70">
        <v>0.02</v>
      </c>
      <c r="GD70">
        <v>-30.30894146341463</v>
      </c>
      <c r="GE70">
        <v>-1.085811846689893</v>
      </c>
      <c r="GF70">
        <v>0.1234398381667722</v>
      </c>
      <c r="GG70">
        <v>0</v>
      </c>
      <c r="GH70">
        <v>232.9104117647059</v>
      </c>
      <c r="GI70">
        <v>4.376990067133216</v>
      </c>
      <c r="GJ70">
        <v>0.4530463628817881</v>
      </c>
      <c r="GK70">
        <v>0</v>
      </c>
      <c r="GL70">
        <v>0.726777268292683</v>
      </c>
      <c r="GM70">
        <v>-0.1764907108013925</v>
      </c>
      <c r="GN70">
        <v>0.02504697213580758</v>
      </c>
      <c r="GO70">
        <v>0</v>
      </c>
      <c r="GP70">
        <v>0</v>
      </c>
      <c r="GQ70">
        <v>3</v>
      </c>
      <c r="GR70" t="s">
        <v>470</v>
      </c>
      <c r="GS70">
        <v>3.12771</v>
      </c>
      <c r="GT70">
        <v>2.73258</v>
      </c>
      <c r="GU70">
        <v>0.141157</v>
      </c>
      <c r="GV70">
        <v>0.145402</v>
      </c>
      <c r="GW70">
        <v>0.102554</v>
      </c>
      <c r="GX70">
        <v>0.10084</v>
      </c>
      <c r="GY70">
        <v>25783</v>
      </c>
      <c r="GZ70">
        <v>24854</v>
      </c>
      <c r="HA70">
        <v>30561.6</v>
      </c>
      <c r="HB70">
        <v>29336</v>
      </c>
      <c r="HC70">
        <v>37856.9</v>
      </c>
      <c r="HD70">
        <v>34699.8</v>
      </c>
      <c r="HE70">
        <v>46754.7</v>
      </c>
      <c r="HF70">
        <v>43581.9</v>
      </c>
      <c r="HG70">
        <v>1.82585</v>
      </c>
      <c r="HH70">
        <v>1.8876</v>
      </c>
      <c r="HI70">
        <v>0.0967085</v>
      </c>
      <c r="HJ70">
        <v>0</v>
      </c>
      <c r="HK70">
        <v>28.4159</v>
      </c>
      <c r="HL70">
        <v>999.9</v>
      </c>
      <c r="HM70">
        <v>54.8</v>
      </c>
      <c r="HN70">
        <v>30</v>
      </c>
      <c r="HO70">
        <v>25.8268</v>
      </c>
      <c r="HP70">
        <v>63.3662</v>
      </c>
      <c r="HQ70">
        <v>16.4663</v>
      </c>
      <c r="HR70">
        <v>1</v>
      </c>
      <c r="HS70">
        <v>0.127912</v>
      </c>
      <c r="HT70">
        <v>0.009466230000000001</v>
      </c>
      <c r="HU70">
        <v>20.1998</v>
      </c>
      <c r="HV70">
        <v>5.22822</v>
      </c>
      <c r="HW70">
        <v>11.974</v>
      </c>
      <c r="HX70">
        <v>4.9701</v>
      </c>
      <c r="HY70">
        <v>3.28953</v>
      </c>
      <c r="HZ70">
        <v>9999</v>
      </c>
      <c r="IA70">
        <v>9999</v>
      </c>
      <c r="IB70">
        <v>9999</v>
      </c>
      <c r="IC70">
        <v>999.9</v>
      </c>
      <c r="ID70">
        <v>4.97292</v>
      </c>
      <c r="IE70">
        <v>1.87729</v>
      </c>
      <c r="IF70">
        <v>1.87544</v>
      </c>
      <c r="IG70">
        <v>1.8782</v>
      </c>
      <c r="IH70">
        <v>1.87497</v>
      </c>
      <c r="II70">
        <v>1.87851</v>
      </c>
      <c r="IJ70">
        <v>1.87561</v>
      </c>
      <c r="IK70">
        <v>1.87681</v>
      </c>
      <c r="IL70">
        <v>0</v>
      </c>
      <c r="IM70">
        <v>0</v>
      </c>
      <c r="IN70">
        <v>0</v>
      </c>
      <c r="IO70">
        <v>0</v>
      </c>
      <c r="IP70" t="s">
        <v>443</v>
      </c>
      <c r="IQ70" t="s">
        <v>444</v>
      </c>
      <c r="IR70" t="s">
        <v>445</v>
      </c>
      <c r="IS70" t="s">
        <v>445</v>
      </c>
      <c r="IT70" t="s">
        <v>445</v>
      </c>
      <c r="IU70" t="s">
        <v>445</v>
      </c>
      <c r="IV70">
        <v>0</v>
      </c>
      <c r="IW70">
        <v>100</v>
      </c>
      <c r="IX70">
        <v>100</v>
      </c>
      <c r="IY70">
        <v>0.648</v>
      </c>
      <c r="IZ70">
        <v>0.2137</v>
      </c>
      <c r="JA70">
        <v>-0.2046850803116756</v>
      </c>
      <c r="JB70">
        <v>0.001090686741545948</v>
      </c>
      <c r="JC70">
        <v>-2.452344269991786E-07</v>
      </c>
      <c r="JD70">
        <v>1.613811493950918E-10</v>
      </c>
      <c r="JE70">
        <v>-0.05017639731038544</v>
      </c>
      <c r="JF70">
        <v>-0.0006473243881308715</v>
      </c>
      <c r="JG70">
        <v>0.0006993473609999637</v>
      </c>
      <c r="JH70">
        <v>-6.390957121238126E-06</v>
      </c>
      <c r="JI70">
        <v>1</v>
      </c>
      <c r="JJ70">
        <v>2094</v>
      </c>
      <c r="JK70">
        <v>1</v>
      </c>
      <c r="JL70">
        <v>27</v>
      </c>
      <c r="JM70">
        <v>187486.4</v>
      </c>
      <c r="JN70">
        <v>187486.3</v>
      </c>
      <c r="JO70">
        <v>2.04712</v>
      </c>
      <c r="JP70">
        <v>2.52686</v>
      </c>
      <c r="JQ70">
        <v>1.39893</v>
      </c>
      <c r="JR70">
        <v>2.35352</v>
      </c>
      <c r="JS70">
        <v>1.44897</v>
      </c>
      <c r="JT70">
        <v>2.52319</v>
      </c>
      <c r="JU70">
        <v>36.5523</v>
      </c>
      <c r="JV70">
        <v>24.2013</v>
      </c>
      <c r="JW70">
        <v>18</v>
      </c>
      <c r="JX70">
        <v>476.664</v>
      </c>
      <c r="JY70">
        <v>485.819</v>
      </c>
      <c r="JZ70">
        <v>27.5047</v>
      </c>
      <c r="KA70">
        <v>28.756</v>
      </c>
      <c r="KB70">
        <v>30.0005</v>
      </c>
      <c r="KC70">
        <v>28.3545</v>
      </c>
      <c r="KD70">
        <v>28.4052</v>
      </c>
      <c r="KE70">
        <v>41.1207</v>
      </c>
      <c r="KF70">
        <v>26.155</v>
      </c>
      <c r="KG70">
        <v>100</v>
      </c>
      <c r="KH70">
        <v>27.4984</v>
      </c>
      <c r="KI70">
        <v>908.374</v>
      </c>
      <c r="KJ70">
        <v>21.9302</v>
      </c>
      <c r="KK70">
        <v>101.038</v>
      </c>
      <c r="KL70">
        <v>100.255</v>
      </c>
    </row>
    <row r="71" spans="1:298">
      <c r="A71">
        <v>55</v>
      </c>
      <c r="B71">
        <v>1758397770.1</v>
      </c>
      <c r="C71">
        <v>361.5999999046326</v>
      </c>
      <c r="D71" t="s">
        <v>555</v>
      </c>
      <c r="E71" t="s">
        <v>556</v>
      </c>
      <c r="F71">
        <v>5</v>
      </c>
      <c r="G71" t="s">
        <v>436</v>
      </c>
      <c r="H71" t="s">
        <v>437</v>
      </c>
      <c r="I71" t="s">
        <v>438</v>
      </c>
      <c r="J71">
        <v>1758397762.6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910.9908083470311</v>
      </c>
      <c r="AL71">
        <v>889.3354181818177</v>
      </c>
      <c r="AM71">
        <v>3.460105853103055</v>
      </c>
      <c r="AN71">
        <v>65.6603906975196</v>
      </c>
      <c r="AO71">
        <f>(AQ71 - AP71 + DZ71*1E3/(8.314*(EB71+273.15)) * AS71/DY71 * AR71) * DY71/(100*DM71) * 1000/(1000 - AQ71)</f>
        <v>0</v>
      </c>
      <c r="AP71">
        <v>21.8746318638409</v>
      </c>
      <c r="AQ71">
        <v>22.57736787878787</v>
      </c>
      <c r="AR71">
        <v>-0.0001439704307135346</v>
      </c>
      <c r="AS71">
        <v>125.1228218183643</v>
      </c>
      <c r="AT71">
        <v>0</v>
      </c>
      <c r="AU71">
        <v>0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439</v>
      </c>
      <c r="AZ71" t="s">
        <v>439</v>
      </c>
      <c r="BA71">
        <v>0</v>
      </c>
      <c r="BB71">
        <v>0</v>
      </c>
      <c r="BC71">
        <f>1-BA71/BB71</f>
        <v>0</v>
      </c>
      <c r="BD71">
        <v>0</v>
      </c>
      <c r="BE71" t="s">
        <v>439</v>
      </c>
      <c r="BF71" t="s">
        <v>439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439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1.65</v>
      </c>
      <c r="DN71">
        <v>0.5</v>
      </c>
      <c r="DO71" t="s">
        <v>440</v>
      </c>
      <c r="DP71">
        <v>2</v>
      </c>
      <c r="DQ71" t="b">
        <v>1</v>
      </c>
      <c r="DR71">
        <v>1758397762.6</v>
      </c>
      <c r="DS71">
        <v>845.6585555555556</v>
      </c>
      <c r="DT71">
        <v>876.0795925925927</v>
      </c>
      <c r="DU71">
        <v>22.57944074074075</v>
      </c>
      <c r="DV71">
        <v>21.86733703703704</v>
      </c>
      <c r="DW71">
        <v>845.0192592592592</v>
      </c>
      <c r="DX71">
        <v>22.36575925925926</v>
      </c>
      <c r="DY71">
        <v>500.0271481481482</v>
      </c>
      <c r="DZ71">
        <v>90.4006111111111</v>
      </c>
      <c r="EA71">
        <v>0.05497452222222222</v>
      </c>
      <c r="EB71">
        <v>29.3710962962963</v>
      </c>
      <c r="EC71">
        <v>30.00726296296296</v>
      </c>
      <c r="ED71">
        <v>999.9000000000001</v>
      </c>
      <c r="EE71">
        <v>0</v>
      </c>
      <c r="EF71">
        <v>0</v>
      </c>
      <c r="EG71">
        <v>9987.384444444444</v>
      </c>
      <c r="EH71">
        <v>0</v>
      </c>
      <c r="EI71">
        <v>8.333498518518518</v>
      </c>
      <c r="EJ71">
        <v>-30.42108888888889</v>
      </c>
      <c r="EK71">
        <v>865.1942592592592</v>
      </c>
      <c r="EL71">
        <v>895.6654814814815</v>
      </c>
      <c r="EM71">
        <v>0.7120916296296296</v>
      </c>
      <c r="EN71">
        <v>876.0795925925927</v>
      </c>
      <c r="EO71">
        <v>21.86733703703704</v>
      </c>
      <c r="EP71">
        <v>2.041194074074074</v>
      </c>
      <c r="EQ71">
        <v>1.976820370370371</v>
      </c>
      <c r="ER71">
        <v>17.76755555555556</v>
      </c>
      <c r="ES71">
        <v>17.25989259259259</v>
      </c>
      <c r="ET71">
        <v>2000.00037037037</v>
      </c>
      <c r="EU71">
        <v>0.9800044444444446</v>
      </c>
      <c r="EV71">
        <v>0.01999543703703703</v>
      </c>
      <c r="EW71">
        <v>0</v>
      </c>
      <c r="EX71">
        <v>233.445</v>
      </c>
      <c r="EY71">
        <v>5.000560000000001</v>
      </c>
      <c r="EZ71">
        <v>4833.393703703703</v>
      </c>
      <c r="FA71">
        <v>17294.89259259259</v>
      </c>
      <c r="FB71">
        <v>41.375</v>
      </c>
      <c r="FC71">
        <v>41.62729629629629</v>
      </c>
      <c r="FD71">
        <v>41.12033333333333</v>
      </c>
      <c r="FE71">
        <v>40.75</v>
      </c>
      <c r="FF71">
        <v>42.069</v>
      </c>
      <c r="FG71">
        <v>1955.11037037037</v>
      </c>
      <c r="FH71">
        <v>39.89000000000001</v>
      </c>
      <c r="FI71">
        <v>0</v>
      </c>
      <c r="FJ71">
        <v>1758397769.8</v>
      </c>
      <c r="FK71">
        <v>0</v>
      </c>
      <c r="FL71">
        <v>233.4186538461539</v>
      </c>
      <c r="FM71">
        <v>3.164205145304035</v>
      </c>
      <c r="FN71">
        <v>74.63863252739604</v>
      </c>
      <c r="FO71">
        <v>4833.21</v>
      </c>
      <c r="FP71">
        <v>15</v>
      </c>
      <c r="FQ71">
        <v>0</v>
      </c>
      <c r="FR71" t="s">
        <v>441</v>
      </c>
      <c r="FS71">
        <v>1747148579.5</v>
      </c>
      <c r="FT71">
        <v>1747148584.5</v>
      </c>
      <c r="FU71">
        <v>0</v>
      </c>
      <c r="FV71">
        <v>0.162</v>
      </c>
      <c r="FW71">
        <v>-0.001</v>
      </c>
      <c r="FX71">
        <v>0.139</v>
      </c>
      <c r="FY71">
        <v>0.058</v>
      </c>
      <c r="FZ71">
        <v>420</v>
      </c>
      <c r="GA71">
        <v>16</v>
      </c>
      <c r="GB71">
        <v>0.19</v>
      </c>
      <c r="GC71">
        <v>0.02</v>
      </c>
      <c r="GD71">
        <v>-30.3751</v>
      </c>
      <c r="GE71">
        <v>-0.8453749128919807</v>
      </c>
      <c r="GF71">
        <v>0.1021519360990307</v>
      </c>
      <c r="GG71">
        <v>0</v>
      </c>
      <c r="GH71">
        <v>233.1703529411765</v>
      </c>
      <c r="GI71">
        <v>3.982673804162032</v>
      </c>
      <c r="GJ71">
        <v>0.4278166788785145</v>
      </c>
      <c r="GK71">
        <v>0</v>
      </c>
      <c r="GL71">
        <v>0.7136268048780487</v>
      </c>
      <c r="GM71">
        <v>-0.02899317073170682</v>
      </c>
      <c r="GN71">
        <v>0.006944645286625484</v>
      </c>
      <c r="GO71">
        <v>1</v>
      </c>
      <c r="GP71">
        <v>1</v>
      </c>
      <c r="GQ71">
        <v>3</v>
      </c>
      <c r="GR71" t="s">
        <v>455</v>
      </c>
      <c r="GS71">
        <v>3.12743</v>
      </c>
      <c r="GT71">
        <v>2.73293</v>
      </c>
      <c r="GU71">
        <v>0.142973</v>
      </c>
      <c r="GV71">
        <v>0.147195</v>
      </c>
      <c r="GW71">
        <v>0.102531</v>
      </c>
      <c r="GX71">
        <v>0.100848</v>
      </c>
      <c r="GY71">
        <v>25728.6</v>
      </c>
      <c r="GZ71">
        <v>24801.7</v>
      </c>
      <c r="HA71">
        <v>30561.6</v>
      </c>
      <c r="HB71">
        <v>29335.9</v>
      </c>
      <c r="HC71">
        <v>37858</v>
      </c>
      <c r="HD71">
        <v>34699.7</v>
      </c>
      <c r="HE71">
        <v>46754.6</v>
      </c>
      <c r="HF71">
        <v>43582.1</v>
      </c>
      <c r="HG71">
        <v>1.8253</v>
      </c>
      <c r="HH71">
        <v>1.8881</v>
      </c>
      <c r="HI71">
        <v>0.100657</v>
      </c>
      <c r="HJ71">
        <v>0</v>
      </c>
      <c r="HK71">
        <v>28.4177</v>
      </c>
      <c r="HL71">
        <v>999.9</v>
      </c>
      <c r="HM71">
        <v>54.8</v>
      </c>
      <c r="HN71">
        <v>30</v>
      </c>
      <c r="HO71">
        <v>25.8256</v>
      </c>
      <c r="HP71">
        <v>63.1962</v>
      </c>
      <c r="HQ71">
        <v>16.5986</v>
      </c>
      <c r="HR71">
        <v>1</v>
      </c>
      <c r="HS71">
        <v>0.128537</v>
      </c>
      <c r="HT71">
        <v>0.0570643</v>
      </c>
      <c r="HU71">
        <v>20.1998</v>
      </c>
      <c r="HV71">
        <v>5.22807</v>
      </c>
      <c r="HW71">
        <v>11.974</v>
      </c>
      <c r="HX71">
        <v>4.97</v>
      </c>
      <c r="HY71">
        <v>3.28953</v>
      </c>
      <c r="HZ71">
        <v>9999</v>
      </c>
      <c r="IA71">
        <v>9999</v>
      </c>
      <c r="IB71">
        <v>9999</v>
      </c>
      <c r="IC71">
        <v>999.9</v>
      </c>
      <c r="ID71">
        <v>4.97294</v>
      </c>
      <c r="IE71">
        <v>1.87732</v>
      </c>
      <c r="IF71">
        <v>1.87544</v>
      </c>
      <c r="IG71">
        <v>1.87821</v>
      </c>
      <c r="IH71">
        <v>1.87498</v>
      </c>
      <c r="II71">
        <v>1.87852</v>
      </c>
      <c r="IJ71">
        <v>1.87561</v>
      </c>
      <c r="IK71">
        <v>1.87682</v>
      </c>
      <c r="IL71">
        <v>0</v>
      </c>
      <c r="IM71">
        <v>0</v>
      </c>
      <c r="IN71">
        <v>0</v>
      </c>
      <c r="IO71">
        <v>0</v>
      </c>
      <c r="IP71" t="s">
        <v>443</v>
      </c>
      <c r="IQ71" t="s">
        <v>444</v>
      </c>
      <c r="IR71" t="s">
        <v>445</v>
      </c>
      <c r="IS71" t="s">
        <v>445</v>
      </c>
      <c r="IT71" t="s">
        <v>445</v>
      </c>
      <c r="IU71" t="s">
        <v>445</v>
      </c>
      <c r="IV71">
        <v>0</v>
      </c>
      <c r="IW71">
        <v>100</v>
      </c>
      <c r="IX71">
        <v>100</v>
      </c>
      <c r="IY71">
        <v>0.665</v>
      </c>
      <c r="IZ71">
        <v>0.2136</v>
      </c>
      <c r="JA71">
        <v>-0.2046850803116756</v>
      </c>
      <c r="JB71">
        <v>0.001090686741545948</v>
      </c>
      <c r="JC71">
        <v>-2.452344269991786E-07</v>
      </c>
      <c r="JD71">
        <v>1.613811493950918E-10</v>
      </c>
      <c r="JE71">
        <v>-0.05017639731038544</v>
      </c>
      <c r="JF71">
        <v>-0.0006473243881308715</v>
      </c>
      <c r="JG71">
        <v>0.0006993473609999637</v>
      </c>
      <c r="JH71">
        <v>-6.390957121238126E-06</v>
      </c>
      <c r="JI71">
        <v>1</v>
      </c>
      <c r="JJ71">
        <v>2094</v>
      </c>
      <c r="JK71">
        <v>1</v>
      </c>
      <c r="JL71">
        <v>27</v>
      </c>
      <c r="JM71">
        <v>187486.5</v>
      </c>
      <c r="JN71">
        <v>187486.4</v>
      </c>
      <c r="JO71">
        <v>2.08008</v>
      </c>
      <c r="JP71">
        <v>2.5354</v>
      </c>
      <c r="JQ71">
        <v>1.39893</v>
      </c>
      <c r="JR71">
        <v>2.35229</v>
      </c>
      <c r="JS71">
        <v>1.44897</v>
      </c>
      <c r="JT71">
        <v>2.55249</v>
      </c>
      <c r="JU71">
        <v>36.5523</v>
      </c>
      <c r="JV71">
        <v>24.1926</v>
      </c>
      <c r="JW71">
        <v>18</v>
      </c>
      <c r="JX71">
        <v>476.411</v>
      </c>
      <c r="JY71">
        <v>486.204</v>
      </c>
      <c r="JZ71">
        <v>27.5068</v>
      </c>
      <c r="KA71">
        <v>28.7634</v>
      </c>
      <c r="KB71">
        <v>30.0006</v>
      </c>
      <c r="KC71">
        <v>28.3618</v>
      </c>
      <c r="KD71">
        <v>28.4113</v>
      </c>
      <c r="KE71">
        <v>41.7047</v>
      </c>
      <c r="KF71">
        <v>26.155</v>
      </c>
      <c r="KG71">
        <v>100</v>
      </c>
      <c r="KH71">
        <v>27.4717</v>
      </c>
      <c r="KI71">
        <v>921.749</v>
      </c>
      <c r="KJ71">
        <v>21.9568</v>
      </c>
      <c r="KK71">
        <v>101.038</v>
      </c>
      <c r="KL71">
        <v>100.255</v>
      </c>
    </row>
    <row r="72" spans="1:298">
      <c r="A72">
        <v>56</v>
      </c>
      <c r="B72">
        <v>1758397775.1</v>
      </c>
      <c r="C72">
        <v>366.5999999046326</v>
      </c>
      <c r="D72" t="s">
        <v>557</v>
      </c>
      <c r="E72" t="s">
        <v>558</v>
      </c>
      <c r="F72">
        <v>5</v>
      </c>
      <c r="G72" t="s">
        <v>436</v>
      </c>
      <c r="H72" t="s">
        <v>437</v>
      </c>
      <c r="I72" t="s">
        <v>438</v>
      </c>
      <c r="J72">
        <v>1758397767.314285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928.2202588856982</v>
      </c>
      <c r="AL72">
        <v>906.6041090909093</v>
      </c>
      <c r="AM72">
        <v>3.439903632641256</v>
      </c>
      <c r="AN72">
        <v>65.6603906975196</v>
      </c>
      <c r="AO72">
        <f>(AQ72 - AP72 + DZ72*1E3/(8.314*(EB72+273.15)) * AS72/DY72 * AR72) * DY72/(100*DM72) * 1000/(1000 - AQ72)</f>
        <v>0</v>
      </c>
      <c r="AP72">
        <v>21.87874848574799</v>
      </c>
      <c r="AQ72">
        <v>22.56985212121213</v>
      </c>
      <c r="AR72">
        <v>-0.0001382334778091835</v>
      </c>
      <c r="AS72">
        <v>125.1228218183643</v>
      </c>
      <c r="AT72">
        <v>0</v>
      </c>
      <c r="AU72">
        <v>0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439</v>
      </c>
      <c r="AZ72" t="s">
        <v>439</v>
      </c>
      <c r="BA72">
        <v>0</v>
      </c>
      <c r="BB72">
        <v>0</v>
      </c>
      <c r="BC72">
        <f>1-BA72/BB72</f>
        <v>0</v>
      </c>
      <c r="BD72">
        <v>0</v>
      </c>
      <c r="BE72" t="s">
        <v>439</v>
      </c>
      <c r="BF72" t="s">
        <v>439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439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1.65</v>
      </c>
      <c r="DN72">
        <v>0.5</v>
      </c>
      <c r="DO72" t="s">
        <v>440</v>
      </c>
      <c r="DP72">
        <v>2</v>
      </c>
      <c r="DQ72" t="b">
        <v>1</v>
      </c>
      <c r="DR72">
        <v>1758397767.314285</v>
      </c>
      <c r="DS72">
        <v>861.5482142857144</v>
      </c>
      <c r="DT72">
        <v>891.986392857143</v>
      </c>
      <c r="DU72">
        <v>22.57862142857143</v>
      </c>
      <c r="DV72">
        <v>21.87261785714286</v>
      </c>
      <c r="DW72">
        <v>860.8927500000001</v>
      </c>
      <c r="DX72">
        <v>22.36495357142857</v>
      </c>
      <c r="DY72">
        <v>500.0046785714286</v>
      </c>
      <c r="DZ72">
        <v>90.40136785714283</v>
      </c>
      <c r="EA72">
        <v>0.05508365714285714</v>
      </c>
      <c r="EB72">
        <v>29.37689285714285</v>
      </c>
      <c r="EC72">
        <v>30.02655</v>
      </c>
      <c r="ED72">
        <v>999.9000000000002</v>
      </c>
      <c r="EE72">
        <v>0</v>
      </c>
      <c r="EF72">
        <v>0</v>
      </c>
      <c r="EG72">
        <v>9993.240714285714</v>
      </c>
      <c r="EH72">
        <v>0</v>
      </c>
      <c r="EI72">
        <v>8.340802142857143</v>
      </c>
      <c r="EJ72">
        <v>-30.43814285714286</v>
      </c>
      <c r="EK72">
        <v>881.45025</v>
      </c>
      <c r="EL72">
        <v>911.9328214285715</v>
      </c>
      <c r="EM72">
        <v>0.7059956071428571</v>
      </c>
      <c r="EN72">
        <v>891.986392857143</v>
      </c>
      <c r="EO72">
        <v>21.87261785714286</v>
      </c>
      <c r="EP72">
        <v>2.041136785714285</v>
      </c>
      <c r="EQ72">
        <v>1.977314285714286</v>
      </c>
      <c r="ER72">
        <v>17.76711071428571</v>
      </c>
      <c r="ES72">
        <v>17.26383928571429</v>
      </c>
      <c r="ET72">
        <v>2000.016071428572</v>
      </c>
      <c r="EU72">
        <v>0.9800046428571429</v>
      </c>
      <c r="EV72">
        <v>0.01999523214285714</v>
      </c>
      <c r="EW72">
        <v>0</v>
      </c>
      <c r="EX72">
        <v>233.7750714285714</v>
      </c>
      <c r="EY72">
        <v>5.000560000000001</v>
      </c>
      <c r="EZ72">
        <v>4839.117857142856</v>
      </c>
      <c r="FA72">
        <v>17295.03928571428</v>
      </c>
      <c r="FB72">
        <v>41.375</v>
      </c>
      <c r="FC72">
        <v>41.62942857142856</v>
      </c>
      <c r="FD72">
        <v>41.125</v>
      </c>
      <c r="FE72">
        <v>40.76107142857142</v>
      </c>
      <c r="FF72">
        <v>42.07099999999999</v>
      </c>
      <c r="FG72">
        <v>1955.126071428571</v>
      </c>
      <c r="FH72">
        <v>39.89000000000001</v>
      </c>
      <c r="FI72">
        <v>0</v>
      </c>
      <c r="FJ72">
        <v>1758397775.2</v>
      </c>
      <c r="FK72">
        <v>0</v>
      </c>
      <c r="FL72">
        <v>233.80348</v>
      </c>
      <c r="FM72">
        <v>3.838769250986146</v>
      </c>
      <c r="FN72">
        <v>69.50384615874758</v>
      </c>
      <c r="FO72">
        <v>4840.098000000001</v>
      </c>
      <c r="FP72">
        <v>15</v>
      </c>
      <c r="FQ72">
        <v>0</v>
      </c>
      <c r="FR72" t="s">
        <v>441</v>
      </c>
      <c r="FS72">
        <v>1747148579.5</v>
      </c>
      <c r="FT72">
        <v>1747148584.5</v>
      </c>
      <c r="FU72">
        <v>0</v>
      </c>
      <c r="FV72">
        <v>0.162</v>
      </c>
      <c r="FW72">
        <v>-0.001</v>
      </c>
      <c r="FX72">
        <v>0.139</v>
      </c>
      <c r="FY72">
        <v>0.058</v>
      </c>
      <c r="FZ72">
        <v>420</v>
      </c>
      <c r="GA72">
        <v>16</v>
      </c>
      <c r="GB72">
        <v>0.19</v>
      </c>
      <c r="GC72">
        <v>0.02</v>
      </c>
      <c r="GD72">
        <v>-30.40906585365853</v>
      </c>
      <c r="GE72">
        <v>-0.2279644599303436</v>
      </c>
      <c r="GF72">
        <v>0.0814303131959966</v>
      </c>
      <c r="GG72">
        <v>1</v>
      </c>
      <c r="GH72">
        <v>233.5905882352941</v>
      </c>
      <c r="GI72">
        <v>3.789885418578258</v>
      </c>
      <c r="GJ72">
        <v>0.415247843614264</v>
      </c>
      <c r="GK72">
        <v>0</v>
      </c>
      <c r="GL72">
        <v>0.7082784146341464</v>
      </c>
      <c r="GM72">
        <v>-0.0738539999999983</v>
      </c>
      <c r="GN72">
        <v>0.008158054066084126</v>
      </c>
      <c r="GO72">
        <v>1</v>
      </c>
      <c r="GP72">
        <v>2</v>
      </c>
      <c r="GQ72">
        <v>3</v>
      </c>
      <c r="GR72" t="s">
        <v>448</v>
      </c>
      <c r="GS72">
        <v>3.12785</v>
      </c>
      <c r="GT72">
        <v>2.73288</v>
      </c>
      <c r="GU72">
        <v>0.144771</v>
      </c>
      <c r="GV72">
        <v>0.148977</v>
      </c>
      <c r="GW72">
        <v>0.102507</v>
      </c>
      <c r="GX72">
        <v>0.100861</v>
      </c>
      <c r="GY72">
        <v>25673.7</v>
      </c>
      <c r="GZ72">
        <v>24749.3</v>
      </c>
      <c r="HA72">
        <v>30560.7</v>
      </c>
      <c r="HB72">
        <v>29335.3</v>
      </c>
      <c r="HC72">
        <v>37858.3</v>
      </c>
      <c r="HD72">
        <v>34698.5</v>
      </c>
      <c r="HE72">
        <v>46753.5</v>
      </c>
      <c r="HF72">
        <v>43581.1</v>
      </c>
      <c r="HG72">
        <v>1.82582</v>
      </c>
      <c r="HH72">
        <v>1.88745</v>
      </c>
      <c r="HI72">
        <v>0.09842960000000001</v>
      </c>
      <c r="HJ72">
        <v>0</v>
      </c>
      <c r="HK72">
        <v>28.42</v>
      </c>
      <c r="HL72">
        <v>999.9</v>
      </c>
      <c r="HM72">
        <v>54.9</v>
      </c>
      <c r="HN72">
        <v>30</v>
      </c>
      <c r="HO72">
        <v>25.8731</v>
      </c>
      <c r="HP72">
        <v>63.2662</v>
      </c>
      <c r="HQ72">
        <v>16.3782</v>
      </c>
      <c r="HR72">
        <v>1</v>
      </c>
      <c r="HS72">
        <v>0.129672</v>
      </c>
      <c r="HT72">
        <v>0.174325</v>
      </c>
      <c r="HU72">
        <v>20.1996</v>
      </c>
      <c r="HV72">
        <v>5.22702</v>
      </c>
      <c r="HW72">
        <v>11.974</v>
      </c>
      <c r="HX72">
        <v>4.9698</v>
      </c>
      <c r="HY72">
        <v>3.2895</v>
      </c>
      <c r="HZ72">
        <v>9999</v>
      </c>
      <c r="IA72">
        <v>9999</v>
      </c>
      <c r="IB72">
        <v>9999</v>
      </c>
      <c r="IC72">
        <v>999.9</v>
      </c>
      <c r="ID72">
        <v>4.97294</v>
      </c>
      <c r="IE72">
        <v>1.87732</v>
      </c>
      <c r="IF72">
        <v>1.87545</v>
      </c>
      <c r="IG72">
        <v>1.87821</v>
      </c>
      <c r="IH72">
        <v>1.87498</v>
      </c>
      <c r="II72">
        <v>1.87853</v>
      </c>
      <c r="IJ72">
        <v>1.87562</v>
      </c>
      <c r="IK72">
        <v>1.87682</v>
      </c>
      <c r="IL72">
        <v>0</v>
      </c>
      <c r="IM72">
        <v>0</v>
      </c>
      <c r="IN72">
        <v>0</v>
      </c>
      <c r="IO72">
        <v>0</v>
      </c>
      <c r="IP72" t="s">
        <v>443</v>
      </c>
      <c r="IQ72" t="s">
        <v>444</v>
      </c>
      <c r="IR72" t="s">
        <v>445</v>
      </c>
      <c r="IS72" t="s">
        <v>445</v>
      </c>
      <c r="IT72" t="s">
        <v>445</v>
      </c>
      <c r="IU72" t="s">
        <v>445</v>
      </c>
      <c r="IV72">
        <v>0</v>
      </c>
      <c r="IW72">
        <v>100</v>
      </c>
      <c r="IX72">
        <v>100</v>
      </c>
      <c r="IY72">
        <v>0.6830000000000001</v>
      </c>
      <c r="IZ72">
        <v>0.2134</v>
      </c>
      <c r="JA72">
        <v>-0.2046850803116756</v>
      </c>
      <c r="JB72">
        <v>0.001090686741545948</v>
      </c>
      <c r="JC72">
        <v>-2.452344269991786E-07</v>
      </c>
      <c r="JD72">
        <v>1.613811493950918E-10</v>
      </c>
      <c r="JE72">
        <v>-0.05017639731038544</v>
      </c>
      <c r="JF72">
        <v>-0.0006473243881308715</v>
      </c>
      <c r="JG72">
        <v>0.0006993473609999637</v>
      </c>
      <c r="JH72">
        <v>-6.390957121238126E-06</v>
      </c>
      <c r="JI72">
        <v>1</v>
      </c>
      <c r="JJ72">
        <v>2094</v>
      </c>
      <c r="JK72">
        <v>1</v>
      </c>
      <c r="JL72">
        <v>27</v>
      </c>
      <c r="JM72">
        <v>187486.6</v>
      </c>
      <c r="JN72">
        <v>187486.5</v>
      </c>
      <c r="JO72">
        <v>2.10938</v>
      </c>
      <c r="JP72">
        <v>2.52563</v>
      </c>
      <c r="JQ72">
        <v>1.39893</v>
      </c>
      <c r="JR72">
        <v>2.35229</v>
      </c>
      <c r="JS72">
        <v>1.44897</v>
      </c>
      <c r="JT72">
        <v>2.59521</v>
      </c>
      <c r="JU72">
        <v>36.5759</v>
      </c>
      <c r="JV72">
        <v>24.2013</v>
      </c>
      <c r="JW72">
        <v>18</v>
      </c>
      <c r="JX72">
        <v>476.735</v>
      </c>
      <c r="JY72">
        <v>485.817</v>
      </c>
      <c r="JZ72">
        <v>27.4886</v>
      </c>
      <c r="KA72">
        <v>28.7704</v>
      </c>
      <c r="KB72">
        <v>30.001</v>
      </c>
      <c r="KC72">
        <v>28.3676</v>
      </c>
      <c r="KD72">
        <v>28.4171</v>
      </c>
      <c r="KE72">
        <v>42.3426</v>
      </c>
      <c r="KF72">
        <v>25.8691</v>
      </c>
      <c r="KG72">
        <v>100</v>
      </c>
      <c r="KH72">
        <v>27.4301</v>
      </c>
      <c r="KI72">
        <v>941.8</v>
      </c>
      <c r="KJ72">
        <v>21.9832</v>
      </c>
      <c r="KK72">
        <v>101.036</v>
      </c>
      <c r="KL72">
        <v>100.253</v>
      </c>
    </row>
    <row r="73" spans="1:298">
      <c r="A73">
        <v>57</v>
      </c>
      <c r="B73">
        <v>1758397780.1</v>
      </c>
      <c r="C73">
        <v>371.5999999046326</v>
      </c>
      <c r="D73" t="s">
        <v>559</v>
      </c>
      <c r="E73" t="s">
        <v>560</v>
      </c>
      <c r="F73">
        <v>5</v>
      </c>
      <c r="G73" t="s">
        <v>436</v>
      </c>
      <c r="H73" t="s">
        <v>437</v>
      </c>
      <c r="I73" t="s">
        <v>438</v>
      </c>
      <c r="J73">
        <v>1758397772.6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945.4814861864813</v>
      </c>
      <c r="AL73">
        <v>923.8241030303029</v>
      </c>
      <c r="AM73">
        <v>3.437815403678224</v>
      </c>
      <c r="AN73">
        <v>65.6603906975196</v>
      </c>
      <c r="AO73">
        <f>(AQ73 - AP73 + DZ73*1E3/(8.314*(EB73+273.15)) * AS73/DY73 * AR73) * DY73/(100*DM73) * 1000/(1000 - AQ73)</f>
        <v>0</v>
      </c>
      <c r="AP73">
        <v>21.91349138504303</v>
      </c>
      <c r="AQ73">
        <v>22.55942606060606</v>
      </c>
      <c r="AR73">
        <v>-7.360796648161325E-05</v>
      </c>
      <c r="AS73">
        <v>125.1228218183643</v>
      </c>
      <c r="AT73">
        <v>0</v>
      </c>
      <c r="AU73">
        <v>0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439</v>
      </c>
      <c r="AZ73" t="s">
        <v>439</v>
      </c>
      <c r="BA73">
        <v>0</v>
      </c>
      <c r="BB73">
        <v>0</v>
      </c>
      <c r="BC73">
        <f>1-BA73/BB73</f>
        <v>0</v>
      </c>
      <c r="BD73">
        <v>0</v>
      </c>
      <c r="BE73" t="s">
        <v>439</v>
      </c>
      <c r="BF73" t="s">
        <v>439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439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1.65</v>
      </c>
      <c r="DN73">
        <v>0.5</v>
      </c>
      <c r="DO73" t="s">
        <v>440</v>
      </c>
      <c r="DP73">
        <v>2</v>
      </c>
      <c r="DQ73" t="b">
        <v>1</v>
      </c>
      <c r="DR73">
        <v>1758397772.6</v>
      </c>
      <c r="DS73">
        <v>879.3878888888888</v>
      </c>
      <c r="DT73">
        <v>909.8110370370371</v>
      </c>
      <c r="DU73">
        <v>22.57162222222222</v>
      </c>
      <c r="DV73">
        <v>21.88354814814815</v>
      </c>
      <c r="DW73">
        <v>878.7139629629629</v>
      </c>
      <c r="DX73">
        <v>22.3581</v>
      </c>
      <c r="DY73">
        <v>500.011074074074</v>
      </c>
      <c r="DZ73">
        <v>90.40102962962963</v>
      </c>
      <c r="EA73">
        <v>0.05508514444444444</v>
      </c>
      <c r="EB73">
        <v>29.38009629629629</v>
      </c>
      <c r="EC73">
        <v>30.03305185185186</v>
      </c>
      <c r="ED73">
        <v>999.9000000000001</v>
      </c>
      <c r="EE73">
        <v>0</v>
      </c>
      <c r="EF73">
        <v>0</v>
      </c>
      <c r="EG73">
        <v>9993.129259259258</v>
      </c>
      <c r="EH73">
        <v>0</v>
      </c>
      <c r="EI73">
        <v>8.343305185185185</v>
      </c>
      <c r="EJ73">
        <v>-30.42308518518519</v>
      </c>
      <c r="EK73">
        <v>899.6954444444444</v>
      </c>
      <c r="EL73">
        <v>930.1665185185185</v>
      </c>
      <c r="EM73">
        <v>0.6880693703703704</v>
      </c>
      <c r="EN73">
        <v>909.8110370370371</v>
      </c>
      <c r="EO73">
        <v>21.88354814814815</v>
      </c>
      <c r="EP73">
        <v>2.040497407407408</v>
      </c>
      <c r="EQ73">
        <v>1.978294814814815</v>
      </c>
      <c r="ER73">
        <v>17.76213703703704</v>
      </c>
      <c r="ES73">
        <v>17.27167777777778</v>
      </c>
      <c r="ET73">
        <v>2000.020370370371</v>
      </c>
      <c r="EU73">
        <v>0.9800047777777778</v>
      </c>
      <c r="EV73">
        <v>0.0199950962962963</v>
      </c>
      <c r="EW73">
        <v>0</v>
      </c>
      <c r="EX73">
        <v>234.0763333333333</v>
      </c>
      <c r="EY73">
        <v>5.000560000000001</v>
      </c>
      <c r="EZ73">
        <v>4845.227037037037</v>
      </c>
      <c r="FA73">
        <v>17295.08518518519</v>
      </c>
      <c r="FB73">
        <v>41.37729629629629</v>
      </c>
      <c r="FC73">
        <v>41.64566666666666</v>
      </c>
      <c r="FD73">
        <v>41.125</v>
      </c>
      <c r="FE73">
        <v>40.78214814814815</v>
      </c>
      <c r="FF73">
        <v>42.08533333333334</v>
      </c>
      <c r="FG73">
        <v>1955.13037037037</v>
      </c>
      <c r="FH73">
        <v>39.89000000000001</v>
      </c>
      <c r="FI73">
        <v>0</v>
      </c>
      <c r="FJ73">
        <v>1758397780</v>
      </c>
      <c r="FK73">
        <v>0</v>
      </c>
      <c r="FL73">
        <v>234.07924</v>
      </c>
      <c r="FM73">
        <v>4.118538461584721</v>
      </c>
      <c r="FN73">
        <v>67.33307681718641</v>
      </c>
      <c r="FO73">
        <v>4845.6416</v>
      </c>
      <c r="FP73">
        <v>15</v>
      </c>
      <c r="FQ73">
        <v>0</v>
      </c>
      <c r="FR73" t="s">
        <v>441</v>
      </c>
      <c r="FS73">
        <v>1747148579.5</v>
      </c>
      <c r="FT73">
        <v>1747148584.5</v>
      </c>
      <c r="FU73">
        <v>0</v>
      </c>
      <c r="FV73">
        <v>0.162</v>
      </c>
      <c r="FW73">
        <v>-0.001</v>
      </c>
      <c r="FX73">
        <v>0.139</v>
      </c>
      <c r="FY73">
        <v>0.058</v>
      </c>
      <c r="FZ73">
        <v>420</v>
      </c>
      <c r="GA73">
        <v>16</v>
      </c>
      <c r="GB73">
        <v>0.19</v>
      </c>
      <c r="GC73">
        <v>0.02</v>
      </c>
      <c r="GD73">
        <v>-30.42322195121951</v>
      </c>
      <c r="GE73">
        <v>-0.008671777003559082</v>
      </c>
      <c r="GF73">
        <v>0.07252737586491922</v>
      </c>
      <c r="GG73">
        <v>1</v>
      </c>
      <c r="GH73">
        <v>233.8103823529412</v>
      </c>
      <c r="GI73">
        <v>3.876715055260229</v>
      </c>
      <c r="GJ73">
        <v>0.4275768258939237</v>
      </c>
      <c r="GK73">
        <v>0</v>
      </c>
      <c r="GL73">
        <v>0.7001110731707316</v>
      </c>
      <c r="GM73">
        <v>-0.1563231846689884</v>
      </c>
      <c r="GN73">
        <v>0.01694867643784157</v>
      </c>
      <c r="GO73">
        <v>0</v>
      </c>
      <c r="GP73">
        <v>1</v>
      </c>
      <c r="GQ73">
        <v>3</v>
      </c>
      <c r="GR73" t="s">
        <v>455</v>
      </c>
      <c r="GS73">
        <v>3.12758</v>
      </c>
      <c r="GT73">
        <v>2.73272</v>
      </c>
      <c r="GU73">
        <v>0.146546</v>
      </c>
      <c r="GV73">
        <v>0.150737</v>
      </c>
      <c r="GW73">
        <v>0.10248</v>
      </c>
      <c r="GX73">
        <v>0.101018</v>
      </c>
      <c r="GY73">
        <v>25619.8</v>
      </c>
      <c r="GZ73">
        <v>24697.8</v>
      </c>
      <c r="HA73">
        <v>30560</v>
      </c>
      <c r="HB73">
        <v>29334.9</v>
      </c>
      <c r="HC73">
        <v>37858.8</v>
      </c>
      <c r="HD73">
        <v>34692.1</v>
      </c>
      <c r="HE73">
        <v>46752.6</v>
      </c>
      <c r="HF73">
        <v>43580.5</v>
      </c>
      <c r="HG73">
        <v>1.8256</v>
      </c>
      <c r="HH73">
        <v>1.88783</v>
      </c>
      <c r="HI73">
        <v>0.0986457</v>
      </c>
      <c r="HJ73">
        <v>0</v>
      </c>
      <c r="HK73">
        <v>28.4232</v>
      </c>
      <c r="HL73">
        <v>999.9</v>
      </c>
      <c r="HM73">
        <v>54.9</v>
      </c>
      <c r="HN73">
        <v>30</v>
      </c>
      <c r="HO73">
        <v>25.8727</v>
      </c>
      <c r="HP73">
        <v>63.6961</v>
      </c>
      <c r="HQ73">
        <v>16.4463</v>
      </c>
      <c r="HR73">
        <v>1</v>
      </c>
      <c r="HS73">
        <v>0.130887</v>
      </c>
      <c r="HT73">
        <v>0.278312</v>
      </c>
      <c r="HU73">
        <v>20.1994</v>
      </c>
      <c r="HV73">
        <v>5.22747</v>
      </c>
      <c r="HW73">
        <v>11.974</v>
      </c>
      <c r="HX73">
        <v>4.9696</v>
      </c>
      <c r="HY73">
        <v>3.28948</v>
      </c>
      <c r="HZ73">
        <v>9999</v>
      </c>
      <c r="IA73">
        <v>9999</v>
      </c>
      <c r="IB73">
        <v>9999</v>
      </c>
      <c r="IC73">
        <v>999.9</v>
      </c>
      <c r="ID73">
        <v>4.97293</v>
      </c>
      <c r="IE73">
        <v>1.87733</v>
      </c>
      <c r="IF73">
        <v>1.87546</v>
      </c>
      <c r="IG73">
        <v>1.87822</v>
      </c>
      <c r="IH73">
        <v>1.875</v>
      </c>
      <c r="II73">
        <v>1.87853</v>
      </c>
      <c r="IJ73">
        <v>1.87564</v>
      </c>
      <c r="IK73">
        <v>1.87683</v>
      </c>
      <c r="IL73">
        <v>0</v>
      </c>
      <c r="IM73">
        <v>0</v>
      </c>
      <c r="IN73">
        <v>0</v>
      </c>
      <c r="IO73">
        <v>0</v>
      </c>
      <c r="IP73" t="s">
        <v>443</v>
      </c>
      <c r="IQ73" t="s">
        <v>444</v>
      </c>
      <c r="IR73" t="s">
        <v>445</v>
      </c>
      <c r="IS73" t="s">
        <v>445</v>
      </c>
      <c r="IT73" t="s">
        <v>445</v>
      </c>
      <c r="IU73" t="s">
        <v>445</v>
      </c>
      <c r="IV73">
        <v>0</v>
      </c>
      <c r="IW73">
        <v>100</v>
      </c>
      <c r="IX73">
        <v>100</v>
      </c>
      <c r="IY73">
        <v>0.7</v>
      </c>
      <c r="IZ73">
        <v>0.2132</v>
      </c>
      <c r="JA73">
        <v>-0.2046850803116756</v>
      </c>
      <c r="JB73">
        <v>0.001090686741545948</v>
      </c>
      <c r="JC73">
        <v>-2.452344269991786E-07</v>
      </c>
      <c r="JD73">
        <v>1.613811493950918E-10</v>
      </c>
      <c r="JE73">
        <v>-0.05017639731038544</v>
      </c>
      <c r="JF73">
        <v>-0.0006473243881308715</v>
      </c>
      <c r="JG73">
        <v>0.0006993473609999637</v>
      </c>
      <c r="JH73">
        <v>-6.390957121238126E-06</v>
      </c>
      <c r="JI73">
        <v>1</v>
      </c>
      <c r="JJ73">
        <v>2094</v>
      </c>
      <c r="JK73">
        <v>1</v>
      </c>
      <c r="JL73">
        <v>27</v>
      </c>
      <c r="JM73">
        <v>187486.7</v>
      </c>
      <c r="JN73">
        <v>187486.6</v>
      </c>
      <c r="JO73">
        <v>2.14111</v>
      </c>
      <c r="JP73">
        <v>2.52319</v>
      </c>
      <c r="JQ73">
        <v>1.39893</v>
      </c>
      <c r="JR73">
        <v>2.35352</v>
      </c>
      <c r="JS73">
        <v>1.44897</v>
      </c>
      <c r="JT73">
        <v>2.54883</v>
      </c>
      <c r="JU73">
        <v>36.5759</v>
      </c>
      <c r="JV73">
        <v>24.2013</v>
      </c>
      <c r="JW73">
        <v>18</v>
      </c>
      <c r="JX73">
        <v>476.654</v>
      </c>
      <c r="JY73">
        <v>486.121</v>
      </c>
      <c r="JZ73">
        <v>27.4464</v>
      </c>
      <c r="KA73">
        <v>28.7782</v>
      </c>
      <c r="KB73">
        <v>30.0012</v>
      </c>
      <c r="KC73">
        <v>28.374</v>
      </c>
      <c r="KD73">
        <v>28.4234</v>
      </c>
      <c r="KE73">
        <v>42.9143</v>
      </c>
      <c r="KF73">
        <v>25.8691</v>
      </c>
      <c r="KG73">
        <v>100</v>
      </c>
      <c r="KH73">
        <v>27.411</v>
      </c>
      <c r="KI73">
        <v>955.174</v>
      </c>
      <c r="KJ73">
        <v>22.0072</v>
      </c>
      <c r="KK73">
        <v>101.033</v>
      </c>
      <c r="KL73">
        <v>100.251</v>
      </c>
    </row>
    <row r="74" spans="1:298">
      <c r="A74">
        <v>58</v>
      </c>
      <c r="B74">
        <v>1758397785.1</v>
      </c>
      <c r="C74">
        <v>376.5999999046326</v>
      </c>
      <c r="D74" t="s">
        <v>561</v>
      </c>
      <c r="E74" t="s">
        <v>562</v>
      </c>
      <c r="F74">
        <v>5</v>
      </c>
      <c r="G74" t="s">
        <v>436</v>
      </c>
      <c r="H74" t="s">
        <v>437</v>
      </c>
      <c r="I74" t="s">
        <v>438</v>
      </c>
      <c r="J74">
        <v>1758397777.314285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962.6761528460523</v>
      </c>
      <c r="AL74">
        <v>941.0587818181815</v>
      </c>
      <c r="AM74">
        <v>3.438044434665096</v>
      </c>
      <c r="AN74">
        <v>65.6603906975196</v>
      </c>
      <c r="AO74">
        <f>(AQ74 - AP74 + DZ74*1E3/(8.314*(EB74+273.15)) * AS74/DY74 * AR74) * DY74/(100*DM74) * 1000/(1000 - AQ74)</f>
        <v>0</v>
      </c>
      <c r="AP74">
        <v>21.93888011973538</v>
      </c>
      <c r="AQ74">
        <v>22.56512545454545</v>
      </c>
      <c r="AR74">
        <v>6.803491815949179E-05</v>
      </c>
      <c r="AS74">
        <v>125.1228218183643</v>
      </c>
      <c r="AT74">
        <v>0</v>
      </c>
      <c r="AU74">
        <v>0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439</v>
      </c>
      <c r="AZ74" t="s">
        <v>439</v>
      </c>
      <c r="BA74">
        <v>0</v>
      </c>
      <c r="BB74">
        <v>0</v>
      </c>
      <c r="BC74">
        <f>1-BA74/BB74</f>
        <v>0</v>
      </c>
      <c r="BD74">
        <v>0</v>
      </c>
      <c r="BE74" t="s">
        <v>439</v>
      </c>
      <c r="BF74" t="s">
        <v>439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439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1.65</v>
      </c>
      <c r="DN74">
        <v>0.5</v>
      </c>
      <c r="DO74" t="s">
        <v>440</v>
      </c>
      <c r="DP74">
        <v>2</v>
      </c>
      <c r="DQ74" t="b">
        <v>1</v>
      </c>
      <c r="DR74">
        <v>1758397777.314285</v>
      </c>
      <c r="DS74">
        <v>895.3046428571428</v>
      </c>
      <c r="DT74">
        <v>925.6739285714285</v>
      </c>
      <c r="DU74">
        <v>22.56640714285714</v>
      </c>
      <c r="DV74">
        <v>21.90341071428571</v>
      </c>
      <c r="DW74">
        <v>894.6142142857143</v>
      </c>
      <c r="DX74">
        <v>22.35299285714286</v>
      </c>
      <c r="DY74">
        <v>500.0296785714286</v>
      </c>
      <c r="DZ74">
        <v>90.40030714285714</v>
      </c>
      <c r="EA74">
        <v>0.05489745000000001</v>
      </c>
      <c r="EB74">
        <v>29.38050714285714</v>
      </c>
      <c r="EC74">
        <v>30.03656785714286</v>
      </c>
      <c r="ED74">
        <v>999.9000000000002</v>
      </c>
      <c r="EE74">
        <v>0</v>
      </c>
      <c r="EF74">
        <v>0</v>
      </c>
      <c r="EG74">
        <v>10009.75714285714</v>
      </c>
      <c r="EH74">
        <v>0</v>
      </c>
      <c r="EI74">
        <v>8.347205357142856</v>
      </c>
      <c r="EJ74">
        <v>-30.36913214285714</v>
      </c>
      <c r="EK74">
        <v>915.9749285714286</v>
      </c>
      <c r="EL74">
        <v>946.4037142857143</v>
      </c>
      <c r="EM74">
        <v>0.6629926071428571</v>
      </c>
      <c r="EN74">
        <v>925.6739285714285</v>
      </c>
      <c r="EO74">
        <v>21.90341071428571</v>
      </c>
      <c r="EP74">
        <v>2.04001</v>
      </c>
      <c r="EQ74">
        <v>1.980075</v>
      </c>
      <c r="ER74">
        <v>17.75834642857143</v>
      </c>
      <c r="ES74">
        <v>17.28589642857143</v>
      </c>
      <c r="ET74">
        <v>1999.999285714286</v>
      </c>
      <c r="EU74">
        <v>0.9800046428571429</v>
      </c>
      <c r="EV74">
        <v>0.01999523571428571</v>
      </c>
      <c r="EW74">
        <v>0</v>
      </c>
      <c r="EX74">
        <v>234.3564285714286</v>
      </c>
      <c r="EY74">
        <v>5.000560000000001</v>
      </c>
      <c r="EZ74">
        <v>4850.288928571428</v>
      </c>
      <c r="FA74">
        <v>17294.9</v>
      </c>
      <c r="FB74">
        <v>41.38828571428571</v>
      </c>
      <c r="FC74">
        <v>41.66485714285712</v>
      </c>
      <c r="FD74">
        <v>41.125</v>
      </c>
      <c r="FE74">
        <v>40.80092857142856</v>
      </c>
      <c r="FF74">
        <v>42.10475</v>
      </c>
      <c r="FG74">
        <v>1955.109285714285</v>
      </c>
      <c r="FH74">
        <v>39.89000000000001</v>
      </c>
      <c r="FI74">
        <v>0</v>
      </c>
      <c r="FJ74">
        <v>1758397784.8</v>
      </c>
      <c r="FK74">
        <v>0</v>
      </c>
      <c r="FL74">
        <v>234.39556</v>
      </c>
      <c r="FM74">
        <v>2.930615382178344</v>
      </c>
      <c r="FN74">
        <v>64.1453847023957</v>
      </c>
      <c r="FO74">
        <v>4850.819199999999</v>
      </c>
      <c r="FP74">
        <v>15</v>
      </c>
      <c r="FQ74">
        <v>0</v>
      </c>
      <c r="FR74" t="s">
        <v>441</v>
      </c>
      <c r="FS74">
        <v>1747148579.5</v>
      </c>
      <c r="FT74">
        <v>1747148584.5</v>
      </c>
      <c r="FU74">
        <v>0</v>
      </c>
      <c r="FV74">
        <v>0.162</v>
      </c>
      <c r="FW74">
        <v>-0.001</v>
      </c>
      <c r="FX74">
        <v>0.139</v>
      </c>
      <c r="FY74">
        <v>0.058</v>
      </c>
      <c r="FZ74">
        <v>420</v>
      </c>
      <c r="GA74">
        <v>16</v>
      </c>
      <c r="GB74">
        <v>0.19</v>
      </c>
      <c r="GC74">
        <v>0.02</v>
      </c>
      <c r="GD74">
        <v>-30.40163170731707</v>
      </c>
      <c r="GE74">
        <v>0.5409554006968582</v>
      </c>
      <c r="GF74">
        <v>0.07426115565050469</v>
      </c>
      <c r="GG74">
        <v>0</v>
      </c>
      <c r="GH74">
        <v>234.169294117647</v>
      </c>
      <c r="GI74">
        <v>3.674621855398191</v>
      </c>
      <c r="GJ74">
        <v>0.4248493524984373</v>
      </c>
      <c r="GK74">
        <v>0</v>
      </c>
      <c r="GL74">
        <v>0.6746604390243901</v>
      </c>
      <c r="GM74">
        <v>-0.313267881533101</v>
      </c>
      <c r="GN74">
        <v>0.03249461797541607</v>
      </c>
      <c r="GO74">
        <v>0</v>
      </c>
      <c r="GP74">
        <v>0</v>
      </c>
      <c r="GQ74">
        <v>3</v>
      </c>
      <c r="GR74" t="s">
        <v>470</v>
      </c>
      <c r="GS74">
        <v>3.12776</v>
      </c>
      <c r="GT74">
        <v>2.73225</v>
      </c>
      <c r="GU74">
        <v>0.148306</v>
      </c>
      <c r="GV74">
        <v>0.152455</v>
      </c>
      <c r="GW74">
        <v>0.102495</v>
      </c>
      <c r="GX74">
        <v>0.101056</v>
      </c>
      <c r="GY74">
        <v>25566.3</v>
      </c>
      <c r="GZ74">
        <v>24646.9</v>
      </c>
      <c r="HA74">
        <v>30559.2</v>
      </c>
      <c r="HB74">
        <v>29333.9</v>
      </c>
      <c r="HC74">
        <v>37857.1</v>
      </c>
      <c r="HD74">
        <v>34689.4</v>
      </c>
      <c r="HE74">
        <v>46751.1</v>
      </c>
      <c r="HF74">
        <v>43578.8</v>
      </c>
      <c r="HG74">
        <v>1.82568</v>
      </c>
      <c r="HH74">
        <v>1.88738</v>
      </c>
      <c r="HI74">
        <v>0.0990704</v>
      </c>
      <c r="HJ74">
        <v>0</v>
      </c>
      <c r="HK74">
        <v>28.4261</v>
      </c>
      <c r="HL74">
        <v>999.9</v>
      </c>
      <c r="HM74">
        <v>54.8</v>
      </c>
      <c r="HN74">
        <v>30</v>
      </c>
      <c r="HO74">
        <v>25.8286</v>
      </c>
      <c r="HP74">
        <v>63.5561</v>
      </c>
      <c r="HQ74">
        <v>16.5264</v>
      </c>
      <c r="HR74">
        <v>1</v>
      </c>
      <c r="HS74">
        <v>0.131374</v>
      </c>
      <c r="HT74">
        <v>0.259572</v>
      </c>
      <c r="HU74">
        <v>20.1996</v>
      </c>
      <c r="HV74">
        <v>5.22807</v>
      </c>
      <c r="HW74">
        <v>11.974</v>
      </c>
      <c r="HX74">
        <v>4.96995</v>
      </c>
      <c r="HY74">
        <v>3.28958</v>
      </c>
      <c r="HZ74">
        <v>9999</v>
      </c>
      <c r="IA74">
        <v>9999</v>
      </c>
      <c r="IB74">
        <v>9999</v>
      </c>
      <c r="IC74">
        <v>999.9</v>
      </c>
      <c r="ID74">
        <v>4.97293</v>
      </c>
      <c r="IE74">
        <v>1.87731</v>
      </c>
      <c r="IF74">
        <v>1.87542</v>
      </c>
      <c r="IG74">
        <v>1.87821</v>
      </c>
      <c r="IH74">
        <v>1.87495</v>
      </c>
      <c r="II74">
        <v>1.87852</v>
      </c>
      <c r="IJ74">
        <v>1.87562</v>
      </c>
      <c r="IK74">
        <v>1.87681</v>
      </c>
      <c r="IL74">
        <v>0</v>
      </c>
      <c r="IM74">
        <v>0</v>
      </c>
      <c r="IN74">
        <v>0</v>
      </c>
      <c r="IO74">
        <v>0</v>
      </c>
      <c r="IP74" t="s">
        <v>443</v>
      </c>
      <c r="IQ74" t="s">
        <v>444</v>
      </c>
      <c r="IR74" t="s">
        <v>445</v>
      </c>
      <c r="IS74" t="s">
        <v>445</v>
      </c>
      <c r="IT74" t="s">
        <v>445</v>
      </c>
      <c r="IU74" t="s">
        <v>445</v>
      </c>
      <c r="IV74">
        <v>0</v>
      </c>
      <c r="IW74">
        <v>100</v>
      </c>
      <c r="IX74">
        <v>100</v>
      </c>
      <c r="IY74">
        <v>0.718</v>
      </c>
      <c r="IZ74">
        <v>0.2134</v>
      </c>
      <c r="JA74">
        <v>-0.2046850803116756</v>
      </c>
      <c r="JB74">
        <v>0.001090686741545948</v>
      </c>
      <c r="JC74">
        <v>-2.452344269991786E-07</v>
      </c>
      <c r="JD74">
        <v>1.613811493950918E-10</v>
      </c>
      <c r="JE74">
        <v>-0.05017639731038544</v>
      </c>
      <c r="JF74">
        <v>-0.0006473243881308715</v>
      </c>
      <c r="JG74">
        <v>0.0006993473609999637</v>
      </c>
      <c r="JH74">
        <v>-6.390957121238126E-06</v>
      </c>
      <c r="JI74">
        <v>1</v>
      </c>
      <c r="JJ74">
        <v>2094</v>
      </c>
      <c r="JK74">
        <v>1</v>
      </c>
      <c r="JL74">
        <v>27</v>
      </c>
      <c r="JM74">
        <v>187486.8</v>
      </c>
      <c r="JN74">
        <v>187486.7</v>
      </c>
      <c r="JO74">
        <v>2.16919</v>
      </c>
      <c r="JP74">
        <v>2.53052</v>
      </c>
      <c r="JQ74">
        <v>1.39893</v>
      </c>
      <c r="JR74">
        <v>2.35352</v>
      </c>
      <c r="JS74">
        <v>1.44897</v>
      </c>
      <c r="JT74">
        <v>2.47559</v>
      </c>
      <c r="JU74">
        <v>36.5759</v>
      </c>
      <c r="JV74">
        <v>24.1926</v>
      </c>
      <c r="JW74">
        <v>18</v>
      </c>
      <c r="JX74">
        <v>476.732</v>
      </c>
      <c r="JY74">
        <v>485.87</v>
      </c>
      <c r="JZ74">
        <v>27.414</v>
      </c>
      <c r="KA74">
        <v>28.7852</v>
      </c>
      <c r="KB74">
        <v>30.0008</v>
      </c>
      <c r="KC74">
        <v>28.3798</v>
      </c>
      <c r="KD74">
        <v>28.4296</v>
      </c>
      <c r="KE74">
        <v>43.5514</v>
      </c>
      <c r="KF74">
        <v>25.8691</v>
      </c>
      <c r="KG74">
        <v>100</v>
      </c>
      <c r="KH74">
        <v>27.3656</v>
      </c>
      <c r="KI74">
        <v>975.249</v>
      </c>
      <c r="KJ74">
        <v>22.027</v>
      </c>
      <c r="KK74">
        <v>101.03</v>
      </c>
      <c r="KL74">
        <v>100.248</v>
      </c>
    </row>
    <row r="75" spans="1:298">
      <c r="A75">
        <v>59</v>
      </c>
      <c r="B75">
        <v>1758397790.1</v>
      </c>
      <c r="C75">
        <v>381.5999999046326</v>
      </c>
      <c r="D75" t="s">
        <v>563</v>
      </c>
      <c r="E75" t="s">
        <v>564</v>
      </c>
      <c r="F75">
        <v>5</v>
      </c>
      <c r="G75" t="s">
        <v>436</v>
      </c>
      <c r="H75" t="s">
        <v>437</v>
      </c>
      <c r="I75" t="s">
        <v>438</v>
      </c>
      <c r="J75">
        <v>1758397782.6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979.7209036961867</v>
      </c>
      <c r="AL75">
        <v>958.1518121212122</v>
      </c>
      <c r="AM75">
        <v>3.41087972022173</v>
      </c>
      <c r="AN75">
        <v>65.6603906975196</v>
      </c>
      <c r="AO75">
        <f>(AQ75 - AP75 + DZ75*1E3/(8.314*(EB75+273.15)) * AS75/DY75 * AR75) * DY75/(100*DM75) * 1000/(1000 - AQ75)</f>
        <v>0</v>
      </c>
      <c r="AP75">
        <v>21.95551145443527</v>
      </c>
      <c r="AQ75">
        <v>22.56542787878788</v>
      </c>
      <c r="AR75">
        <v>-3.435725232798016E-05</v>
      </c>
      <c r="AS75">
        <v>125.1228218183643</v>
      </c>
      <c r="AT75">
        <v>0</v>
      </c>
      <c r="AU75">
        <v>0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439</v>
      </c>
      <c r="AZ75" t="s">
        <v>439</v>
      </c>
      <c r="BA75">
        <v>0</v>
      </c>
      <c r="BB75">
        <v>0</v>
      </c>
      <c r="BC75">
        <f>1-BA75/BB75</f>
        <v>0</v>
      </c>
      <c r="BD75">
        <v>0</v>
      </c>
      <c r="BE75" t="s">
        <v>439</v>
      </c>
      <c r="BF75" t="s">
        <v>439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439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1.65</v>
      </c>
      <c r="DN75">
        <v>0.5</v>
      </c>
      <c r="DO75" t="s">
        <v>440</v>
      </c>
      <c r="DP75">
        <v>2</v>
      </c>
      <c r="DQ75" t="b">
        <v>1</v>
      </c>
      <c r="DR75">
        <v>1758397782.6</v>
      </c>
      <c r="DS75">
        <v>913.0814814814815</v>
      </c>
      <c r="DT75">
        <v>943.3935185185185</v>
      </c>
      <c r="DU75">
        <v>22.5638</v>
      </c>
      <c r="DV75">
        <v>21.92831111111111</v>
      </c>
      <c r="DW75">
        <v>912.3724444444445</v>
      </c>
      <c r="DX75">
        <v>22.35045185185185</v>
      </c>
      <c r="DY75">
        <v>500.0244444444444</v>
      </c>
      <c r="DZ75">
        <v>90.40012962962963</v>
      </c>
      <c r="EA75">
        <v>0.05485490000000001</v>
      </c>
      <c r="EB75">
        <v>29.37986666666666</v>
      </c>
      <c r="EC75">
        <v>30.03626296296297</v>
      </c>
      <c r="ED75">
        <v>999.9000000000001</v>
      </c>
      <c r="EE75">
        <v>0</v>
      </c>
      <c r="EF75">
        <v>0</v>
      </c>
      <c r="EG75">
        <v>9997.036296296295</v>
      </c>
      <c r="EH75">
        <v>0</v>
      </c>
      <c r="EI75">
        <v>8.339985555555556</v>
      </c>
      <c r="EJ75">
        <v>-30.31189259259259</v>
      </c>
      <c r="EK75">
        <v>934.1597407407406</v>
      </c>
      <c r="EL75">
        <v>964.5445555555555</v>
      </c>
      <c r="EM75">
        <v>0.6354862222222222</v>
      </c>
      <c r="EN75">
        <v>943.3935185185185</v>
      </c>
      <c r="EO75">
        <v>21.92831111111111</v>
      </c>
      <c r="EP75">
        <v>2.039771481481481</v>
      </c>
      <c r="EQ75">
        <v>1.982321851851852</v>
      </c>
      <c r="ER75">
        <v>17.75648888888889</v>
      </c>
      <c r="ES75">
        <v>17.30383333333333</v>
      </c>
      <c r="ET75">
        <v>1999.992962962963</v>
      </c>
      <c r="EU75">
        <v>0.9800046666666667</v>
      </c>
      <c r="EV75">
        <v>0.01999520740740741</v>
      </c>
      <c r="EW75">
        <v>0</v>
      </c>
      <c r="EX75">
        <v>234.586962962963</v>
      </c>
      <c r="EY75">
        <v>5.000560000000001</v>
      </c>
      <c r="EZ75">
        <v>4855.548888888889</v>
      </c>
      <c r="FA75">
        <v>17294.84074074074</v>
      </c>
      <c r="FB75">
        <v>41.40485185185184</v>
      </c>
      <c r="FC75">
        <v>41.6824074074074</v>
      </c>
      <c r="FD75">
        <v>41.13188888888888</v>
      </c>
      <c r="FE75">
        <v>40.81199999999999</v>
      </c>
      <c r="FF75">
        <v>42.125</v>
      </c>
      <c r="FG75">
        <v>1955.102962962963</v>
      </c>
      <c r="FH75">
        <v>39.89000000000001</v>
      </c>
      <c r="FI75">
        <v>0</v>
      </c>
      <c r="FJ75">
        <v>1758397790.2</v>
      </c>
      <c r="FK75">
        <v>0</v>
      </c>
      <c r="FL75">
        <v>234.6221153846154</v>
      </c>
      <c r="FM75">
        <v>2.492820505219032</v>
      </c>
      <c r="FN75">
        <v>57.05606841529604</v>
      </c>
      <c r="FO75">
        <v>4855.84576923077</v>
      </c>
      <c r="FP75">
        <v>15</v>
      </c>
      <c r="FQ75">
        <v>0</v>
      </c>
      <c r="FR75" t="s">
        <v>441</v>
      </c>
      <c r="FS75">
        <v>1747148579.5</v>
      </c>
      <c r="FT75">
        <v>1747148584.5</v>
      </c>
      <c r="FU75">
        <v>0</v>
      </c>
      <c r="FV75">
        <v>0.162</v>
      </c>
      <c r="FW75">
        <v>-0.001</v>
      </c>
      <c r="FX75">
        <v>0.139</v>
      </c>
      <c r="FY75">
        <v>0.058</v>
      </c>
      <c r="FZ75">
        <v>420</v>
      </c>
      <c r="GA75">
        <v>16</v>
      </c>
      <c r="GB75">
        <v>0.19</v>
      </c>
      <c r="GC75">
        <v>0.02</v>
      </c>
      <c r="GD75">
        <v>-30.33679512195122</v>
      </c>
      <c r="GE75">
        <v>0.7289310104529789</v>
      </c>
      <c r="GF75">
        <v>0.09074879815429232</v>
      </c>
      <c r="GG75">
        <v>0</v>
      </c>
      <c r="GH75">
        <v>234.4790294117647</v>
      </c>
      <c r="GI75">
        <v>3.063177998783195</v>
      </c>
      <c r="GJ75">
        <v>0.3565024119458158</v>
      </c>
      <c r="GK75">
        <v>0</v>
      </c>
      <c r="GL75">
        <v>0.6528239268292683</v>
      </c>
      <c r="GM75">
        <v>-0.3241201254355393</v>
      </c>
      <c r="GN75">
        <v>0.0333565909510054</v>
      </c>
      <c r="GO75">
        <v>0</v>
      </c>
      <c r="GP75">
        <v>0</v>
      </c>
      <c r="GQ75">
        <v>3</v>
      </c>
      <c r="GR75" t="s">
        <v>470</v>
      </c>
      <c r="GS75">
        <v>3.12774</v>
      </c>
      <c r="GT75">
        <v>2.73273</v>
      </c>
      <c r="GU75">
        <v>0.150037</v>
      </c>
      <c r="GV75">
        <v>0.154167</v>
      </c>
      <c r="GW75">
        <v>0.102494</v>
      </c>
      <c r="GX75">
        <v>0.101172</v>
      </c>
      <c r="GY75">
        <v>25513.6</v>
      </c>
      <c r="GZ75">
        <v>24596.2</v>
      </c>
      <c r="HA75">
        <v>30558.4</v>
      </c>
      <c r="HB75">
        <v>29332.8</v>
      </c>
      <c r="HC75">
        <v>37856.4</v>
      </c>
      <c r="HD75">
        <v>34683.8</v>
      </c>
      <c r="HE75">
        <v>46750</v>
      </c>
      <c r="HF75">
        <v>43577.3</v>
      </c>
      <c r="HG75">
        <v>1.82553</v>
      </c>
      <c r="HH75">
        <v>1.88748</v>
      </c>
      <c r="HI75">
        <v>0.0993535</v>
      </c>
      <c r="HJ75">
        <v>0</v>
      </c>
      <c r="HK75">
        <v>28.4288</v>
      </c>
      <c r="HL75">
        <v>999.9</v>
      </c>
      <c r="HM75">
        <v>54.9</v>
      </c>
      <c r="HN75">
        <v>30</v>
      </c>
      <c r="HO75">
        <v>25.872</v>
      </c>
      <c r="HP75">
        <v>63.7161</v>
      </c>
      <c r="HQ75">
        <v>16.5224</v>
      </c>
      <c r="HR75">
        <v>1</v>
      </c>
      <c r="HS75">
        <v>0.132142</v>
      </c>
      <c r="HT75">
        <v>0.339515</v>
      </c>
      <c r="HU75">
        <v>20.1994</v>
      </c>
      <c r="HV75">
        <v>5.22807</v>
      </c>
      <c r="HW75">
        <v>11.974</v>
      </c>
      <c r="HX75">
        <v>4.9701</v>
      </c>
      <c r="HY75">
        <v>3.28965</v>
      </c>
      <c r="HZ75">
        <v>9999</v>
      </c>
      <c r="IA75">
        <v>9999</v>
      </c>
      <c r="IB75">
        <v>9999</v>
      </c>
      <c r="IC75">
        <v>999.9</v>
      </c>
      <c r="ID75">
        <v>4.97293</v>
      </c>
      <c r="IE75">
        <v>1.87731</v>
      </c>
      <c r="IF75">
        <v>1.87545</v>
      </c>
      <c r="IG75">
        <v>1.87821</v>
      </c>
      <c r="IH75">
        <v>1.87498</v>
      </c>
      <c r="II75">
        <v>1.87852</v>
      </c>
      <c r="IJ75">
        <v>1.87561</v>
      </c>
      <c r="IK75">
        <v>1.87682</v>
      </c>
      <c r="IL75">
        <v>0</v>
      </c>
      <c r="IM75">
        <v>0</v>
      </c>
      <c r="IN75">
        <v>0</v>
      </c>
      <c r="IO75">
        <v>0</v>
      </c>
      <c r="IP75" t="s">
        <v>443</v>
      </c>
      <c r="IQ75" t="s">
        <v>444</v>
      </c>
      <c r="IR75" t="s">
        <v>445</v>
      </c>
      <c r="IS75" t="s">
        <v>445</v>
      </c>
      <c r="IT75" t="s">
        <v>445</v>
      </c>
      <c r="IU75" t="s">
        <v>445</v>
      </c>
      <c r="IV75">
        <v>0</v>
      </c>
      <c r="IW75">
        <v>100</v>
      </c>
      <c r="IX75">
        <v>100</v>
      </c>
      <c r="IY75">
        <v>0.736</v>
      </c>
      <c r="IZ75">
        <v>0.2134</v>
      </c>
      <c r="JA75">
        <v>-0.2046850803116756</v>
      </c>
      <c r="JB75">
        <v>0.001090686741545948</v>
      </c>
      <c r="JC75">
        <v>-2.452344269991786E-07</v>
      </c>
      <c r="JD75">
        <v>1.613811493950918E-10</v>
      </c>
      <c r="JE75">
        <v>-0.05017639731038544</v>
      </c>
      <c r="JF75">
        <v>-0.0006473243881308715</v>
      </c>
      <c r="JG75">
        <v>0.0006993473609999637</v>
      </c>
      <c r="JH75">
        <v>-6.390957121238126E-06</v>
      </c>
      <c r="JI75">
        <v>1</v>
      </c>
      <c r="JJ75">
        <v>2094</v>
      </c>
      <c r="JK75">
        <v>1</v>
      </c>
      <c r="JL75">
        <v>27</v>
      </c>
      <c r="JM75">
        <v>187486.8</v>
      </c>
      <c r="JN75">
        <v>187486.8</v>
      </c>
      <c r="JO75">
        <v>2.20215</v>
      </c>
      <c r="JP75">
        <v>2.53662</v>
      </c>
      <c r="JQ75">
        <v>1.39893</v>
      </c>
      <c r="JR75">
        <v>2.35352</v>
      </c>
      <c r="JS75">
        <v>1.44897</v>
      </c>
      <c r="JT75">
        <v>2.51343</v>
      </c>
      <c r="JU75">
        <v>36.5759</v>
      </c>
      <c r="JV75">
        <v>24.1838</v>
      </c>
      <c r="JW75">
        <v>18</v>
      </c>
      <c r="JX75">
        <v>476.699</v>
      </c>
      <c r="JY75">
        <v>485.997</v>
      </c>
      <c r="JZ75">
        <v>27.3738</v>
      </c>
      <c r="KA75">
        <v>28.793</v>
      </c>
      <c r="KB75">
        <v>30.0008</v>
      </c>
      <c r="KC75">
        <v>28.3873</v>
      </c>
      <c r="KD75">
        <v>28.4367</v>
      </c>
      <c r="KE75">
        <v>44.1297</v>
      </c>
      <c r="KF75">
        <v>25.5797</v>
      </c>
      <c r="KG75">
        <v>100</v>
      </c>
      <c r="KH75">
        <v>27.3203</v>
      </c>
      <c r="KI75">
        <v>988.61</v>
      </c>
      <c r="KJ75">
        <v>22.0519</v>
      </c>
      <c r="KK75">
        <v>101.028</v>
      </c>
      <c r="KL75">
        <v>100.244</v>
      </c>
    </row>
    <row r="76" spans="1:298">
      <c r="A76">
        <v>60</v>
      </c>
      <c r="B76">
        <v>1758397795.1</v>
      </c>
      <c r="C76">
        <v>386.5999999046326</v>
      </c>
      <c r="D76" t="s">
        <v>565</v>
      </c>
      <c r="E76" t="s">
        <v>566</v>
      </c>
      <c r="F76">
        <v>5</v>
      </c>
      <c r="G76" t="s">
        <v>436</v>
      </c>
      <c r="H76" t="s">
        <v>437</v>
      </c>
      <c r="I76" t="s">
        <v>438</v>
      </c>
      <c r="J76">
        <v>1758397787.314285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996.9476149291113</v>
      </c>
      <c r="AL76">
        <v>975.3257878787884</v>
      </c>
      <c r="AM76">
        <v>3.430825774041024</v>
      </c>
      <c r="AN76">
        <v>65.6603906975196</v>
      </c>
      <c r="AO76">
        <f>(AQ76 - AP76 + DZ76*1E3/(8.314*(EB76+273.15)) * AS76/DY76 * AR76) * DY76/(100*DM76) * 1000/(1000 - AQ76)</f>
        <v>0</v>
      </c>
      <c r="AP76">
        <v>22.04380820643803</v>
      </c>
      <c r="AQ76">
        <v>22.58210242424242</v>
      </c>
      <c r="AR76">
        <v>0.005923516721943457</v>
      </c>
      <c r="AS76">
        <v>125.1228218183643</v>
      </c>
      <c r="AT76">
        <v>0</v>
      </c>
      <c r="AU76">
        <v>0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439</v>
      </c>
      <c r="AZ76" t="s">
        <v>439</v>
      </c>
      <c r="BA76">
        <v>0</v>
      </c>
      <c r="BB76">
        <v>0</v>
      </c>
      <c r="BC76">
        <f>1-BA76/BB76</f>
        <v>0</v>
      </c>
      <c r="BD76">
        <v>0</v>
      </c>
      <c r="BE76" t="s">
        <v>439</v>
      </c>
      <c r="BF76" t="s">
        <v>439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439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1.65</v>
      </c>
      <c r="DN76">
        <v>0.5</v>
      </c>
      <c r="DO76" t="s">
        <v>440</v>
      </c>
      <c r="DP76">
        <v>2</v>
      </c>
      <c r="DQ76" t="b">
        <v>1</v>
      </c>
      <c r="DR76">
        <v>1758397787.314285</v>
      </c>
      <c r="DS76">
        <v>928.9073928571428</v>
      </c>
      <c r="DT76">
        <v>959.1806428571427</v>
      </c>
      <c r="DU76">
        <v>22.56668214285714</v>
      </c>
      <c r="DV76">
        <v>21.96850714285714</v>
      </c>
      <c r="DW76">
        <v>928.1817857142859</v>
      </c>
      <c r="DX76">
        <v>22.353275</v>
      </c>
      <c r="DY76">
        <v>500.0275357142858</v>
      </c>
      <c r="DZ76">
        <v>90.40082142857143</v>
      </c>
      <c r="EA76">
        <v>0.05488966785714285</v>
      </c>
      <c r="EB76">
        <v>29.37957142857143</v>
      </c>
      <c r="EC76">
        <v>30.04366785714286</v>
      </c>
      <c r="ED76">
        <v>999.9000000000002</v>
      </c>
      <c r="EE76">
        <v>0</v>
      </c>
      <c r="EF76">
        <v>0</v>
      </c>
      <c r="EG76">
        <v>9990.933928571429</v>
      </c>
      <c r="EH76">
        <v>0</v>
      </c>
      <c r="EI76">
        <v>8.335237142857142</v>
      </c>
      <c r="EJ76">
        <v>-30.27323928571429</v>
      </c>
      <c r="EK76">
        <v>950.3537500000001</v>
      </c>
      <c r="EL76">
        <v>980.726357142857</v>
      </c>
      <c r="EM76">
        <v>0.5981751428571427</v>
      </c>
      <c r="EN76">
        <v>959.1806428571427</v>
      </c>
      <c r="EO76">
        <v>21.96850714285714</v>
      </c>
      <c r="EP76">
        <v>2.040047857142857</v>
      </c>
      <c r="EQ76">
        <v>1.985971785714286</v>
      </c>
      <c r="ER76">
        <v>17.75864642857143</v>
      </c>
      <c r="ES76">
        <v>17.33290714285714</v>
      </c>
      <c r="ET76">
        <v>1999.987142857143</v>
      </c>
      <c r="EU76">
        <v>0.9800046428571429</v>
      </c>
      <c r="EV76">
        <v>0.01999523214285714</v>
      </c>
      <c r="EW76">
        <v>0</v>
      </c>
      <c r="EX76">
        <v>234.7965714285715</v>
      </c>
      <c r="EY76">
        <v>5.000560000000001</v>
      </c>
      <c r="EZ76">
        <v>4859.805714285714</v>
      </c>
      <c r="FA76">
        <v>17294.78214285714</v>
      </c>
      <c r="FB76">
        <v>41.42371428571427</v>
      </c>
      <c r="FC76">
        <v>41.68699999999999</v>
      </c>
      <c r="FD76">
        <v>41.15157142857142</v>
      </c>
      <c r="FE76">
        <v>40.8165</v>
      </c>
      <c r="FF76">
        <v>42.125</v>
      </c>
      <c r="FG76">
        <v>1955.097142857143</v>
      </c>
      <c r="FH76">
        <v>39.89000000000001</v>
      </c>
      <c r="FI76">
        <v>0</v>
      </c>
      <c r="FJ76">
        <v>1758397795</v>
      </c>
      <c r="FK76">
        <v>0</v>
      </c>
      <c r="FL76">
        <v>234.8514230769231</v>
      </c>
      <c r="FM76">
        <v>2.300547006122156</v>
      </c>
      <c r="FN76">
        <v>49.74632470426738</v>
      </c>
      <c r="FO76">
        <v>4860.158461538462</v>
      </c>
      <c r="FP76">
        <v>15</v>
      </c>
      <c r="FQ76">
        <v>0</v>
      </c>
      <c r="FR76" t="s">
        <v>441</v>
      </c>
      <c r="FS76">
        <v>1747148579.5</v>
      </c>
      <c r="FT76">
        <v>1747148584.5</v>
      </c>
      <c r="FU76">
        <v>0</v>
      </c>
      <c r="FV76">
        <v>0.162</v>
      </c>
      <c r="FW76">
        <v>-0.001</v>
      </c>
      <c r="FX76">
        <v>0.139</v>
      </c>
      <c r="FY76">
        <v>0.058</v>
      </c>
      <c r="FZ76">
        <v>420</v>
      </c>
      <c r="GA76">
        <v>16</v>
      </c>
      <c r="GB76">
        <v>0.19</v>
      </c>
      <c r="GC76">
        <v>0.02</v>
      </c>
      <c r="GD76">
        <v>-30.30641000000001</v>
      </c>
      <c r="GE76">
        <v>0.715996998123867</v>
      </c>
      <c r="GF76">
        <v>0.09748388277043521</v>
      </c>
      <c r="GG76">
        <v>0</v>
      </c>
      <c r="GH76">
        <v>234.6758529411765</v>
      </c>
      <c r="GI76">
        <v>2.467303279048194</v>
      </c>
      <c r="GJ76">
        <v>0.306679093857074</v>
      </c>
      <c r="GK76">
        <v>0</v>
      </c>
      <c r="GL76">
        <v>0.6191797</v>
      </c>
      <c r="GM76">
        <v>-0.4216572157598502</v>
      </c>
      <c r="GN76">
        <v>0.04310969771710305</v>
      </c>
      <c r="GO76">
        <v>0</v>
      </c>
      <c r="GP76">
        <v>0</v>
      </c>
      <c r="GQ76">
        <v>3</v>
      </c>
      <c r="GR76" t="s">
        <v>470</v>
      </c>
      <c r="GS76">
        <v>3.12757</v>
      </c>
      <c r="GT76">
        <v>2.73268</v>
      </c>
      <c r="GU76">
        <v>0.151755</v>
      </c>
      <c r="GV76">
        <v>0.155899</v>
      </c>
      <c r="GW76">
        <v>0.102557</v>
      </c>
      <c r="GX76">
        <v>0.1014</v>
      </c>
      <c r="GY76">
        <v>25461.5</v>
      </c>
      <c r="GZ76">
        <v>24546.2</v>
      </c>
      <c r="HA76">
        <v>30557.8</v>
      </c>
      <c r="HB76">
        <v>29333.4</v>
      </c>
      <c r="HC76">
        <v>37853.2</v>
      </c>
      <c r="HD76">
        <v>34675.9</v>
      </c>
      <c r="HE76">
        <v>46749.2</v>
      </c>
      <c r="HF76">
        <v>43578.3</v>
      </c>
      <c r="HG76">
        <v>1.82495</v>
      </c>
      <c r="HH76">
        <v>1.88787</v>
      </c>
      <c r="HI76">
        <v>0.0990704</v>
      </c>
      <c r="HJ76">
        <v>0</v>
      </c>
      <c r="HK76">
        <v>28.4312</v>
      </c>
      <c r="HL76">
        <v>999.9</v>
      </c>
      <c r="HM76">
        <v>54.9</v>
      </c>
      <c r="HN76">
        <v>30</v>
      </c>
      <c r="HO76">
        <v>25.8717</v>
      </c>
      <c r="HP76">
        <v>63.4261</v>
      </c>
      <c r="HQ76">
        <v>16.3982</v>
      </c>
      <c r="HR76">
        <v>1</v>
      </c>
      <c r="HS76">
        <v>0.132693</v>
      </c>
      <c r="HT76">
        <v>0.393426</v>
      </c>
      <c r="HU76">
        <v>20.1992</v>
      </c>
      <c r="HV76">
        <v>5.22882</v>
      </c>
      <c r="HW76">
        <v>11.974</v>
      </c>
      <c r="HX76">
        <v>4.9703</v>
      </c>
      <c r="HY76">
        <v>3.28965</v>
      </c>
      <c r="HZ76">
        <v>9999</v>
      </c>
      <c r="IA76">
        <v>9999</v>
      </c>
      <c r="IB76">
        <v>9999</v>
      </c>
      <c r="IC76">
        <v>999.9</v>
      </c>
      <c r="ID76">
        <v>4.97293</v>
      </c>
      <c r="IE76">
        <v>1.87733</v>
      </c>
      <c r="IF76">
        <v>1.87545</v>
      </c>
      <c r="IG76">
        <v>1.8782</v>
      </c>
      <c r="IH76">
        <v>1.87499</v>
      </c>
      <c r="II76">
        <v>1.87853</v>
      </c>
      <c r="IJ76">
        <v>1.87562</v>
      </c>
      <c r="IK76">
        <v>1.87683</v>
      </c>
      <c r="IL76">
        <v>0</v>
      </c>
      <c r="IM76">
        <v>0</v>
      </c>
      <c r="IN76">
        <v>0</v>
      </c>
      <c r="IO76">
        <v>0</v>
      </c>
      <c r="IP76" t="s">
        <v>443</v>
      </c>
      <c r="IQ76" t="s">
        <v>444</v>
      </c>
      <c r="IR76" t="s">
        <v>445</v>
      </c>
      <c r="IS76" t="s">
        <v>445</v>
      </c>
      <c r="IT76" t="s">
        <v>445</v>
      </c>
      <c r="IU76" t="s">
        <v>445</v>
      </c>
      <c r="IV76">
        <v>0</v>
      </c>
      <c r="IW76">
        <v>100</v>
      </c>
      <c r="IX76">
        <v>100</v>
      </c>
      <c r="IY76">
        <v>0.753</v>
      </c>
      <c r="IZ76">
        <v>0.2138</v>
      </c>
      <c r="JA76">
        <v>-0.2046850803116756</v>
      </c>
      <c r="JB76">
        <v>0.001090686741545948</v>
      </c>
      <c r="JC76">
        <v>-2.452344269991786E-07</v>
      </c>
      <c r="JD76">
        <v>1.613811493950918E-10</v>
      </c>
      <c r="JE76">
        <v>-0.05017639731038544</v>
      </c>
      <c r="JF76">
        <v>-0.0006473243881308715</v>
      </c>
      <c r="JG76">
        <v>0.0006993473609999637</v>
      </c>
      <c r="JH76">
        <v>-6.390957121238126E-06</v>
      </c>
      <c r="JI76">
        <v>1</v>
      </c>
      <c r="JJ76">
        <v>2094</v>
      </c>
      <c r="JK76">
        <v>1</v>
      </c>
      <c r="JL76">
        <v>27</v>
      </c>
      <c r="JM76">
        <v>187486.9</v>
      </c>
      <c r="JN76">
        <v>187486.8</v>
      </c>
      <c r="JO76">
        <v>2.23022</v>
      </c>
      <c r="JP76">
        <v>2.5293</v>
      </c>
      <c r="JQ76">
        <v>1.39893</v>
      </c>
      <c r="JR76">
        <v>2.35352</v>
      </c>
      <c r="JS76">
        <v>1.44897</v>
      </c>
      <c r="JT76">
        <v>2.6001</v>
      </c>
      <c r="JU76">
        <v>36.5996</v>
      </c>
      <c r="JV76">
        <v>24.1926</v>
      </c>
      <c r="JW76">
        <v>18</v>
      </c>
      <c r="JX76">
        <v>476.424</v>
      </c>
      <c r="JY76">
        <v>486.313</v>
      </c>
      <c r="JZ76">
        <v>27.3278</v>
      </c>
      <c r="KA76">
        <v>28.7995</v>
      </c>
      <c r="KB76">
        <v>30.0007</v>
      </c>
      <c r="KC76">
        <v>28.3931</v>
      </c>
      <c r="KD76">
        <v>28.4425</v>
      </c>
      <c r="KE76">
        <v>44.7526</v>
      </c>
      <c r="KF76">
        <v>25.5797</v>
      </c>
      <c r="KG76">
        <v>100</v>
      </c>
      <c r="KH76">
        <v>27.2782</v>
      </c>
      <c r="KI76">
        <v>1008.65</v>
      </c>
      <c r="KJ76">
        <v>22.045</v>
      </c>
      <c r="KK76">
        <v>101.026</v>
      </c>
      <c r="KL76">
        <v>100.246</v>
      </c>
    </row>
    <row r="77" spans="1:298">
      <c r="A77">
        <v>61</v>
      </c>
      <c r="B77">
        <v>1758397800.1</v>
      </c>
      <c r="C77">
        <v>391.5999999046326</v>
      </c>
      <c r="D77" t="s">
        <v>567</v>
      </c>
      <c r="E77" t="s">
        <v>568</v>
      </c>
      <c r="F77">
        <v>5</v>
      </c>
      <c r="G77" t="s">
        <v>436</v>
      </c>
      <c r="H77" t="s">
        <v>437</v>
      </c>
      <c r="I77" t="s">
        <v>438</v>
      </c>
      <c r="J77">
        <v>1758397792.6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1014.156108017082</v>
      </c>
      <c r="AL77">
        <v>992.5029272727273</v>
      </c>
      <c r="AM77">
        <v>3.434798671289375</v>
      </c>
      <c r="AN77">
        <v>65.6603906975196</v>
      </c>
      <c r="AO77">
        <f>(AQ77 - AP77 + DZ77*1E3/(8.314*(EB77+273.15)) * AS77/DY77 * AR77) * DY77/(100*DM77) * 1000/(1000 - AQ77)</f>
        <v>0</v>
      </c>
      <c r="AP77">
        <v>22.05508352073496</v>
      </c>
      <c r="AQ77">
        <v>22.6062509090909</v>
      </c>
      <c r="AR77">
        <v>0.001732698851433195</v>
      </c>
      <c r="AS77">
        <v>125.1228218183643</v>
      </c>
      <c r="AT77">
        <v>0</v>
      </c>
      <c r="AU77">
        <v>0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439</v>
      </c>
      <c r="AZ77" t="s">
        <v>439</v>
      </c>
      <c r="BA77">
        <v>0</v>
      </c>
      <c r="BB77">
        <v>0</v>
      </c>
      <c r="BC77">
        <f>1-BA77/BB77</f>
        <v>0</v>
      </c>
      <c r="BD77">
        <v>0</v>
      </c>
      <c r="BE77" t="s">
        <v>439</v>
      </c>
      <c r="BF77" t="s">
        <v>439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439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1.65</v>
      </c>
      <c r="DN77">
        <v>0.5</v>
      </c>
      <c r="DO77" t="s">
        <v>440</v>
      </c>
      <c r="DP77">
        <v>2</v>
      </c>
      <c r="DQ77" t="b">
        <v>1</v>
      </c>
      <c r="DR77">
        <v>1758397792.6</v>
      </c>
      <c r="DS77">
        <v>946.6111481481483</v>
      </c>
      <c r="DT77">
        <v>976.877925925926</v>
      </c>
      <c r="DU77">
        <v>22.57880370370371</v>
      </c>
      <c r="DV77">
        <v>22.00904074074074</v>
      </c>
      <c r="DW77">
        <v>945.866962962963</v>
      </c>
      <c r="DX77">
        <v>22.36514074074075</v>
      </c>
      <c r="DY77">
        <v>499.9971851851852</v>
      </c>
      <c r="DZ77">
        <v>90.40252222222223</v>
      </c>
      <c r="EA77">
        <v>0.05509512222222222</v>
      </c>
      <c r="EB77">
        <v>29.37794074074074</v>
      </c>
      <c r="EC77">
        <v>30.04354074074075</v>
      </c>
      <c r="ED77">
        <v>999.9000000000001</v>
      </c>
      <c r="EE77">
        <v>0</v>
      </c>
      <c r="EF77">
        <v>0</v>
      </c>
      <c r="EG77">
        <v>9982.451111111111</v>
      </c>
      <c r="EH77">
        <v>0</v>
      </c>
      <c r="EI77">
        <v>8.32977</v>
      </c>
      <c r="EJ77">
        <v>-30.26692222222222</v>
      </c>
      <c r="EK77">
        <v>968.4784074074073</v>
      </c>
      <c r="EL77">
        <v>998.8623703703704</v>
      </c>
      <c r="EM77">
        <v>0.5697608518518519</v>
      </c>
      <c r="EN77">
        <v>976.877925925926</v>
      </c>
      <c r="EO77">
        <v>22.00904074074074</v>
      </c>
      <c r="EP77">
        <v>2.041181481481482</v>
      </c>
      <c r="EQ77">
        <v>1.989673333333333</v>
      </c>
      <c r="ER77">
        <v>17.76746296296296</v>
      </c>
      <c r="ES77">
        <v>17.36236296296296</v>
      </c>
      <c r="ET77">
        <v>1999.974444444445</v>
      </c>
      <c r="EU77">
        <v>0.9800045555555557</v>
      </c>
      <c r="EV77">
        <v>0.01999531851851852</v>
      </c>
      <c r="EW77">
        <v>0</v>
      </c>
      <c r="EX77">
        <v>235.003037037037</v>
      </c>
      <c r="EY77">
        <v>5.000560000000001</v>
      </c>
      <c r="EZ77">
        <v>4864.223333333334</v>
      </c>
      <c r="FA77">
        <v>17294.67777777778</v>
      </c>
      <c r="FB77">
        <v>41.4324074074074</v>
      </c>
      <c r="FC77">
        <v>41.68699999999999</v>
      </c>
      <c r="FD77">
        <v>41.17322222222221</v>
      </c>
      <c r="FE77">
        <v>40.81666666666666</v>
      </c>
      <c r="FF77">
        <v>42.125</v>
      </c>
      <c r="FG77">
        <v>1955.084444444444</v>
      </c>
      <c r="FH77">
        <v>39.89000000000001</v>
      </c>
      <c r="FI77">
        <v>0</v>
      </c>
      <c r="FJ77">
        <v>1758397799.8</v>
      </c>
      <c r="FK77">
        <v>0</v>
      </c>
      <c r="FL77">
        <v>235.0278461538462</v>
      </c>
      <c r="FM77">
        <v>2.140239314456176</v>
      </c>
      <c r="FN77">
        <v>51.6136752256721</v>
      </c>
      <c r="FO77">
        <v>4864.157692307692</v>
      </c>
      <c r="FP77">
        <v>15</v>
      </c>
      <c r="FQ77">
        <v>0</v>
      </c>
      <c r="FR77" t="s">
        <v>441</v>
      </c>
      <c r="FS77">
        <v>1747148579.5</v>
      </c>
      <c r="FT77">
        <v>1747148584.5</v>
      </c>
      <c r="FU77">
        <v>0</v>
      </c>
      <c r="FV77">
        <v>0.162</v>
      </c>
      <c r="FW77">
        <v>-0.001</v>
      </c>
      <c r="FX77">
        <v>0.139</v>
      </c>
      <c r="FY77">
        <v>0.058</v>
      </c>
      <c r="FZ77">
        <v>420</v>
      </c>
      <c r="GA77">
        <v>16</v>
      </c>
      <c r="GB77">
        <v>0.19</v>
      </c>
      <c r="GC77">
        <v>0.02</v>
      </c>
      <c r="GD77">
        <v>-30.2840575</v>
      </c>
      <c r="GE77">
        <v>0.02446041275809894</v>
      </c>
      <c r="GF77">
        <v>0.08254304903351922</v>
      </c>
      <c r="GG77">
        <v>1</v>
      </c>
      <c r="GH77">
        <v>234.9039705882353</v>
      </c>
      <c r="GI77">
        <v>2.33239113747819</v>
      </c>
      <c r="GJ77">
        <v>0.296865832766858</v>
      </c>
      <c r="GK77">
        <v>0</v>
      </c>
      <c r="GL77">
        <v>0.587203725</v>
      </c>
      <c r="GM77">
        <v>-0.3744855422138832</v>
      </c>
      <c r="GN77">
        <v>0.03945653236029966</v>
      </c>
      <c r="GO77">
        <v>0</v>
      </c>
      <c r="GP77">
        <v>1</v>
      </c>
      <c r="GQ77">
        <v>3</v>
      </c>
      <c r="GR77" t="s">
        <v>455</v>
      </c>
      <c r="GS77">
        <v>3.12766</v>
      </c>
      <c r="GT77">
        <v>2.73272</v>
      </c>
      <c r="GU77">
        <v>0.153456</v>
      </c>
      <c r="GV77">
        <v>0.15757</v>
      </c>
      <c r="GW77">
        <v>0.102626</v>
      </c>
      <c r="GX77">
        <v>0.101423</v>
      </c>
      <c r="GY77">
        <v>25409.9</v>
      </c>
      <c r="GZ77">
        <v>24497.2</v>
      </c>
      <c r="HA77">
        <v>30557.3</v>
      </c>
      <c r="HB77">
        <v>29332.9</v>
      </c>
      <c r="HC77">
        <v>37849.9</v>
      </c>
      <c r="HD77">
        <v>34674.7</v>
      </c>
      <c r="HE77">
        <v>46748.5</v>
      </c>
      <c r="HF77">
        <v>43577.8</v>
      </c>
      <c r="HG77">
        <v>1.8251</v>
      </c>
      <c r="HH77">
        <v>1.88765</v>
      </c>
      <c r="HI77">
        <v>0.0986829</v>
      </c>
      <c r="HJ77">
        <v>0</v>
      </c>
      <c r="HK77">
        <v>28.4337</v>
      </c>
      <c r="HL77">
        <v>999.9</v>
      </c>
      <c r="HM77">
        <v>54.9</v>
      </c>
      <c r="HN77">
        <v>30</v>
      </c>
      <c r="HO77">
        <v>25.8705</v>
      </c>
      <c r="HP77">
        <v>62.8061</v>
      </c>
      <c r="HQ77">
        <v>16.3702</v>
      </c>
      <c r="HR77">
        <v>1</v>
      </c>
      <c r="HS77">
        <v>0.133237</v>
      </c>
      <c r="HT77">
        <v>0.411558</v>
      </c>
      <c r="HU77">
        <v>20.1991</v>
      </c>
      <c r="HV77">
        <v>5.22777</v>
      </c>
      <c r="HW77">
        <v>11.974</v>
      </c>
      <c r="HX77">
        <v>4.96995</v>
      </c>
      <c r="HY77">
        <v>3.2895</v>
      </c>
      <c r="HZ77">
        <v>9999</v>
      </c>
      <c r="IA77">
        <v>9999</v>
      </c>
      <c r="IB77">
        <v>9999</v>
      </c>
      <c r="IC77">
        <v>999.9</v>
      </c>
      <c r="ID77">
        <v>4.97295</v>
      </c>
      <c r="IE77">
        <v>1.8774</v>
      </c>
      <c r="IF77">
        <v>1.87546</v>
      </c>
      <c r="IG77">
        <v>1.87824</v>
      </c>
      <c r="IH77">
        <v>1.875</v>
      </c>
      <c r="II77">
        <v>1.87859</v>
      </c>
      <c r="IJ77">
        <v>1.87565</v>
      </c>
      <c r="IK77">
        <v>1.87683</v>
      </c>
      <c r="IL77">
        <v>0</v>
      </c>
      <c r="IM77">
        <v>0</v>
      </c>
      <c r="IN77">
        <v>0</v>
      </c>
      <c r="IO77">
        <v>0</v>
      </c>
      <c r="IP77" t="s">
        <v>443</v>
      </c>
      <c r="IQ77" t="s">
        <v>444</v>
      </c>
      <c r="IR77" t="s">
        <v>445</v>
      </c>
      <c r="IS77" t="s">
        <v>445</v>
      </c>
      <c r="IT77" t="s">
        <v>445</v>
      </c>
      <c r="IU77" t="s">
        <v>445</v>
      </c>
      <c r="IV77">
        <v>0</v>
      </c>
      <c r="IW77">
        <v>100</v>
      </c>
      <c r="IX77">
        <v>100</v>
      </c>
      <c r="IY77">
        <v>0.771</v>
      </c>
      <c r="IZ77">
        <v>0.2143</v>
      </c>
      <c r="JA77">
        <v>-0.2046850803116756</v>
      </c>
      <c r="JB77">
        <v>0.001090686741545948</v>
      </c>
      <c r="JC77">
        <v>-2.452344269991786E-07</v>
      </c>
      <c r="JD77">
        <v>1.613811493950918E-10</v>
      </c>
      <c r="JE77">
        <v>-0.05017639731038544</v>
      </c>
      <c r="JF77">
        <v>-0.0006473243881308715</v>
      </c>
      <c r="JG77">
        <v>0.0006993473609999637</v>
      </c>
      <c r="JH77">
        <v>-6.390957121238126E-06</v>
      </c>
      <c r="JI77">
        <v>1</v>
      </c>
      <c r="JJ77">
        <v>2094</v>
      </c>
      <c r="JK77">
        <v>1</v>
      </c>
      <c r="JL77">
        <v>27</v>
      </c>
      <c r="JM77">
        <v>187487</v>
      </c>
      <c r="JN77">
        <v>187486.9</v>
      </c>
      <c r="JO77">
        <v>2.26196</v>
      </c>
      <c r="JP77">
        <v>2.51953</v>
      </c>
      <c r="JQ77">
        <v>1.39893</v>
      </c>
      <c r="JR77">
        <v>2.35352</v>
      </c>
      <c r="JS77">
        <v>1.44897</v>
      </c>
      <c r="JT77">
        <v>2.58789</v>
      </c>
      <c r="JU77">
        <v>36.5759</v>
      </c>
      <c r="JV77">
        <v>24.1926</v>
      </c>
      <c r="JW77">
        <v>18</v>
      </c>
      <c r="JX77">
        <v>476.547</v>
      </c>
      <c r="JY77">
        <v>486.215</v>
      </c>
      <c r="JZ77">
        <v>27.2809</v>
      </c>
      <c r="KA77">
        <v>28.8071</v>
      </c>
      <c r="KB77">
        <v>30.0006</v>
      </c>
      <c r="KC77">
        <v>28.3995</v>
      </c>
      <c r="KD77">
        <v>28.4488</v>
      </c>
      <c r="KE77">
        <v>45.325</v>
      </c>
      <c r="KF77">
        <v>25.5797</v>
      </c>
      <c r="KG77">
        <v>100</v>
      </c>
      <c r="KH77">
        <v>27.2345</v>
      </c>
      <c r="KI77">
        <v>1022.02</v>
      </c>
      <c r="KJ77">
        <v>22.0432</v>
      </c>
      <c r="KK77">
        <v>101.025</v>
      </c>
      <c r="KL77">
        <v>100.245</v>
      </c>
    </row>
    <row r="78" spans="1:298">
      <c r="A78">
        <v>62</v>
      </c>
      <c r="B78">
        <v>1758397805.1</v>
      </c>
      <c r="C78">
        <v>396.5999999046326</v>
      </c>
      <c r="D78" t="s">
        <v>569</v>
      </c>
      <c r="E78" t="s">
        <v>570</v>
      </c>
      <c r="F78">
        <v>5</v>
      </c>
      <c r="G78" t="s">
        <v>436</v>
      </c>
      <c r="H78" t="s">
        <v>437</v>
      </c>
      <c r="I78" t="s">
        <v>438</v>
      </c>
      <c r="J78">
        <v>1758397797.314285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1031.379944059391</v>
      </c>
      <c r="AL78">
        <v>1009.738509090909</v>
      </c>
      <c r="AM78">
        <v>3.454946542320732</v>
      </c>
      <c r="AN78">
        <v>65.6603906975196</v>
      </c>
      <c r="AO78">
        <f>(AQ78 - AP78 + DZ78*1E3/(8.314*(EB78+273.15)) * AS78/DY78 * AR78) * DY78/(100*DM78) * 1000/(1000 - AQ78)</f>
        <v>0</v>
      </c>
      <c r="AP78">
        <v>22.05991027028719</v>
      </c>
      <c r="AQ78">
        <v>22.61362727272726</v>
      </c>
      <c r="AR78">
        <v>0.0001546383791277254</v>
      </c>
      <c r="AS78">
        <v>125.1228218183643</v>
      </c>
      <c r="AT78">
        <v>0</v>
      </c>
      <c r="AU78">
        <v>0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439</v>
      </c>
      <c r="AZ78" t="s">
        <v>439</v>
      </c>
      <c r="BA78">
        <v>0</v>
      </c>
      <c r="BB78">
        <v>0</v>
      </c>
      <c r="BC78">
        <f>1-BA78/BB78</f>
        <v>0</v>
      </c>
      <c r="BD78">
        <v>0</v>
      </c>
      <c r="BE78" t="s">
        <v>439</v>
      </c>
      <c r="BF78" t="s">
        <v>439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439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1.65</v>
      </c>
      <c r="DN78">
        <v>0.5</v>
      </c>
      <c r="DO78" t="s">
        <v>440</v>
      </c>
      <c r="DP78">
        <v>2</v>
      </c>
      <c r="DQ78" t="b">
        <v>1</v>
      </c>
      <c r="DR78">
        <v>1758397797.314285</v>
      </c>
      <c r="DS78">
        <v>962.4158928571427</v>
      </c>
      <c r="DT78">
        <v>992.7192499999999</v>
      </c>
      <c r="DU78">
        <v>22.59293214285714</v>
      </c>
      <c r="DV78">
        <v>22.042725</v>
      </c>
      <c r="DW78">
        <v>961.6548571428569</v>
      </c>
      <c r="DX78">
        <v>22.378975</v>
      </c>
      <c r="DY78">
        <v>500.0163214285714</v>
      </c>
      <c r="DZ78">
        <v>90.40377142857143</v>
      </c>
      <c r="EA78">
        <v>0.05506415</v>
      </c>
      <c r="EB78">
        <v>29.37351071428571</v>
      </c>
      <c r="EC78">
        <v>30.03088571428571</v>
      </c>
      <c r="ED78">
        <v>999.9000000000002</v>
      </c>
      <c r="EE78">
        <v>0</v>
      </c>
      <c r="EF78">
        <v>0</v>
      </c>
      <c r="EG78">
        <v>9986.493928571426</v>
      </c>
      <c r="EH78">
        <v>0</v>
      </c>
      <c r="EI78">
        <v>8.32977</v>
      </c>
      <c r="EJ78">
        <v>-30.30367857142857</v>
      </c>
      <c r="EK78">
        <v>984.6621428571428</v>
      </c>
      <c r="EL78">
        <v>1015.095392857143</v>
      </c>
      <c r="EM78">
        <v>0.5502077857142856</v>
      </c>
      <c r="EN78">
        <v>992.7192499999999</v>
      </c>
      <c r="EO78">
        <v>22.042725</v>
      </c>
      <c r="EP78">
        <v>2.042486428571429</v>
      </c>
      <c r="EQ78">
        <v>1.992745357142857</v>
      </c>
      <c r="ER78">
        <v>17.77760714285714</v>
      </c>
      <c r="ES78">
        <v>17.38681428571428</v>
      </c>
      <c r="ET78">
        <v>1999.978928571429</v>
      </c>
      <c r="EU78">
        <v>0.9800046428571429</v>
      </c>
      <c r="EV78">
        <v>0.01999522857142857</v>
      </c>
      <c r="EW78">
        <v>0</v>
      </c>
      <c r="EX78">
        <v>235.1637857142857</v>
      </c>
      <c r="EY78">
        <v>5.000560000000001</v>
      </c>
      <c r="EZ78">
        <v>4868.243928571428</v>
      </c>
      <c r="FA78">
        <v>17294.72142857143</v>
      </c>
      <c r="FB78">
        <v>41.43699999999999</v>
      </c>
      <c r="FC78">
        <v>41.69149999999998</v>
      </c>
      <c r="FD78">
        <v>41.18699999999999</v>
      </c>
      <c r="FE78">
        <v>40.82099999999999</v>
      </c>
      <c r="FF78">
        <v>42.125</v>
      </c>
      <c r="FG78">
        <v>1955.088928571429</v>
      </c>
      <c r="FH78">
        <v>39.89000000000001</v>
      </c>
      <c r="FI78">
        <v>0</v>
      </c>
      <c r="FJ78">
        <v>1758397805.2</v>
      </c>
      <c r="FK78">
        <v>0</v>
      </c>
      <c r="FL78">
        <v>235.22052</v>
      </c>
      <c r="FM78">
        <v>1.796692304458139</v>
      </c>
      <c r="FN78">
        <v>51.6823076789221</v>
      </c>
      <c r="FO78">
        <v>4868.998399999999</v>
      </c>
      <c r="FP78">
        <v>15</v>
      </c>
      <c r="FQ78">
        <v>0</v>
      </c>
      <c r="FR78" t="s">
        <v>441</v>
      </c>
      <c r="FS78">
        <v>1747148579.5</v>
      </c>
      <c r="FT78">
        <v>1747148584.5</v>
      </c>
      <c r="FU78">
        <v>0</v>
      </c>
      <c r="FV78">
        <v>0.162</v>
      </c>
      <c r="FW78">
        <v>-0.001</v>
      </c>
      <c r="FX78">
        <v>0.139</v>
      </c>
      <c r="FY78">
        <v>0.058</v>
      </c>
      <c r="FZ78">
        <v>420</v>
      </c>
      <c r="GA78">
        <v>16</v>
      </c>
      <c r="GB78">
        <v>0.19</v>
      </c>
      <c r="GC78">
        <v>0.02</v>
      </c>
      <c r="GD78">
        <v>-30.28150731707317</v>
      </c>
      <c r="GE78">
        <v>-0.4455052264808255</v>
      </c>
      <c r="GF78">
        <v>0.07325747906625879</v>
      </c>
      <c r="GG78">
        <v>1</v>
      </c>
      <c r="GH78">
        <v>235.1020882352942</v>
      </c>
      <c r="GI78">
        <v>2.099908326576087</v>
      </c>
      <c r="GJ78">
        <v>0.2770056665004459</v>
      </c>
      <c r="GK78">
        <v>0</v>
      </c>
      <c r="GL78">
        <v>0.5680388048780488</v>
      </c>
      <c r="GM78">
        <v>-0.2466419372822291</v>
      </c>
      <c r="GN78">
        <v>0.03256262013804494</v>
      </c>
      <c r="GO78">
        <v>0</v>
      </c>
      <c r="GP78">
        <v>1</v>
      </c>
      <c r="GQ78">
        <v>3</v>
      </c>
      <c r="GR78" t="s">
        <v>455</v>
      </c>
      <c r="GS78">
        <v>3.12752</v>
      </c>
      <c r="GT78">
        <v>2.7327</v>
      </c>
      <c r="GU78">
        <v>0.155152</v>
      </c>
      <c r="GV78">
        <v>0.159249</v>
      </c>
      <c r="GW78">
        <v>0.102645</v>
      </c>
      <c r="GX78">
        <v>0.101437</v>
      </c>
      <c r="GY78">
        <v>25358.8</v>
      </c>
      <c r="GZ78">
        <v>24447.8</v>
      </c>
      <c r="HA78">
        <v>30557.1</v>
      </c>
      <c r="HB78">
        <v>29332.3</v>
      </c>
      <c r="HC78">
        <v>37848.8</v>
      </c>
      <c r="HD78">
        <v>34673.5</v>
      </c>
      <c r="HE78">
        <v>46748</v>
      </c>
      <c r="HF78">
        <v>43576.9</v>
      </c>
      <c r="HG78">
        <v>1.82515</v>
      </c>
      <c r="HH78">
        <v>1.88762</v>
      </c>
      <c r="HI78">
        <v>0.0933409</v>
      </c>
      <c r="HJ78">
        <v>0</v>
      </c>
      <c r="HK78">
        <v>28.4353</v>
      </c>
      <c r="HL78">
        <v>999.9</v>
      </c>
      <c r="HM78">
        <v>54.9</v>
      </c>
      <c r="HN78">
        <v>30</v>
      </c>
      <c r="HO78">
        <v>25.8734</v>
      </c>
      <c r="HP78">
        <v>63.2062</v>
      </c>
      <c r="HQ78">
        <v>16.5144</v>
      </c>
      <c r="HR78">
        <v>1</v>
      </c>
      <c r="HS78">
        <v>0.133763</v>
      </c>
      <c r="HT78">
        <v>0.448339</v>
      </c>
      <c r="HU78">
        <v>20.1988</v>
      </c>
      <c r="HV78">
        <v>5.22747</v>
      </c>
      <c r="HW78">
        <v>11.974</v>
      </c>
      <c r="HX78">
        <v>4.9699</v>
      </c>
      <c r="HY78">
        <v>3.2895</v>
      </c>
      <c r="HZ78">
        <v>9999</v>
      </c>
      <c r="IA78">
        <v>9999</v>
      </c>
      <c r="IB78">
        <v>9999</v>
      </c>
      <c r="IC78">
        <v>999.9</v>
      </c>
      <c r="ID78">
        <v>4.97294</v>
      </c>
      <c r="IE78">
        <v>1.8774</v>
      </c>
      <c r="IF78">
        <v>1.87546</v>
      </c>
      <c r="IG78">
        <v>1.87823</v>
      </c>
      <c r="IH78">
        <v>1.875</v>
      </c>
      <c r="II78">
        <v>1.87857</v>
      </c>
      <c r="IJ78">
        <v>1.87566</v>
      </c>
      <c r="IK78">
        <v>1.87683</v>
      </c>
      <c r="IL78">
        <v>0</v>
      </c>
      <c r="IM78">
        <v>0</v>
      </c>
      <c r="IN78">
        <v>0</v>
      </c>
      <c r="IO78">
        <v>0</v>
      </c>
      <c r="IP78" t="s">
        <v>443</v>
      </c>
      <c r="IQ78" t="s">
        <v>444</v>
      </c>
      <c r="IR78" t="s">
        <v>445</v>
      </c>
      <c r="IS78" t="s">
        <v>445</v>
      </c>
      <c r="IT78" t="s">
        <v>445</v>
      </c>
      <c r="IU78" t="s">
        <v>445</v>
      </c>
      <c r="IV78">
        <v>0</v>
      </c>
      <c r="IW78">
        <v>100</v>
      </c>
      <c r="IX78">
        <v>100</v>
      </c>
      <c r="IY78">
        <v>0.789</v>
      </c>
      <c r="IZ78">
        <v>0.2144</v>
      </c>
      <c r="JA78">
        <v>-0.2046850803116756</v>
      </c>
      <c r="JB78">
        <v>0.001090686741545948</v>
      </c>
      <c r="JC78">
        <v>-2.452344269991786E-07</v>
      </c>
      <c r="JD78">
        <v>1.613811493950918E-10</v>
      </c>
      <c r="JE78">
        <v>-0.05017639731038544</v>
      </c>
      <c r="JF78">
        <v>-0.0006473243881308715</v>
      </c>
      <c r="JG78">
        <v>0.0006993473609999637</v>
      </c>
      <c r="JH78">
        <v>-6.390957121238126E-06</v>
      </c>
      <c r="JI78">
        <v>1</v>
      </c>
      <c r="JJ78">
        <v>2094</v>
      </c>
      <c r="JK78">
        <v>1</v>
      </c>
      <c r="JL78">
        <v>27</v>
      </c>
      <c r="JM78">
        <v>187487.1</v>
      </c>
      <c r="JN78">
        <v>187487</v>
      </c>
      <c r="JO78">
        <v>2.28882</v>
      </c>
      <c r="JP78">
        <v>2.52686</v>
      </c>
      <c r="JQ78">
        <v>1.39893</v>
      </c>
      <c r="JR78">
        <v>2.35352</v>
      </c>
      <c r="JS78">
        <v>1.44897</v>
      </c>
      <c r="JT78">
        <v>2.5293</v>
      </c>
      <c r="JU78">
        <v>36.5996</v>
      </c>
      <c r="JV78">
        <v>24.2013</v>
      </c>
      <c r="JW78">
        <v>18</v>
      </c>
      <c r="JX78">
        <v>476.619</v>
      </c>
      <c r="JY78">
        <v>486.246</v>
      </c>
      <c r="JZ78">
        <v>27.2378</v>
      </c>
      <c r="KA78">
        <v>28.8147</v>
      </c>
      <c r="KB78">
        <v>30.0006</v>
      </c>
      <c r="KC78">
        <v>28.4065</v>
      </c>
      <c r="KD78">
        <v>28.4546</v>
      </c>
      <c r="KE78">
        <v>45.9484</v>
      </c>
      <c r="KF78">
        <v>25.5797</v>
      </c>
      <c r="KG78">
        <v>100</v>
      </c>
      <c r="KH78">
        <v>27.2344</v>
      </c>
      <c r="KI78">
        <v>1042.06</v>
      </c>
      <c r="KJ78">
        <v>22.0473</v>
      </c>
      <c r="KK78">
        <v>101.024</v>
      </c>
      <c r="KL78">
        <v>100.243</v>
      </c>
    </row>
    <row r="79" spans="1:298">
      <c r="A79">
        <v>63</v>
      </c>
      <c r="B79">
        <v>1758397810.1</v>
      </c>
      <c r="C79">
        <v>401.5999999046326</v>
      </c>
      <c r="D79" t="s">
        <v>571</v>
      </c>
      <c r="E79" t="s">
        <v>572</v>
      </c>
      <c r="F79">
        <v>5</v>
      </c>
      <c r="G79" t="s">
        <v>436</v>
      </c>
      <c r="H79" t="s">
        <v>437</v>
      </c>
      <c r="I79" t="s">
        <v>438</v>
      </c>
      <c r="J79">
        <v>1758397802.6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1048.413362685896</v>
      </c>
      <c r="AL79">
        <v>1026.898484848485</v>
      </c>
      <c r="AM79">
        <v>3.430800532910898</v>
      </c>
      <c r="AN79">
        <v>65.6603906975196</v>
      </c>
      <c r="AO79">
        <f>(AQ79 - AP79 + DZ79*1E3/(8.314*(EB79+273.15)) * AS79/DY79 * AR79) * DY79/(100*DM79) * 1000/(1000 - AQ79)</f>
        <v>0</v>
      </c>
      <c r="AP79">
        <v>22.06199599560892</v>
      </c>
      <c r="AQ79">
        <v>22.61378787878787</v>
      </c>
      <c r="AR79">
        <v>-4.70863392638116E-05</v>
      </c>
      <c r="AS79">
        <v>125.1228218183643</v>
      </c>
      <c r="AT79">
        <v>0</v>
      </c>
      <c r="AU79">
        <v>0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439</v>
      </c>
      <c r="AZ79" t="s">
        <v>439</v>
      </c>
      <c r="BA79">
        <v>0</v>
      </c>
      <c r="BB79">
        <v>0</v>
      </c>
      <c r="BC79">
        <f>1-BA79/BB79</f>
        <v>0</v>
      </c>
      <c r="BD79">
        <v>0</v>
      </c>
      <c r="BE79" t="s">
        <v>439</v>
      </c>
      <c r="BF79" t="s">
        <v>439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439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1.65</v>
      </c>
      <c r="DN79">
        <v>0.5</v>
      </c>
      <c r="DO79" t="s">
        <v>440</v>
      </c>
      <c r="DP79">
        <v>2</v>
      </c>
      <c r="DQ79" t="b">
        <v>1</v>
      </c>
      <c r="DR79">
        <v>1758397802.6</v>
      </c>
      <c r="DS79">
        <v>980.1567407407407</v>
      </c>
      <c r="DT79">
        <v>1010.440407407408</v>
      </c>
      <c r="DU79">
        <v>22.60818888888889</v>
      </c>
      <c r="DV79">
        <v>22.05775925925925</v>
      </c>
      <c r="DW79">
        <v>979.3771851851852</v>
      </c>
      <c r="DX79">
        <v>22.39391111111111</v>
      </c>
      <c r="DY79">
        <v>499.9826666666667</v>
      </c>
      <c r="DZ79">
        <v>90.40453703703704</v>
      </c>
      <c r="EA79">
        <v>0.05503268518518518</v>
      </c>
      <c r="EB79">
        <v>29.3651962962963</v>
      </c>
      <c r="EC79">
        <v>29.9948111111111</v>
      </c>
      <c r="ED79">
        <v>999.9000000000001</v>
      </c>
      <c r="EE79">
        <v>0</v>
      </c>
      <c r="EF79">
        <v>0</v>
      </c>
      <c r="EG79">
        <v>9990.998518518518</v>
      </c>
      <c r="EH79">
        <v>0</v>
      </c>
      <c r="EI79">
        <v>8.32977</v>
      </c>
      <c r="EJ79">
        <v>-30.2836925925926</v>
      </c>
      <c r="EK79">
        <v>1002.828703703704</v>
      </c>
      <c r="EL79">
        <v>1033.231481481482</v>
      </c>
      <c r="EM79">
        <v>0.5504224444444444</v>
      </c>
      <c r="EN79">
        <v>1010.440407407408</v>
      </c>
      <c r="EO79">
        <v>22.05775925925925</v>
      </c>
      <c r="EP79">
        <v>2.043881851851852</v>
      </c>
      <c r="EQ79">
        <v>1.994121111111111</v>
      </c>
      <c r="ER79">
        <v>17.78844814814815</v>
      </c>
      <c r="ES79">
        <v>17.39774444444444</v>
      </c>
      <c r="ET79">
        <v>1999.997407407407</v>
      </c>
      <c r="EU79">
        <v>0.9800048888888889</v>
      </c>
      <c r="EV79">
        <v>0.01999497407407407</v>
      </c>
      <c r="EW79">
        <v>0</v>
      </c>
      <c r="EX79">
        <v>235.3542962962963</v>
      </c>
      <c r="EY79">
        <v>5.000560000000001</v>
      </c>
      <c r="EZ79">
        <v>4872.63037037037</v>
      </c>
      <c r="FA79">
        <v>17294.8962962963</v>
      </c>
      <c r="FB79">
        <v>41.43699999999999</v>
      </c>
      <c r="FC79">
        <v>41.69633333333332</v>
      </c>
      <c r="FD79">
        <v>41.18699999999999</v>
      </c>
      <c r="FE79">
        <v>40.83766666666666</v>
      </c>
      <c r="FF79">
        <v>42.14337037037036</v>
      </c>
      <c r="FG79">
        <v>1955.107407407407</v>
      </c>
      <c r="FH79">
        <v>39.89000000000001</v>
      </c>
      <c r="FI79">
        <v>0</v>
      </c>
      <c r="FJ79">
        <v>1758397810</v>
      </c>
      <c r="FK79">
        <v>0</v>
      </c>
      <c r="FL79">
        <v>235.38672</v>
      </c>
      <c r="FM79">
        <v>2.828153843041249</v>
      </c>
      <c r="FN79">
        <v>46.38384607904514</v>
      </c>
      <c r="FO79">
        <v>4872.974399999999</v>
      </c>
      <c r="FP79">
        <v>15</v>
      </c>
      <c r="FQ79">
        <v>0</v>
      </c>
      <c r="FR79" t="s">
        <v>441</v>
      </c>
      <c r="FS79">
        <v>1747148579.5</v>
      </c>
      <c r="FT79">
        <v>1747148584.5</v>
      </c>
      <c r="FU79">
        <v>0</v>
      </c>
      <c r="FV79">
        <v>0.162</v>
      </c>
      <c r="FW79">
        <v>-0.001</v>
      </c>
      <c r="FX79">
        <v>0.139</v>
      </c>
      <c r="FY79">
        <v>0.058</v>
      </c>
      <c r="FZ79">
        <v>420</v>
      </c>
      <c r="GA79">
        <v>16</v>
      </c>
      <c r="GB79">
        <v>0.19</v>
      </c>
      <c r="GC79">
        <v>0.02</v>
      </c>
      <c r="GD79">
        <v>-30.27893658536586</v>
      </c>
      <c r="GE79">
        <v>0.004177003484298203</v>
      </c>
      <c r="GF79">
        <v>0.07577067054718159</v>
      </c>
      <c r="GG79">
        <v>1</v>
      </c>
      <c r="GH79">
        <v>235.2135882352941</v>
      </c>
      <c r="GI79">
        <v>1.869671505873405</v>
      </c>
      <c r="GJ79">
        <v>0.2734184594705314</v>
      </c>
      <c r="GK79">
        <v>0</v>
      </c>
      <c r="GL79">
        <v>0.5543889268292682</v>
      </c>
      <c r="GM79">
        <v>-0.06201710801393746</v>
      </c>
      <c r="GN79">
        <v>0.01808984907161114</v>
      </c>
      <c r="GO79">
        <v>1</v>
      </c>
      <c r="GP79">
        <v>2</v>
      </c>
      <c r="GQ79">
        <v>3</v>
      </c>
      <c r="GR79" t="s">
        <v>448</v>
      </c>
      <c r="GS79">
        <v>3.12758</v>
      </c>
      <c r="GT79">
        <v>2.73262</v>
      </c>
      <c r="GU79">
        <v>0.156821</v>
      </c>
      <c r="GV79">
        <v>0.16091</v>
      </c>
      <c r="GW79">
        <v>0.102643</v>
      </c>
      <c r="GX79">
        <v>0.101444</v>
      </c>
      <c r="GY79">
        <v>25308</v>
      </c>
      <c r="GZ79">
        <v>24399.6</v>
      </c>
      <c r="HA79">
        <v>30556.4</v>
      </c>
      <c r="HB79">
        <v>29332.5</v>
      </c>
      <c r="HC79">
        <v>37848.3</v>
      </c>
      <c r="HD79">
        <v>34673.5</v>
      </c>
      <c r="HE79">
        <v>46747.1</v>
      </c>
      <c r="HF79">
        <v>43577</v>
      </c>
      <c r="HG79">
        <v>1.825</v>
      </c>
      <c r="HH79">
        <v>1.88778</v>
      </c>
      <c r="HI79">
        <v>0.0921264</v>
      </c>
      <c r="HJ79">
        <v>0</v>
      </c>
      <c r="HK79">
        <v>28.4361</v>
      </c>
      <c r="HL79">
        <v>999.9</v>
      </c>
      <c r="HM79">
        <v>54.9</v>
      </c>
      <c r="HN79">
        <v>30</v>
      </c>
      <c r="HO79">
        <v>25.8707</v>
      </c>
      <c r="HP79">
        <v>63.5162</v>
      </c>
      <c r="HQ79">
        <v>16.5184</v>
      </c>
      <c r="HR79">
        <v>1</v>
      </c>
      <c r="HS79">
        <v>0.134352</v>
      </c>
      <c r="HT79">
        <v>0.314818</v>
      </c>
      <c r="HU79">
        <v>20.1993</v>
      </c>
      <c r="HV79">
        <v>5.22732</v>
      </c>
      <c r="HW79">
        <v>11.974</v>
      </c>
      <c r="HX79">
        <v>4.96995</v>
      </c>
      <c r="HY79">
        <v>3.2895</v>
      </c>
      <c r="HZ79">
        <v>9999</v>
      </c>
      <c r="IA79">
        <v>9999</v>
      </c>
      <c r="IB79">
        <v>9999</v>
      </c>
      <c r="IC79">
        <v>999.9</v>
      </c>
      <c r="ID79">
        <v>4.97296</v>
      </c>
      <c r="IE79">
        <v>1.87738</v>
      </c>
      <c r="IF79">
        <v>1.87546</v>
      </c>
      <c r="IG79">
        <v>1.87822</v>
      </c>
      <c r="IH79">
        <v>1.875</v>
      </c>
      <c r="II79">
        <v>1.87856</v>
      </c>
      <c r="IJ79">
        <v>1.87566</v>
      </c>
      <c r="IK79">
        <v>1.87683</v>
      </c>
      <c r="IL79">
        <v>0</v>
      </c>
      <c r="IM79">
        <v>0</v>
      </c>
      <c r="IN79">
        <v>0</v>
      </c>
      <c r="IO79">
        <v>0</v>
      </c>
      <c r="IP79" t="s">
        <v>443</v>
      </c>
      <c r="IQ79" t="s">
        <v>444</v>
      </c>
      <c r="IR79" t="s">
        <v>445</v>
      </c>
      <c r="IS79" t="s">
        <v>445</v>
      </c>
      <c r="IT79" t="s">
        <v>445</v>
      </c>
      <c r="IU79" t="s">
        <v>445</v>
      </c>
      <c r="IV79">
        <v>0</v>
      </c>
      <c r="IW79">
        <v>100</v>
      </c>
      <c r="IX79">
        <v>100</v>
      </c>
      <c r="IY79">
        <v>0.8</v>
      </c>
      <c r="IZ79">
        <v>0.2144</v>
      </c>
      <c r="JA79">
        <v>-0.2046850803116756</v>
      </c>
      <c r="JB79">
        <v>0.001090686741545948</v>
      </c>
      <c r="JC79">
        <v>-2.452344269991786E-07</v>
      </c>
      <c r="JD79">
        <v>1.613811493950918E-10</v>
      </c>
      <c r="JE79">
        <v>-0.05017639731038544</v>
      </c>
      <c r="JF79">
        <v>-0.0006473243881308715</v>
      </c>
      <c r="JG79">
        <v>0.0006993473609999637</v>
      </c>
      <c r="JH79">
        <v>-6.390957121238126E-06</v>
      </c>
      <c r="JI79">
        <v>1</v>
      </c>
      <c r="JJ79">
        <v>2094</v>
      </c>
      <c r="JK79">
        <v>1</v>
      </c>
      <c r="JL79">
        <v>27</v>
      </c>
      <c r="JM79">
        <v>187487.2</v>
      </c>
      <c r="JN79">
        <v>187487.1</v>
      </c>
      <c r="JO79">
        <v>2.32056</v>
      </c>
      <c r="JP79">
        <v>2.53662</v>
      </c>
      <c r="JQ79">
        <v>1.39893</v>
      </c>
      <c r="JR79">
        <v>2.35352</v>
      </c>
      <c r="JS79">
        <v>1.44897</v>
      </c>
      <c r="JT79">
        <v>2.46338</v>
      </c>
      <c r="JU79">
        <v>36.5996</v>
      </c>
      <c r="JV79">
        <v>24.1926</v>
      </c>
      <c r="JW79">
        <v>18</v>
      </c>
      <c r="JX79">
        <v>476.578</v>
      </c>
      <c r="JY79">
        <v>486.399</v>
      </c>
      <c r="JZ79">
        <v>27.2193</v>
      </c>
      <c r="KA79">
        <v>28.8219</v>
      </c>
      <c r="KB79">
        <v>30.0006</v>
      </c>
      <c r="KC79">
        <v>28.4128</v>
      </c>
      <c r="KD79">
        <v>28.4609</v>
      </c>
      <c r="KE79">
        <v>46.5129</v>
      </c>
      <c r="KF79">
        <v>25.5797</v>
      </c>
      <c r="KG79">
        <v>100</v>
      </c>
      <c r="KH79">
        <v>27.3455</v>
      </c>
      <c r="KI79">
        <v>1055.43</v>
      </c>
      <c r="KJ79">
        <v>22.0549</v>
      </c>
      <c r="KK79">
        <v>101.022</v>
      </c>
      <c r="KL79">
        <v>100.243</v>
      </c>
    </row>
    <row r="80" spans="1:298">
      <c r="A80">
        <v>64</v>
      </c>
      <c r="B80">
        <v>1758397815.1</v>
      </c>
      <c r="C80">
        <v>406.5999999046326</v>
      </c>
      <c r="D80" t="s">
        <v>573</v>
      </c>
      <c r="E80" t="s">
        <v>574</v>
      </c>
      <c r="F80">
        <v>5</v>
      </c>
      <c r="G80" t="s">
        <v>436</v>
      </c>
      <c r="H80" t="s">
        <v>437</v>
      </c>
      <c r="I80" t="s">
        <v>438</v>
      </c>
      <c r="J80">
        <v>1758397807.314285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1065.505426192557</v>
      </c>
      <c r="AL80">
        <v>1043.934545454545</v>
      </c>
      <c r="AM80">
        <v>3.402305186964526</v>
      </c>
      <c r="AN80">
        <v>65.6603906975196</v>
      </c>
      <c r="AO80">
        <f>(AQ80 - AP80 + DZ80*1E3/(8.314*(EB80+273.15)) * AS80/DY80 * AR80) * DY80/(100*DM80) * 1000/(1000 - AQ80)</f>
        <v>0</v>
      </c>
      <c r="AP80">
        <v>22.0669894215026</v>
      </c>
      <c r="AQ80">
        <v>22.61453757575758</v>
      </c>
      <c r="AR80">
        <v>6.376094173526541E-05</v>
      </c>
      <c r="AS80">
        <v>125.1228218183643</v>
      </c>
      <c r="AT80">
        <v>0</v>
      </c>
      <c r="AU80">
        <v>0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439</v>
      </c>
      <c r="AZ80" t="s">
        <v>439</v>
      </c>
      <c r="BA80">
        <v>0</v>
      </c>
      <c r="BB80">
        <v>0</v>
      </c>
      <c r="BC80">
        <f>1-BA80/BB80</f>
        <v>0</v>
      </c>
      <c r="BD80">
        <v>0</v>
      </c>
      <c r="BE80" t="s">
        <v>439</v>
      </c>
      <c r="BF80" t="s">
        <v>439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439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1.65</v>
      </c>
      <c r="DN80">
        <v>0.5</v>
      </c>
      <c r="DO80" t="s">
        <v>440</v>
      </c>
      <c r="DP80">
        <v>2</v>
      </c>
      <c r="DQ80" t="b">
        <v>1</v>
      </c>
      <c r="DR80">
        <v>1758397807.314285</v>
      </c>
      <c r="DS80">
        <v>995.9700000000001</v>
      </c>
      <c r="DT80">
        <v>1026.231071428572</v>
      </c>
      <c r="DU80">
        <v>22.61294642857143</v>
      </c>
      <c r="DV80">
        <v>22.06184285714286</v>
      </c>
      <c r="DW80">
        <v>995.1735357142858</v>
      </c>
      <c r="DX80">
        <v>22.398575</v>
      </c>
      <c r="DY80">
        <v>499.9968214285714</v>
      </c>
      <c r="DZ80">
        <v>90.404675</v>
      </c>
      <c r="EA80">
        <v>0.05486543214285715</v>
      </c>
      <c r="EB80">
        <v>29.35801071428571</v>
      </c>
      <c r="EC80">
        <v>29.96563214285714</v>
      </c>
      <c r="ED80">
        <v>999.9000000000002</v>
      </c>
      <c r="EE80">
        <v>0</v>
      </c>
      <c r="EF80">
        <v>0</v>
      </c>
      <c r="EG80">
        <v>9997.103214285715</v>
      </c>
      <c r="EH80">
        <v>0</v>
      </c>
      <c r="EI80">
        <v>8.332774285714285</v>
      </c>
      <c r="EJ80">
        <v>-30.26074285714285</v>
      </c>
      <c r="EK80">
        <v>1019.012714285714</v>
      </c>
      <c r="EL80">
        <v>1049.3825</v>
      </c>
      <c r="EM80">
        <v>0.55109625</v>
      </c>
      <c r="EN80">
        <v>1026.231071428572</v>
      </c>
      <c r="EO80">
        <v>22.06184285714286</v>
      </c>
      <c r="EP80">
        <v>2.044315</v>
      </c>
      <c r="EQ80">
        <v>1.994493571428572</v>
      </c>
      <c r="ER80">
        <v>17.79181785714286</v>
      </c>
      <c r="ES80">
        <v>17.40069285714286</v>
      </c>
      <c r="ET80">
        <v>2000.0325</v>
      </c>
      <c r="EU80">
        <v>0.9800052857142857</v>
      </c>
      <c r="EV80">
        <v>0.01999457142857142</v>
      </c>
      <c r="EW80">
        <v>0</v>
      </c>
      <c r="EX80">
        <v>235.5555</v>
      </c>
      <c r="EY80">
        <v>5.000560000000001</v>
      </c>
      <c r="EZ80">
        <v>4876.039285714286</v>
      </c>
      <c r="FA80">
        <v>17295.18571428572</v>
      </c>
      <c r="FB80">
        <v>41.43699999999999</v>
      </c>
      <c r="FC80">
        <v>41.714</v>
      </c>
      <c r="FD80">
        <v>41.18699999999999</v>
      </c>
      <c r="FE80">
        <v>40.85700000000001</v>
      </c>
      <c r="FF80">
        <v>42.16042857142855</v>
      </c>
      <c r="FG80">
        <v>1955.1425</v>
      </c>
      <c r="FH80">
        <v>39.89000000000001</v>
      </c>
      <c r="FI80">
        <v>0</v>
      </c>
      <c r="FJ80">
        <v>1758397815.4</v>
      </c>
      <c r="FK80">
        <v>0</v>
      </c>
      <c r="FL80">
        <v>235.5838076923077</v>
      </c>
      <c r="FM80">
        <v>3.030940174284934</v>
      </c>
      <c r="FN80">
        <v>40.9996580945664</v>
      </c>
      <c r="FO80">
        <v>4876.748461538461</v>
      </c>
      <c r="FP80">
        <v>15</v>
      </c>
      <c r="FQ80">
        <v>0</v>
      </c>
      <c r="FR80" t="s">
        <v>441</v>
      </c>
      <c r="FS80">
        <v>1747148579.5</v>
      </c>
      <c r="FT80">
        <v>1747148584.5</v>
      </c>
      <c r="FU80">
        <v>0</v>
      </c>
      <c r="FV80">
        <v>0.162</v>
      </c>
      <c r="FW80">
        <v>-0.001</v>
      </c>
      <c r="FX80">
        <v>0.139</v>
      </c>
      <c r="FY80">
        <v>0.058</v>
      </c>
      <c r="FZ80">
        <v>420</v>
      </c>
      <c r="GA80">
        <v>16</v>
      </c>
      <c r="GB80">
        <v>0.19</v>
      </c>
      <c r="GC80">
        <v>0.02</v>
      </c>
      <c r="GD80">
        <v>-30.27841707317074</v>
      </c>
      <c r="GE80">
        <v>0.4227491289198492</v>
      </c>
      <c r="GF80">
        <v>0.07029660472125307</v>
      </c>
      <c r="GG80">
        <v>1</v>
      </c>
      <c r="GH80">
        <v>235.4619705882353</v>
      </c>
      <c r="GI80">
        <v>2.37046600827191</v>
      </c>
      <c r="GJ80">
        <v>0.3130972866373229</v>
      </c>
      <c r="GK80">
        <v>0</v>
      </c>
      <c r="GL80">
        <v>0.5491541707317074</v>
      </c>
      <c r="GM80">
        <v>0.01782493379790935</v>
      </c>
      <c r="GN80">
        <v>0.004783334768489027</v>
      </c>
      <c r="GO80">
        <v>1</v>
      </c>
      <c r="GP80">
        <v>2</v>
      </c>
      <c r="GQ80">
        <v>3</v>
      </c>
      <c r="GR80" t="s">
        <v>448</v>
      </c>
      <c r="GS80">
        <v>3.1276</v>
      </c>
      <c r="GT80">
        <v>2.73272</v>
      </c>
      <c r="GU80">
        <v>0.158471</v>
      </c>
      <c r="GV80">
        <v>0.162554</v>
      </c>
      <c r="GW80">
        <v>0.102647</v>
      </c>
      <c r="GX80">
        <v>0.101455</v>
      </c>
      <c r="GY80">
        <v>25257.8</v>
      </c>
      <c r="GZ80">
        <v>24351.2</v>
      </c>
      <c r="HA80">
        <v>30555.7</v>
      </c>
      <c r="HB80">
        <v>29331.8</v>
      </c>
      <c r="HC80">
        <v>37847.6</v>
      </c>
      <c r="HD80">
        <v>34672.8</v>
      </c>
      <c r="HE80">
        <v>46746.2</v>
      </c>
      <c r="HF80">
        <v>43576.4</v>
      </c>
      <c r="HG80">
        <v>1.82477</v>
      </c>
      <c r="HH80">
        <v>1.88778</v>
      </c>
      <c r="HI80">
        <v>0.09307269999999999</v>
      </c>
      <c r="HJ80">
        <v>0</v>
      </c>
      <c r="HK80">
        <v>28.4361</v>
      </c>
      <c r="HL80">
        <v>999.9</v>
      </c>
      <c r="HM80">
        <v>54.9</v>
      </c>
      <c r="HN80">
        <v>30</v>
      </c>
      <c r="HO80">
        <v>25.8711</v>
      </c>
      <c r="HP80">
        <v>63.5861</v>
      </c>
      <c r="HQ80">
        <v>16.3702</v>
      </c>
      <c r="HR80">
        <v>1</v>
      </c>
      <c r="HS80">
        <v>0.134172</v>
      </c>
      <c r="HT80">
        <v>-0.1307</v>
      </c>
      <c r="HU80">
        <v>20.1995</v>
      </c>
      <c r="HV80">
        <v>5.22822</v>
      </c>
      <c r="HW80">
        <v>11.974</v>
      </c>
      <c r="HX80">
        <v>4.9698</v>
      </c>
      <c r="HY80">
        <v>3.28948</v>
      </c>
      <c r="HZ80">
        <v>9999</v>
      </c>
      <c r="IA80">
        <v>9999</v>
      </c>
      <c r="IB80">
        <v>9999</v>
      </c>
      <c r="IC80">
        <v>999.9</v>
      </c>
      <c r="ID80">
        <v>4.97296</v>
      </c>
      <c r="IE80">
        <v>1.8774</v>
      </c>
      <c r="IF80">
        <v>1.87546</v>
      </c>
      <c r="IG80">
        <v>1.87821</v>
      </c>
      <c r="IH80">
        <v>1.875</v>
      </c>
      <c r="II80">
        <v>1.8786</v>
      </c>
      <c r="IJ80">
        <v>1.8757</v>
      </c>
      <c r="IK80">
        <v>1.87683</v>
      </c>
      <c r="IL80">
        <v>0</v>
      </c>
      <c r="IM80">
        <v>0</v>
      </c>
      <c r="IN80">
        <v>0</v>
      </c>
      <c r="IO80">
        <v>0</v>
      </c>
      <c r="IP80" t="s">
        <v>443</v>
      </c>
      <c r="IQ80" t="s">
        <v>444</v>
      </c>
      <c r="IR80" t="s">
        <v>445</v>
      </c>
      <c r="IS80" t="s">
        <v>445</v>
      </c>
      <c r="IT80" t="s">
        <v>445</v>
      </c>
      <c r="IU80" t="s">
        <v>445</v>
      </c>
      <c r="IV80">
        <v>0</v>
      </c>
      <c r="IW80">
        <v>100</v>
      </c>
      <c r="IX80">
        <v>100</v>
      </c>
      <c r="IY80">
        <v>0.83</v>
      </c>
      <c r="IZ80">
        <v>0.2144</v>
      </c>
      <c r="JA80">
        <v>-0.2046850803116756</v>
      </c>
      <c r="JB80">
        <v>0.001090686741545948</v>
      </c>
      <c r="JC80">
        <v>-2.452344269991786E-07</v>
      </c>
      <c r="JD80">
        <v>1.613811493950918E-10</v>
      </c>
      <c r="JE80">
        <v>-0.05017639731038544</v>
      </c>
      <c r="JF80">
        <v>-0.0006473243881308715</v>
      </c>
      <c r="JG80">
        <v>0.0006993473609999637</v>
      </c>
      <c r="JH80">
        <v>-6.390957121238126E-06</v>
      </c>
      <c r="JI80">
        <v>1</v>
      </c>
      <c r="JJ80">
        <v>2094</v>
      </c>
      <c r="JK80">
        <v>1</v>
      </c>
      <c r="JL80">
        <v>27</v>
      </c>
      <c r="JM80">
        <v>187487.3</v>
      </c>
      <c r="JN80">
        <v>187487.2</v>
      </c>
      <c r="JO80">
        <v>2.34863</v>
      </c>
      <c r="JP80">
        <v>2.53418</v>
      </c>
      <c r="JQ80">
        <v>1.39893</v>
      </c>
      <c r="JR80">
        <v>2.35352</v>
      </c>
      <c r="JS80">
        <v>1.44897</v>
      </c>
      <c r="JT80">
        <v>2.55615</v>
      </c>
      <c r="JU80">
        <v>36.5996</v>
      </c>
      <c r="JV80">
        <v>24.1926</v>
      </c>
      <c r="JW80">
        <v>18</v>
      </c>
      <c r="JX80">
        <v>476.495</v>
      </c>
      <c r="JY80">
        <v>486.454</v>
      </c>
      <c r="JZ80">
        <v>27.2902</v>
      </c>
      <c r="KA80">
        <v>28.8292</v>
      </c>
      <c r="KB80">
        <v>30</v>
      </c>
      <c r="KC80">
        <v>28.4188</v>
      </c>
      <c r="KD80">
        <v>28.4675</v>
      </c>
      <c r="KE80">
        <v>47.1332</v>
      </c>
      <c r="KF80">
        <v>25.5797</v>
      </c>
      <c r="KG80">
        <v>100</v>
      </c>
      <c r="KH80">
        <v>27.3817</v>
      </c>
      <c r="KI80">
        <v>1075.49</v>
      </c>
      <c r="KJ80">
        <v>22.0606</v>
      </c>
      <c r="KK80">
        <v>101.019</v>
      </c>
      <c r="KL80">
        <v>100.241</v>
      </c>
    </row>
    <row r="81" spans="1:298">
      <c r="A81">
        <v>65</v>
      </c>
      <c r="B81">
        <v>1758397820.1</v>
      </c>
      <c r="C81">
        <v>411.5999999046326</v>
      </c>
      <c r="D81" t="s">
        <v>575</v>
      </c>
      <c r="E81" t="s">
        <v>576</v>
      </c>
      <c r="F81">
        <v>5</v>
      </c>
      <c r="G81" t="s">
        <v>436</v>
      </c>
      <c r="H81" t="s">
        <v>437</v>
      </c>
      <c r="I81" t="s">
        <v>438</v>
      </c>
      <c r="J81">
        <v>1758397812.6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1082.879936884569</v>
      </c>
      <c r="AL81">
        <v>1061.194727272728</v>
      </c>
      <c r="AM81">
        <v>3.457598845359621</v>
      </c>
      <c r="AN81">
        <v>65.6603906975196</v>
      </c>
      <c r="AO81">
        <f>(AQ81 - AP81 + DZ81*1E3/(8.314*(EB81+273.15)) * AS81/DY81 * AR81) * DY81/(100*DM81) * 1000/(1000 - AQ81)</f>
        <v>0</v>
      </c>
      <c r="AP81">
        <v>22.06687526711104</v>
      </c>
      <c r="AQ81">
        <v>22.61672484848485</v>
      </c>
      <c r="AR81">
        <v>4.059776400605511E-05</v>
      </c>
      <c r="AS81">
        <v>125.1228218183643</v>
      </c>
      <c r="AT81">
        <v>0</v>
      </c>
      <c r="AU81">
        <v>0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439</v>
      </c>
      <c r="AZ81" t="s">
        <v>439</v>
      </c>
      <c r="BA81">
        <v>0</v>
      </c>
      <c r="BB81">
        <v>0</v>
      </c>
      <c r="BC81">
        <f>1-BA81/BB81</f>
        <v>0</v>
      </c>
      <c r="BD81">
        <v>0</v>
      </c>
      <c r="BE81" t="s">
        <v>439</v>
      </c>
      <c r="BF81" t="s">
        <v>439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439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1.65</v>
      </c>
      <c r="DN81">
        <v>0.5</v>
      </c>
      <c r="DO81" t="s">
        <v>440</v>
      </c>
      <c r="DP81">
        <v>2</v>
      </c>
      <c r="DQ81" t="b">
        <v>1</v>
      </c>
      <c r="DR81">
        <v>1758397812.6</v>
      </c>
      <c r="DS81">
        <v>1013.694555555556</v>
      </c>
      <c r="DT81">
        <v>1043.975925925926</v>
      </c>
      <c r="DU81">
        <v>22.61452222222222</v>
      </c>
      <c r="DV81">
        <v>22.06477777777777</v>
      </c>
      <c r="DW81">
        <v>1012.878962962963</v>
      </c>
      <c r="DX81">
        <v>22.40012592592593</v>
      </c>
      <c r="DY81">
        <v>499.9894814814814</v>
      </c>
      <c r="DZ81">
        <v>90.40487407407407</v>
      </c>
      <c r="EA81">
        <v>0.05489628518518518</v>
      </c>
      <c r="EB81">
        <v>29.35351851851852</v>
      </c>
      <c r="EC81">
        <v>29.95604444444444</v>
      </c>
      <c r="ED81">
        <v>999.9000000000001</v>
      </c>
      <c r="EE81">
        <v>0</v>
      </c>
      <c r="EF81">
        <v>0</v>
      </c>
      <c r="EG81">
        <v>10002.15518518519</v>
      </c>
      <c r="EH81">
        <v>0</v>
      </c>
      <c r="EI81">
        <v>8.333345185185184</v>
      </c>
      <c r="EJ81">
        <v>-30.28074074074074</v>
      </c>
      <c r="EK81">
        <v>1037.14962962963</v>
      </c>
      <c r="EL81">
        <v>1067.53037037037</v>
      </c>
      <c r="EM81">
        <v>0.5497360740740741</v>
      </c>
      <c r="EN81">
        <v>1043.975925925926</v>
      </c>
      <c r="EO81">
        <v>22.06477777777777</v>
      </c>
      <c r="EP81">
        <v>2.044462222222222</v>
      </c>
      <c r="EQ81">
        <v>1.994764814814814</v>
      </c>
      <c r="ER81">
        <v>17.79295185185185</v>
      </c>
      <c r="ES81">
        <v>17.40282962962963</v>
      </c>
      <c r="ET81">
        <v>2000.042962962963</v>
      </c>
      <c r="EU81">
        <v>0.9800054444444444</v>
      </c>
      <c r="EV81">
        <v>0.01999441111111111</v>
      </c>
      <c r="EW81">
        <v>0</v>
      </c>
      <c r="EX81">
        <v>235.6957037037037</v>
      </c>
      <c r="EY81">
        <v>5.000560000000001</v>
      </c>
      <c r="EZ81">
        <v>4879.626666666667</v>
      </c>
      <c r="FA81">
        <v>17295.27777777778</v>
      </c>
      <c r="FB81">
        <v>41.44166666666666</v>
      </c>
      <c r="FC81">
        <v>41.73133333333334</v>
      </c>
      <c r="FD81">
        <v>41.18699999999999</v>
      </c>
      <c r="FE81">
        <v>40.875</v>
      </c>
      <c r="FF81">
        <v>42.1824074074074</v>
      </c>
      <c r="FG81">
        <v>1955.152962962963</v>
      </c>
      <c r="FH81">
        <v>39.89000000000001</v>
      </c>
      <c r="FI81">
        <v>0</v>
      </c>
      <c r="FJ81">
        <v>1758397820.2</v>
      </c>
      <c r="FK81">
        <v>0</v>
      </c>
      <c r="FL81">
        <v>235.7058846153846</v>
      </c>
      <c r="FM81">
        <v>1.353470088140726</v>
      </c>
      <c r="FN81">
        <v>37.82222221213168</v>
      </c>
      <c r="FO81">
        <v>4879.921538461538</v>
      </c>
      <c r="FP81">
        <v>15</v>
      </c>
      <c r="FQ81">
        <v>0</v>
      </c>
      <c r="FR81" t="s">
        <v>441</v>
      </c>
      <c r="FS81">
        <v>1747148579.5</v>
      </c>
      <c r="FT81">
        <v>1747148584.5</v>
      </c>
      <c r="FU81">
        <v>0</v>
      </c>
      <c r="FV81">
        <v>0.162</v>
      </c>
      <c r="FW81">
        <v>-0.001</v>
      </c>
      <c r="FX81">
        <v>0.139</v>
      </c>
      <c r="FY81">
        <v>0.058</v>
      </c>
      <c r="FZ81">
        <v>420</v>
      </c>
      <c r="GA81">
        <v>16</v>
      </c>
      <c r="GB81">
        <v>0.19</v>
      </c>
      <c r="GC81">
        <v>0.02</v>
      </c>
      <c r="GD81">
        <v>-30.29262926829269</v>
      </c>
      <c r="GE81">
        <v>-0.23635191637631</v>
      </c>
      <c r="GF81">
        <v>0.08607423410936281</v>
      </c>
      <c r="GG81">
        <v>1</v>
      </c>
      <c r="GH81">
        <v>235.61</v>
      </c>
      <c r="GI81">
        <v>2.010114593843791</v>
      </c>
      <c r="GJ81">
        <v>0.3082845324390721</v>
      </c>
      <c r="GK81">
        <v>0</v>
      </c>
      <c r="GL81">
        <v>0.5506320487804878</v>
      </c>
      <c r="GM81">
        <v>-0.01820157491289084</v>
      </c>
      <c r="GN81">
        <v>0.002413103597699487</v>
      </c>
      <c r="GO81">
        <v>1</v>
      </c>
      <c r="GP81">
        <v>2</v>
      </c>
      <c r="GQ81">
        <v>3</v>
      </c>
      <c r="GR81" t="s">
        <v>448</v>
      </c>
      <c r="GS81">
        <v>3.12755</v>
      </c>
      <c r="GT81">
        <v>2.73303</v>
      </c>
      <c r="GU81">
        <v>0.160119</v>
      </c>
      <c r="GV81">
        <v>0.164182</v>
      </c>
      <c r="GW81">
        <v>0.102652</v>
      </c>
      <c r="GX81">
        <v>0.101457</v>
      </c>
      <c r="GY81">
        <v>25208.3</v>
      </c>
      <c r="GZ81">
        <v>24303.2</v>
      </c>
      <c r="HA81">
        <v>30555.6</v>
      </c>
      <c r="HB81">
        <v>29331.1</v>
      </c>
      <c r="HC81">
        <v>37847.3</v>
      </c>
      <c r="HD81">
        <v>34671.8</v>
      </c>
      <c r="HE81">
        <v>46746</v>
      </c>
      <c r="HF81">
        <v>43575.1</v>
      </c>
      <c r="HG81">
        <v>1.8248</v>
      </c>
      <c r="HH81">
        <v>1.88762</v>
      </c>
      <c r="HI81">
        <v>0.09499489999999999</v>
      </c>
      <c r="HJ81">
        <v>0</v>
      </c>
      <c r="HK81">
        <v>28.4361</v>
      </c>
      <c r="HL81">
        <v>999.9</v>
      </c>
      <c r="HM81">
        <v>54.9</v>
      </c>
      <c r="HN81">
        <v>30</v>
      </c>
      <c r="HO81">
        <v>25.8741</v>
      </c>
      <c r="HP81">
        <v>63.3561</v>
      </c>
      <c r="HQ81">
        <v>16.3702</v>
      </c>
      <c r="HR81">
        <v>1</v>
      </c>
      <c r="HS81">
        <v>0.134032</v>
      </c>
      <c r="HT81">
        <v>-0.0685294</v>
      </c>
      <c r="HU81">
        <v>20.1998</v>
      </c>
      <c r="HV81">
        <v>5.22762</v>
      </c>
      <c r="HW81">
        <v>11.974</v>
      </c>
      <c r="HX81">
        <v>4.9696</v>
      </c>
      <c r="HY81">
        <v>3.2895</v>
      </c>
      <c r="HZ81">
        <v>9999</v>
      </c>
      <c r="IA81">
        <v>9999</v>
      </c>
      <c r="IB81">
        <v>9999</v>
      </c>
      <c r="IC81">
        <v>999.9</v>
      </c>
      <c r="ID81">
        <v>4.97295</v>
      </c>
      <c r="IE81">
        <v>1.8774</v>
      </c>
      <c r="IF81">
        <v>1.87546</v>
      </c>
      <c r="IG81">
        <v>1.87822</v>
      </c>
      <c r="IH81">
        <v>1.87499</v>
      </c>
      <c r="II81">
        <v>1.87858</v>
      </c>
      <c r="IJ81">
        <v>1.87567</v>
      </c>
      <c r="IK81">
        <v>1.87683</v>
      </c>
      <c r="IL81">
        <v>0</v>
      </c>
      <c r="IM81">
        <v>0</v>
      </c>
      <c r="IN81">
        <v>0</v>
      </c>
      <c r="IO81">
        <v>0</v>
      </c>
      <c r="IP81" t="s">
        <v>443</v>
      </c>
      <c r="IQ81" t="s">
        <v>444</v>
      </c>
      <c r="IR81" t="s">
        <v>445</v>
      </c>
      <c r="IS81" t="s">
        <v>445</v>
      </c>
      <c r="IT81" t="s">
        <v>445</v>
      </c>
      <c r="IU81" t="s">
        <v>445</v>
      </c>
      <c r="IV81">
        <v>0</v>
      </c>
      <c r="IW81">
        <v>100</v>
      </c>
      <c r="IX81">
        <v>100</v>
      </c>
      <c r="IY81">
        <v>0.85</v>
      </c>
      <c r="IZ81">
        <v>0.2144</v>
      </c>
      <c r="JA81">
        <v>-0.2046850803116756</v>
      </c>
      <c r="JB81">
        <v>0.001090686741545948</v>
      </c>
      <c r="JC81">
        <v>-2.452344269991786E-07</v>
      </c>
      <c r="JD81">
        <v>1.613811493950918E-10</v>
      </c>
      <c r="JE81">
        <v>-0.05017639731038544</v>
      </c>
      <c r="JF81">
        <v>-0.0006473243881308715</v>
      </c>
      <c r="JG81">
        <v>0.0006993473609999637</v>
      </c>
      <c r="JH81">
        <v>-6.390957121238126E-06</v>
      </c>
      <c r="JI81">
        <v>1</v>
      </c>
      <c r="JJ81">
        <v>2094</v>
      </c>
      <c r="JK81">
        <v>1</v>
      </c>
      <c r="JL81">
        <v>27</v>
      </c>
      <c r="JM81">
        <v>187487.3</v>
      </c>
      <c r="JN81">
        <v>187487.3</v>
      </c>
      <c r="JO81">
        <v>2.38037</v>
      </c>
      <c r="JP81">
        <v>2.52563</v>
      </c>
      <c r="JQ81">
        <v>1.39893</v>
      </c>
      <c r="JR81">
        <v>2.35352</v>
      </c>
      <c r="JS81">
        <v>1.44897</v>
      </c>
      <c r="JT81">
        <v>2.60254</v>
      </c>
      <c r="JU81">
        <v>36.5996</v>
      </c>
      <c r="JV81">
        <v>24.1926</v>
      </c>
      <c r="JW81">
        <v>18</v>
      </c>
      <c r="JX81">
        <v>476.548</v>
      </c>
      <c r="JY81">
        <v>486.409</v>
      </c>
      <c r="JZ81">
        <v>27.3706</v>
      </c>
      <c r="KA81">
        <v>28.8367</v>
      </c>
      <c r="KB81">
        <v>30.0002</v>
      </c>
      <c r="KC81">
        <v>28.425</v>
      </c>
      <c r="KD81">
        <v>28.4743</v>
      </c>
      <c r="KE81">
        <v>47.6895</v>
      </c>
      <c r="KF81">
        <v>25.5797</v>
      </c>
      <c r="KG81">
        <v>100</v>
      </c>
      <c r="KH81">
        <v>27.3924</v>
      </c>
      <c r="KI81">
        <v>1088.86</v>
      </c>
      <c r="KJ81">
        <v>22.064</v>
      </c>
      <c r="KK81">
        <v>101.019</v>
      </c>
      <c r="KL81">
        <v>100.239</v>
      </c>
    </row>
    <row r="82" spans="1:298">
      <c r="A82">
        <v>66</v>
      </c>
      <c r="B82">
        <v>1758397825.1</v>
      </c>
      <c r="C82">
        <v>416.5999999046326</v>
      </c>
      <c r="D82" t="s">
        <v>577</v>
      </c>
      <c r="E82" t="s">
        <v>578</v>
      </c>
      <c r="F82">
        <v>5</v>
      </c>
      <c r="G82" t="s">
        <v>436</v>
      </c>
      <c r="H82" t="s">
        <v>437</v>
      </c>
      <c r="I82" t="s">
        <v>438</v>
      </c>
      <c r="J82">
        <v>1758397817.314285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1100.001173841815</v>
      </c>
      <c r="AL82">
        <v>1078.408303030303</v>
      </c>
      <c r="AM82">
        <v>3.453410240701389</v>
      </c>
      <c r="AN82">
        <v>65.6603906975196</v>
      </c>
      <c r="AO82">
        <f>(AQ82 - AP82 + DZ82*1E3/(8.314*(EB82+273.15)) * AS82/DY82 * AR82) * DY82/(100*DM82) * 1000/(1000 - AQ82)</f>
        <v>0</v>
      </c>
      <c r="AP82">
        <v>22.06857740108738</v>
      </c>
      <c r="AQ82">
        <v>22.61778484848484</v>
      </c>
      <c r="AR82">
        <v>-8.23215039116558E-06</v>
      </c>
      <c r="AS82">
        <v>125.1228218183643</v>
      </c>
      <c r="AT82">
        <v>0</v>
      </c>
      <c r="AU82">
        <v>0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439</v>
      </c>
      <c r="AZ82" t="s">
        <v>439</v>
      </c>
      <c r="BA82">
        <v>0</v>
      </c>
      <c r="BB82">
        <v>0</v>
      </c>
      <c r="BC82">
        <f>1-BA82/BB82</f>
        <v>0</v>
      </c>
      <c r="BD82">
        <v>0</v>
      </c>
      <c r="BE82" t="s">
        <v>439</v>
      </c>
      <c r="BF82" t="s">
        <v>439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439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1.65</v>
      </c>
      <c r="DN82">
        <v>0.5</v>
      </c>
      <c r="DO82" t="s">
        <v>440</v>
      </c>
      <c r="DP82">
        <v>2</v>
      </c>
      <c r="DQ82" t="b">
        <v>1</v>
      </c>
      <c r="DR82">
        <v>1758397817.314285</v>
      </c>
      <c r="DS82">
        <v>1029.503214285714</v>
      </c>
      <c r="DT82">
        <v>1059.814285714285</v>
      </c>
      <c r="DU82">
        <v>22.61563571428571</v>
      </c>
      <c r="DV82">
        <v>22.06689642857143</v>
      </c>
      <c r="DW82">
        <v>1028.669285714286</v>
      </c>
      <c r="DX82">
        <v>22.40121785714286</v>
      </c>
      <c r="DY82">
        <v>500.0185</v>
      </c>
      <c r="DZ82">
        <v>90.4049142857143</v>
      </c>
      <c r="EA82">
        <v>0.05491313928571429</v>
      </c>
      <c r="EB82">
        <v>29.35547142857143</v>
      </c>
      <c r="EC82">
        <v>29.97424642857143</v>
      </c>
      <c r="ED82">
        <v>999.9000000000002</v>
      </c>
      <c r="EE82">
        <v>0</v>
      </c>
      <c r="EF82">
        <v>0</v>
      </c>
      <c r="EG82">
        <v>10009.44392857143</v>
      </c>
      <c r="EH82">
        <v>0</v>
      </c>
      <c r="EI82">
        <v>8.3332175</v>
      </c>
      <c r="EJ82">
        <v>-30.31139285714286</v>
      </c>
      <c r="EK82">
        <v>1053.324642857143</v>
      </c>
      <c r="EL82">
        <v>1083.728928571429</v>
      </c>
      <c r="EM82">
        <v>0.5487357142857142</v>
      </c>
      <c r="EN82">
        <v>1059.814285714285</v>
      </c>
      <c r="EO82">
        <v>22.06689642857143</v>
      </c>
      <c r="EP82">
        <v>2.044563571428571</v>
      </c>
      <c r="EQ82">
        <v>1.994956785714286</v>
      </c>
      <c r="ER82">
        <v>17.79375</v>
      </c>
      <c r="ES82">
        <v>17.40435714285714</v>
      </c>
      <c r="ET82">
        <v>2000.043928571428</v>
      </c>
      <c r="EU82">
        <v>0.9800055</v>
      </c>
      <c r="EV82">
        <v>0.01999435714285714</v>
      </c>
      <c r="EW82">
        <v>0</v>
      </c>
      <c r="EX82">
        <v>235.8301071428572</v>
      </c>
      <c r="EY82">
        <v>5.000560000000001</v>
      </c>
      <c r="EZ82">
        <v>4882.619285714286</v>
      </c>
      <c r="FA82">
        <v>17295.28214285714</v>
      </c>
      <c r="FB82">
        <v>41.44824999999999</v>
      </c>
      <c r="FC82">
        <v>41.7455</v>
      </c>
      <c r="FD82">
        <v>41.18699999999999</v>
      </c>
      <c r="FE82">
        <v>40.875</v>
      </c>
      <c r="FF82">
        <v>42.1847857142857</v>
      </c>
      <c r="FG82">
        <v>1955.153928571428</v>
      </c>
      <c r="FH82">
        <v>39.89000000000001</v>
      </c>
      <c r="FI82">
        <v>0</v>
      </c>
      <c r="FJ82">
        <v>1758397825</v>
      </c>
      <c r="FK82">
        <v>0</v>
      </c>
      <c r="FL82">
        <v>235.8581538461539</v>
      </c>
      <c r="FM82">
        <v>1.343042732051988</v>
      </c>
      <c r="FN82">
        <v>37.90769224682932</v>
      </c>
      <c r="FO82">
        <v>4882.914615384615</v>
      </c>
      <c r="FP82">
        <v>15</v>
      </c>
      <c r="FQ82">
        <v>0</v>
      </c>
      <c r="FR82" t="s">
        <v>441</v>
      </c>
      <c r="FS82">
        <v>1747148579.5</v>
      </c>
      <c r="FT82">
        <v>1747148584.5</v>
      </c>
      <c r="FU82">
        <v>0</v>
      </c>
      <c r="FV82">
        <v>0.162</v>
      </c>
      <c r="FW82">
        <v>-0.001</v>
      </c>
      <c r="FX82">
        <v>0.139</v>
      </c>
      <c r="FY82">
        <v>0.058</v>
      </c>
      <c r="FZ82">
        <v>420</v>
      </c>
      <c r="GA82">
        <v>16</v>
      </c>
      <c r="GB82">
        <v>0.19</v>
      </c>
      <c r="GC82">
        <v>0.02</v>
      </c>
      <c r="GD82">
        <v>-30.2905525</v>
      </c>
      <c r="GE82">
        <v>-0.5003560975609198</v>
      </c>
      <c r="GF82">
        <v>0.08715201944734277</v>
      </c>
      <c r="GG82">
        <v>0</v>
      </c>
      <c r="GH82">
        <v>235.7487058823529</v>
      </c>
      <c r="GI82">
        <v>1.432696714319261</v>
      </c>
      <c r="GJ82">
        <v>0.2481752854704523</v>
      </c>
      <c r="GK82">
        <v>0</v>
      </c>
      <c r="GL82">
        <v>0.54979885</v>
      </c>
      <c r="GM82">
        <v>-0.01128630393996304</v>
      </c>
      <c r="GN82">
        <v>0.002017048308172117</v>
      </c>
      <c r="GO82">
        <v>1</v>
      </c>
      <c r="GP82">
        <v>1</v>
      </c>
      <c r="GQ82">
        <v>3</v>
      </c>
      <c r="GR82" t="s">
        <v>455</v>
      </c>
      <c r="GS82">
        <v>3.12759</v>
      </c>
      <c r="GT82">
        <v>2.73289</v>
      </c>
      <c r="GU82">
        <v>0.161748</v>
      </c>
      <c r="GV82">
        <v>0.165786</v>
      </c>
      <c r="GW82">
        <v>0.102651</v>
      </c>
      <c r="GX82">
        <v>0.101457</v>
      </c>
      <c r="GY82">
        <v>25158.3</v>
      </c>
      <c r="GZ82">
        <v>24256</v>
      </c>
      <c r="HA82">
        <v>30554.4</v>
      </c>
      <c r="HB82">
        <v>29330.5</v>
      </c>
      <c r="HC82">
        <v>37846</v>
      </c>
      <c r="HD82">
        <v>34671.1</v>
      </c>
      <c r="HE82">
        <v>46744.2</v>
      </c>
      <c r="HF82">
        <v>43574</v>
      </c>
      <c r="HG82">
        <v>1.82472</v>
      </c>
      <c r="HH82">
        <v>1.8875</v>
      </c>
      <c r="HI82">
        <v>0.09648130000000001</v>
      </c>
      <c r="HJ82">
        <v>0</v>
      </c>
      <c r="HK82">
        <v>28.4365</v>
      </c>
      <c r="HL82">
        <v>999.9</v>
      </c>
      <c r="HM82">
        <v>54.9</v>
      </c>
      <c r="HN82">
        <v>30</v>
      </c>
      <c r="HO82">
        <v>25.8715</v>
      </c>
      <c r="HP82">
        <v>63.7261</v>
      </c>
      <c r="HQ82">
        <v>16.5545</v>
      </c>
      <c r="HR82">
        <v>1</v>
      </c>
      <c r="HS82">
        <v>0.134421</v>
      </c>
      <c r="HT82">
        <v>0.0360621</v>
      </c>
      <c r="HU82">
        <v>20.1999</v>
      </c>
      <c r="HV82">
        <v>5.22747</v>
      </c>
      <c r="HW82">
        <v>11.974</v>
      </c>
      <c r="HX82">
        <v>4.96965</v>
      </c>
      <c r="HY82">
        <v>3.28955</v>
      </c>
      <c r="HZ82">
        <v>9999</v>
      </c>
      <c r="IA82">
        <v>9999</v>
      </c>
      <c r="IB82">
        <v>9999</v>
      </c>
      <c r="IC82">
        <v>999.9</v>
      </c>
      <c r="ID82">
        <v>4.97297</v>
      </c>
      <c r="IE82">
        <v>1.87735</v>
      </c>
      <c r="IF82">
        <v>1.87546</v>
      </c>
      <c r="IG82">
        <v>1.87822</v>
      </c>
      <c r="IH82">
        <v>1.87499</v>
      </c>
      <c r="II82">
        <v>1.87855</v>
      </c>
      <c r="IJ82">
        <v>1.87564</v>
      </c>
      <c r="IK82">
        <v>1.87683</v>
      </c>
      <c r="IL82">
        <v>0</v>
      </c>
      <c r="IM82">
        <v>0</v>
      </c>
      <c r="IN82">
        <v>0</v>
      </c>
      <c r="IO82">
        <v>0</v>
      </c>
      <c r="IP82" t="s">
        <v>443</v>
      </c>
      <c r="IQ82" t="s">
        <v>444</v>
      </c>
      <c r="IR82" t="s">
        <v>445</v>
      </c>
      <c r="IS82" t="s">
        <v>445</v>
      </c>
      <c r="IT82" t="s">
        <v>445</v>
      </c>
      <c r="IU82" t="s">
        <v>445</v>
      </c>
      <c r="IV82">
        <v>0</v>
      </c>
      <c r="IW82">
        <v>100</v>
      </c>
      <c r="IX82">
        <v>100</v>
      </c>
      <c r="IY82">
        <v>0.87</v>
      </c>
      <c r="IZ82">
        <v>0.2145</v>
      </c>
      <c r="JA82">
        <v>-0.2046850803116756</v>
      </c>
      <c r="JB82">
        <v>0.001090686741545948</v>
      </c>
      <c r="JC82">
        <v>-2.452344269991786E-07</v>
      </c>
      <c r="JD82">
        <v>1.613811493950918E-10</v>
      </c>
      <c r="JE82">
        <v>-0.05017639731038544</v>
      </c>
      <c r="JF82">
        <v>-0.0006473243881308715</v>
      </c>
      <c r="JG82">
        <v>0.0006993473609999637</v>
      </c>
      <c r="JH82">
        <v>-6.390957121238126E-06</v>
      </c>
      <c r="JI82">
        <v>1</v>
      </c>
      <c r="JJ82">
        <v>2094</v>
      </c>
      <c r="JK82">
        <v>1</v>
      </c>
      <c r="JL82">
        <v>27</v>
      </c>
      <c r="JM82">
        <v>187487.4</v>
      </c>
      <c r="JN82">
        <v>187487.3</v>
      </c>
      <c r="JO82">
        <v>2.40723</v>
      </c>
      <c r="JP82">
        <v>2.51831</v>
      </c>
      <c r="JQ82">
        <v>1.39893</v>
      </c>
      <c r="JR82">
        <v>2.35352</v>
      </c>
      <c r="JS82">
        <v>1.44897</v>
      </c>
      <c r="JT82">
        <v>2.53906</v>
      </c>
      <c r="JU82">
        <v>36.5996</v>
      </c>
      <c r="JV82">
        <v>24.2013</v>
      </c>
      <c r="JW82">
        <v>18</v>
      </c>
      <c r="JX82">
        <v>476.554</v>
      </c>
      <c r="JY82">
        <v>486.375</v>
      </c>
      <c r="JZ82">
        <v>27.4024</v>
      </c>
      <c r="KA82">
        <v>28.844</v>
      </c>
      <c r="KB82">
        <v>30.0002</v>
      </c>
      <c r="KC82">
        <v>28.4322</v>
      </c>
      <c r="KD82">
        <v>28.4802</v>
      </c>
      <c r="KE82">
        <v>48.3113</v>
      </c>
      <c r="KF82">
        <v>25.5797</v>
      </c>
      <c r="KG82">
        <v>100</v>
      </c>
      <c r="KH82">
        <v>27.395</v>
      </c>
      <c r="KI82">
        <v>1108.91</v>
      </c>
      <c r="KJ82">
        <v>22.0688</v>
      </c>
      <c r="KK82">
        <v>101.015</v>
      </c>
      <c r="KL82">
        <v>100.236</v>
      </c>
    </row>
    <row r="83" spans="1:298">
      <c r="A83">
        <v>67</v>
      </c>
      <c r="B83">
        <v>1758397830.1</v>
      </c>
      <c r="C83">
        <v>421.5999999046326</v>
      </c>
      <c r="D83" t="s">
        <v>579</v>
      </c>
      <c r="E83" t="s">
        <v>580</v>
      </c>
      <c r="F83">
        <v>5</v>
      </c>
      <c r="G83" t="s">
        <v>436</v>
      </c>
      <c r="H83" t="s">
        <v>437</v>
      </c>
      <c r="I83" t="s">
        <v>438</v>
      </c>
      <c r="J83">
        <v>1758397822.6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1116.971954144544</v>
      </c>
      <c r="AL83">
        <v>1095.510242424242</v>
      </c>
      <c r="AM83">
        <v>3.435695923266191</v>
      </c>
      <c r="AN83">
        <v>65.6603906975196</v>
      </c>
      <c r="AO83">
        <f>(AQ83 - AP83 + DZ83*1E3/(8.314*(EB83+273.15)) * AS83/DY83 * AR83) * DY83/(100*DM83) * 1000/(1000 - AQ83)</f>
        <v>0</v>
      </c>
      <c r="AP83">
        <v>22.07197947827183</v>
      </c>
      <c r="AQ83">
        <v>22.61704181818182</v>
      </c>
      <c r="AR83">
        <v>-1.345339581391179E-05</v>
      </c>
      <c r="AS83">
        <v>125.1228218183643</v>
      </c>
      <c r="AT83">
        <v>0</v>
      </c>
      <c r="AU83">
        <v>0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439</v>
      </c>
      <c r="AZ83" t="s">
        <v>439</v>
      </c>
      <c r="BA83">
        <v>0</v>
      </c>
      <c r="BB83">
        <v>0</v>
      </c>
      <c r="BC83">
        <f>1-BA83/BB83</f>
        <v>0</v>
      </c>
      <c r="BD83">
        <v>0</v>
      </c>
      <c r="BE83" t="s">
        <v>439</v>
      </c>
      <c r="BF83" t="s">
        <v>439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439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1.65</v>
      </c>
      <c r="DN83">
        <v>0.5</v>
      </c>
      <c r="DO83" t="s">
        <v>440</v>
      </c>
      <c r="DP83">
        <v>2</v>
      </c>
      <c r="DQ83" t="b">
        <v>1</v>
      </c>
      <c r="DR83">
        <v>1758397822.6</v>
      </c>
      <c r="DS83">
        <v>1047.238888888889</v>
      </c>
      <c r="DT83">
        <v>1077.537037037037</v>
      </c>
      <c r="DU83">
        <v>22.61698518518519</v>
      </c>
      <c r="DV83">
        <v>22.06868518518518</v>
      </c>
      <c r="DW83">
        <v>1046.385555555556</v>
      </c>
      <c r="DX83">
        <v>22.40253703703704</v>
      </c>
      <c r="DY83">
        <v>499.9995185185185</v>
      </c>
      <c r="DZ83">
        <v>90.40462592592591</v>
      </c>
      <c r="EA83">
        <v>0.05497672222222221</v>
      </c>
      <c r="EB83">
        <v>29.36054074074073</v>
      </c>
      <c r="EC83">
        <v>30.00228148148148</v>
      </c>
      <c r="ED83">
        <v>999.9000000000001</v>
      </c>
      <c r="EE83">
        <v>0</v>
      </c>
      <c r="EF83">
        <v>0</v>
      </c>
      <c r="EG83">
        <v>10013.67925925926</v>
      </c>
      <c r="EH83">
        <v>0</v>
      </c>
      <c r="EI83">
        <v>8.330229629629629</v>
      </c>
      <c r="EJ83">
        <v>-30.29905925925927</v>
      </c>
      <c r="EK83">
        <v>1071.472222222222</v>
      </c>
      <c r="EL83">
        <v>1101.854444444444</v>
      </c>
      <c r="EM83">
        <v>0.5483012962962963</v>
      </c>
      <c r="EN83">
        <v>1077.537037037037</v>
      </c>
      <c r="EO83">
        <v>22.06868518518518</v>
      </c>
      <c r="EP83">
        <v>2.04468037037037</v>
      </c>
      <c r="EQ83">
        <v>1.995111481481481</v>
      </c>
      <c r="ER83">
        <v>17.79464814814815</v>
      </c>
      <c r="ES83">
        <v>17.40559259259259</v>
      </c>
      <c r="ET83">
        <v>2000.012222222223</v>
      </c>
      <c r="EU83">
        <v>0.9800052222222222</v>
      </c>
      <c r="EV83">
        <v>0.01999463333333333</v>
      </c>
      <c r="EW83">
        <v>0</v>
      </c>
      <c r="EX83">
        <v>235.9428518518519</v>
      </c>
      <c r="EY83">
        <v>5.000560000000001</v>
      </c>
      <c r="EZ83">
        <v>4886.195925925927</v>
      </c>
      <c r="FA83">
        <v>17295.01111111111</v>
      </c>
      <c r="FB83">
        <v>41.46266666666666</v>
      </c>
      <c r="FC83">
        <v>41.75</v>
      </c>
      <c r="FD83">
        <v>41.18699999999999</v>
      </c>
      <c r="FE83">
        <v>40.875</v>
      </c>
      <c r="FF83">
        <v>42.18699999999999</v>
      </c>
      <c r="FG83">
        <v>1955.122222222222</v>
      </c>
      <c r="FH83">
        <v>39.89000000000001</v>
      </c>
      <c r="FI83">
        <v>0</v>
      </c>
      <c r="FJ83">
        <v>1758397829.8</v>
      </c>
      <c r="FK83">
        <v>0</v>
      </c>
      <c r="FL83">
        <v>235.9827307692308</v>
      </c>
      <c r="FM83">
        <v>2.346290595786446</v>
      </c>
      <c r="FN83">
        <v>37.18837613229758</v>
      </c>
      <c r="FO83">
        <v>4886.010769230769</v>
      </c>
      <c r="FP83">
        <v>15</v>
      </c>
      <c r="FQ83">
        <v>0</v>
      </c>
      <c r="FR83" t="s">
        <v>441</v>
      </c>
      <c r="FS83">
        <v>1747148579.5</v>
      </c>
      <c r="FT83">
        <v>1747148584.5</v>
      </c>
      <c r="FU83">
        <v>0</v>
      </c>
      <c r="FV83">
        <v>0.162</v>
      </c>
      <c r="FW83">
        <v>-0.001</v>
      </c>
      <c r="FX83">
        <v>0.139</v>
      </c>
      <c r="FY83">
        <v>0.058</v>
      </c>
      <c r="FZ83">
        <v>420</v>
      </c>
      <c r="GA83">
        <v>16</v>
      </c>
      <c r="GB83">
        <v>0.19</v>
      </c>
      <c r="GC83">
        <v>0.02</v>
      </c>
      <c r="GD83">
        <v>-30.2835575</v>
      </c>
      <c r="GE83">
        <v>0.2392401500938982</v>
      </c>
      <c r="GF83">
        <v>0.09328413018166597</v>
      </c>
      <c r="GG83">
        <v>1</v>
      </c>
      <c r="GH83">
        <v>235.9292352941177</v>
      </c>
      <c r="GI83">
        <v>1.572070282330642</v>
      </c>
      <c r="GJ83">
        <v>0.2447548664208311</v>
      </c>
      <c r="GK83">
        <v>0</v>
      </c>
      <c r="GL83">
        <v>0.548349175</v>
      </c>
      <c r="GM83">
        <v>-0.003887493433395713</v>
      </c>
      <c r="GN83">
        <v>0.001362875799321052</v>
      </c>
      <c r="GO83">
        <v>1</v>
      </c>
      <c r="GP83">
        <v>2</v>
      </c>
      <c r="GQ83">
        <v>3</v>
      </c>
      <c r="GR83" t="s">
        <v>448</v>
      </c>
      <c r="GS83">
        <v>3.12748</v>
      </c>
      <c r="GT83">
        <v>2.73288</v>
      </c>
      <c r="GU83">
        <v>0.163359</v>
      </c>
      <c r="GV83">
        <v>0.167386</v>
      </c>
      <c r="GW83">
        <v>0.102649</v>
      </c>
      <c r="GX83">
        <v>0.101469</v>
      </c>
      <c r="GY83">
        <v>25109.4</v>
      </c>
      <c r="GZ83">
        <v>24209.1</v>
      </c>
      <c r="HA83">
        <v>30553.8</v>
      </c>
      <c r="HB83">
        <v>29330.2</v>
      </c>
      <c r="HC83">
        <v>37845.6</v>
      </c>
      <c r="HD83">
        <v>34670.5</v>
      </c>
      <c r="HE83">
        <v>46743.4</v>
      </c>
      <c r="HF83">
        <v>43573.7</v>
      </c>
      <c r="HG83">
        <v>1.8245</v>
      </c>
      <c r="HH83">
        <v>1.88735</v>
      </c>
      <c r="HI83">
        <v>0.0990555</v>
      </c>
      <c r="HJ83">
        <v>0</v>
      </c>
      <c r="HK83">
        <v>28.4385</v>
      </c>
      <c r="HL83">
        <v>999.9</v>
      </c>
      <c r="HM83">
        <v>54.9</v>
      </c>
      <c r="HN83">
        <v>30</v>
      </c>
      <c r="HO83">
        <v>25.8727</v>
      </c>
      <c r="HP83">
        <v>63.8261</v>
      </c>
      <c r="HQ83">
        <v>16.6026</v>
      </c>
      <c r="HR83">
        <v>1</v>
      </c>
      <c r="HS83">
        <v>0.135335</v>
      </c>
      <c r="HT83">
        <v>0.118377</v>
      </c>
      <c r="HU83">
        <v>20.1998</v>
      </c>
      <c r="HV83">
        <v>5.22792</v>
      </c>
      <c r="HW83">
        <v>11.974</v>
      </c>
      <c r="HX83">
        <v>4.9694</v>
      </c>
      <c r="HY83">
        <v>3.28968</v>
      </c>
      <c r="HZ83">
        <v>9999</v>
      </c>
      <c r="IA83">
        <v>9999</v>
      </c>
      <c r="IB83">
        <v>9999</v>
      </c>
      <c r="IC83">
        <v>999.9</v>
      </c>
      <c r="ID83">
        <v>4.97293</v>
      </c>
      <c r="IE83">
        <v>1.87739</v>
      </c>
      <c r="IF83">
        <v>1.87546</v>
      </c>
      <c r="IG83">
        <v>1.8782</v>
      </c>
      <c r="IH83">
        <v>1.875</v>
      </c>
      <c r="II83">
        <v>1.87854</v>
      </c>
      <c r="IJ83">
        <v>1.87563</v>
      </c>
      <c r="IK83">
        <v>1.87683</v>
      </c>
      <c r="IL83">
        <v>0</v>
      </c>
      <c r="IM83">
        <v>0</v>
      </c>
      <c r="IN83">
        <v>0</v>
      </c>
      <c r="IO83">
        <v>0</v>
      </c>
      <c r="IP83" t="s">
        <v>443</v>
      </c>
      <c r="IQ83" t="s">
        <v>444</v>
      </c>
      <c r="IR83" t="s">
        <v>445</v>
      </c>
      <c r="IS83" t="s">
        <v>445</v>
      </c>
      <c r="IT83" t="s">
        <v>445</v>
      </c>
      <c r="IU83" t="s">
        <v>445</v>
      </c>
      <c r="IV83">
        <v>0</v>
      </c>
      <c r="IW83">
        <v>100</v>
      </c>
      <c r="IX83">
        <v>100</v>
      </c>
      <c r="IY83">
        <v>0.88</v>
      </c>
      <c r="IZ83">
        <v>0.2145</v>
      </c>
      <c r="JA83">
        <v>-0.2046850803116756</v>
      </c>
      <c r="JB83">
        <v>0.001090686741545948</v>
      </c>
      <c r="JC83">
        <v>-2.452344269991786E-07</v>
      </c>
      <c r="JD83">
        <v>1.613811493950918E-10</v>
      </c>
      <c r="JE83">
        <v>-0.05017639731038544</v>
      </c>
      <c r="JF83">
        <v>-0.0006473243881308715</v>
      </c>
      <c r="JG83">
        <v>0.0006993473609999637</v>
      </c>
      <c r="JH83">
        <v>-6.390957121238126E-06</v>
      </c>
      <c r="JI83">
        <v>1</v>
      </c>
      <c r="JJ83">
        <v>2094</v>
      </c>
      <c r="JK83">
        <v>1</v>
      </c>
      <c r="JL83">
        <v>27</v>
      </c>
      <c r="JM83">
        <v>187487.5</v>
      </c>
      <c r="JN83">
        <v>187487.4</v>
      </c>
      <c r="JO83">
        <v>2.43896</v>
      </c>
      <c r="JP83">
        <v>2.5354</v>
      </c>
      <c r="JQ83">
        <v>1.39893</v>
      </c>
      <c r="JR83">
        <v>2.35352</v>
      </c>
      <c r="JS83">
        <v>1.44897</v>
      </c>
      <c r="JT83">
        <v>2.45728</v>
      </c>
      <c r="JU83">
        <v>36.5996</v>
      </c>
      <c r="JV83">
        <v>24.1926</v>
      </c>
      <c r="JW83">
        <v>18</v>
      </c>
      <c r="JX83">
        <v>476.471</v>
      </c>
      <c r="JY83">
        <v>486.326</v>
      </c>
      <c r="JZ83">
        <v>27.4092</v>
      </c>
      <c r="KA83">
        <v>28.8515</v>
      </c>
      <c r="KB83">
        <v>30.0008</v>
      </c>
      <c r="KC83">
        <v>28.4384</v>
      </c>
      <c r="KD83">
        <v>28.4864</v>
      </c>
      <c r="KE83">
        <v>48.8609</v>
      </c>
      <c r="KF83">
        <v>25.5797</v>
      </c>
      <c r="KG83">
        <v>100</v>
      </c>
      <c r="KH83">
        <v>27.3774</v>
      </c>
      <c r="KI83">
        <v>1122.27</v>
      </c>
      <c r="KJ83">
        <v>22.0747</v>
      </c>
      <c r="KK83">
        <v>101.013</v>
      </c>
      <c r="KL83">
        <v>100.236</v>
      </c>
    </row>
    <row r="84" spans="1:298">
      <c r="A84">
        <v>68</v>
      </c>
      <c r="B84">
        <v>1758397835.1</v>
      </c>
      <c r="C84">
        <v>426.5999999046326</v>
      </c>
      <c r="D84" t="s">
        <v>581</v>
      </c>
      <c r="E84" t="s">
        <v>582</v>
      </c>
      <c r="F84">
        <v>5</v>
      </c>
      <c r="G84" t="s">
        <v>436</v>
      </c>
      <c r="H84" t="s">
        <v>437</v>
      </c>
      <c r="I84" t="s">
        <v>438</v>
      </c>
      <c r="J84">
        <v>1758397827.314285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1134.227187172265</v>
      </c>
      <c r="AL84">
        <v>1112.661757575758</v>
      </c>
      <c r="AM84">
        <v>3.43708621547577</v>
      </c>
      <c r="AN84">
        <v>65.6603906975196</v>
      </c>
      <c r="AO84">
        <f>(AQ84 - AP84 + DZ84*1E3/(8.314*(EB84+273.15)) * AS84/DY84 * AR84) * DY84/(100*DM84) * 1000/(1000 - AQ84)</f>
        <v>0</v>
      </c>
      <c r="AP84">
        <v>22.07408602499383</v>
      </c>
      <c r="AQ84">
        <v>22.61227939393938</v>
      </c>
      <c r="AR84">
        <v>-6.065153818292096E-05</v>
      </c>
      <c r="AS84">
        <v>125.1228218183643</v>
      </c>
      <c r="AT84">
        <v>0</v>
      </c>
      <c r="AU84">
        <v>0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439</v>
      </c>
      <c r="AZ84" t="s">
        <v>439</v>
      </c>
      <c r="BA84">
        <v>0</v>
      </c>
      <c r="BB84">
        <v>0</v>
      </c>
      <c r="BC84">
        <f>1-BA84/BB84</f>
        <v>0</v>
      </c>
      <c r="BD84">
        <v>0</v>
      </c>
      <c r="BE84" t="s">
        <v>439</v>
      </c>
      <c r="BF84" t="s">
        <v>439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439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1.65</v>
      </c>
      <c r="DN84">
        <v>0.5</v>
      </c>
      <c r="DO84" t="s">
        <v>440</v>
      </c>
      <c r="DP84">
        <v>2</v>
      </c>
      <c r="DQ84" t="b">
        <v>1</v>
      </c>
      <c r="DR84">
        <v>1758397827.314285</v>
      </c>
      <c r="DS84">
        <v>1063.056428571429</v>
      </c>
      <c r="DT84">
        <v>1093.325357142857</v>
      </c>
      <c r="DU84">
        <v>22.6166</v>
      </c>
      <c r="DV84">
        <v>22.07096428571429</v>
      </c>
      <c r="DW84">
        <v>1062.183928571428</v>
      </c>
      <c r="DX84">
        <v>22.40215714285715</v>
      </c>
      <c r="DY84">
        <v>499.9835714285715</v>
      </c>
      <c r="DZ84">
        <v>90.40454642857141</v>
      </c>
      <c r="EA84">
        <v>0.05505044642857142</v>
      </c>
      <c r="EB84">
        <v>29.36524285714285</v>
      </c>
      <c r="EC84">
        <v>30.01133214285715</v>
      </c>
      <c r="ED84">
        <v>999.9000000000002</v>
      </c>
      <c r="EE84">
        <v>0</v>
      </c>
      <c r="EF84">
        <v>0</v>
      </c>
      <c r="EG84">
        <v>10018.59428571429</v>
      </c>
      <c r="EH84">
        <v>0</v>
      </c>
      <c r="EI84">
        <v>8.32977</v>
      </c>
      <c r="EJ84">
        <v>-30.27006428571429</v>
      </c>
      <c r="EK84">
        <v>1087.654642857143</v>
      </c>
      <c r="EL84">
        <v>1118.001785714286</v>
      </c>
      <c r="EM84">
        <v>0.5456368928571429</v>
      </c>
      <c r="EN84">
        <v>1093.325357142857</v>
      </c>
      <c r="EO84">
        <v>22.07096428571429</v>
      </c>
      <c r="EP84">
        <v>2.044643928571428</v>
      </c>
      <c r="EQ84">
        <v>1.995315</v>
      </c>
      <c r="ER84">
        <v>17.79436428571429</v>
      </c>
      <c r="ES84">
        <v>17.40721428571428</v>
      </c>
      <c r="ET84">
        <v>2000.0025</v>
      </c>
      <c r="EU84">
        <v>0.9800051785714287</v>
      </c>
      <c r="EV84">
        <v>0.01999468214285714</v>
      </c>
      <c r="EW84">
        <v>0</v>
      </c>
      <c r="EX84">
        <v>236.1463214285714</v>
      </c>
      <c r="EY84">
        <v>5.000560000000001</v>
      </c>
      <c r="EZ84">
        <v>4889.415714285715</v>
      </c>
      <c r="FA84">
        <v>17294.92857142857</v>
      </c>
      <c r="FB84">
        <v>41.4775</v>
      </c>
      <c r="FC84">
        <v>41.75</v>
      </c>
      <c r="FD84">
        <v>41.19824999999999</v>
      </c>
      <c r="FE84">
        <v>40.875</v>
      </c>
      <c r="FF84">
        <v>42.18699999999999</v>
      </c>
      <c r="FG84">
        <v>1955.112499999999</v>
      </c>
      <c r="FH84">
        <v>39.89000000000001</v>
      </c>
      <c r="FI84">
        <v>0</v>
      </c>
      <c r="FJ84">
        <v>1758397835.2</v>
      </c>
      <c r="FK84">
        <v>0</v>
      </c>
      <c r="FL84">
        <v>236.2208</v>
      </c>
      <c r="FM84">
        <v>1.8142307637905</v>
      </c>
      <c r="FN84">
        <v>42.93692312974457</v>
      </c>
      <c r="FO84">
        <v>4889.7988</v>
      </c>
      <c r="FP84">
        <v>15</v>
      </c>
      <c r="FQ84">
        <v>0</v>
      </c>
      <c r="FR84" t="s">
        <v>441</v>
      </c>
      <c r="FS84">
        <v>1747148579.5</v>
      </c>
      <c r="FT84">
        <v>1747148584.5</v>
      </c>
      <c r="FU84">
        <v>0</v>
      </c>
      <c r="FV84">
        <v>0.162</v>
      </c>
      <c r="FW84">
        <v>-0.001</v>
      </c>
      <c r="FX84">
        <v>0.139</v>
      </c>
      <c r="FY84">
        <v>0.058</v>
      </c>
      <c r="FZ84">
        <v>420</v>
      </c>
      <c r="GA84">
        <v>16</v>
      </c>
      <c r="GB84">
        <v>0.19</v>
      </c>
      <c r="GC84">
        <v>0.02</v>
      </c>
      <c r="GD84">
        <v>-30.29463414634146</v>
      </c>
      <c r="GE84">
        <v>0.4750348432056293</v>
      </c>
      <c r="GF84">
        <v>0.09454460454548164</v>
      </c>
      <c r="GG84">
        <v>1</v>
      </c>
      <c r="GH84">
        <v>236.0876176470588</v>
      </c>
      <c r="GI84">
        <v>2.442826584095829</v>
      </c>
      <c r="GJ84">
        <v>0.3059320392338098</v>
      </c>
      <c r="GK84">
        <v>0</v>
      </c>
      <c r="GL84">
        <v>0.5465521463414634</v>
      </c>
      <c r="GM84">
        <v>-0.02970307317073128</v>
      </c>
      <c r="GN84">
        <v>0.003502352871588012</v>
      </c>
      <c r="GO84">
        <v>1</v>
      </c>
      <c r="GP84">
        <v>2</v>
      </c>
      <c r="GQ84">
        <v>3</v>
      </c>
      <c r="GR84" t="s">
        <v>448</v>
      </c>
      <c r="GS84">
        <v>3.12776</v>
      </c>
      <c r="GT84">
        <v>2.73299</v>
      </c>
      <c r="GU84">
        <v>0.164961</v>
      </c>
      <c r="GV84">
        <v>0.16899</v>
      </c>
      <c r="GW84">
        <v>0.102631</v>
      </c>
      <c r="GX84">
        <v>0.101471</v>
      </c>
      <c r="GY84">
        <v>25061.1</v>
      </c>
      <c r="GZ84">
        <v>24162</v>
      </c>
      <c r="HA84">
        <v>30553.6</v>
      </c>
      <c r="HB84">
        <v>29329.7</v>
      </c>
      <c r="HC84">
        <v>37846.3</v>
      </c>
      <c r="HD84">
        <v>34669.8</v>
      </c>
      <c r="HE84">
        <v>46743.2</v>
      </c>
      <c r="HF84">
        <v>43572.9</v>
      </c>
      <c r="HG84">
        <v>1.82498</v>
      </c>
      <c r="HH84">
        <v>1.88685</v>
      </c>
      <c r="HI84">
        <v>0.09521839999999999</v>
      </c>
      <c r="HJ84">
        <v>0</v>
      </c>
      <c r="HK84">
        <v>28.4396</v>
      </c>
      <c r="HL84">
        <v>999.9</v>
      </c>
      <c r="HM84">
        <v>54.9</v>
      </c>
      <c r="HN84">
        <v>30</v>
      </c>
      <c r="HO84">
        <v>25.8738</v>
      </c>
      <c r="HP84">
        <v>63.3261</v>
      </c>
      <c r="HQ84">
        <v>16.5425</v>
      </c>
      <c r="HR84">
        <v>1</v>
      </c>
      <c r="HS84">
        <v>0.136484</v>
      </c>
      <c r="HT84">
        <v>0.218693</v>
      </c>
      <c r="HU84">
        <v>20.1998</v>
      </c>
      <c r="HV84">
        <v>5.22762</v>
      </c>
      <c r="HW84">
        <v>11.974</v>
      </c>
      <c r="HX84">
        <v>4.97</v>
      </c>
      <c r="HY84">
        <v>3.2896</v>
      </c>
      <c r="HZ84">
        <v>9999</v>
      </c>
      <c r="IA84">
        <v>9999</v>
      </c>
      <c r="IB84">
        <v>9999</v>
      </c>
      <c r="IC84">
        <v>999.9</v>
      </c>
      <c r="ID84">
        <v>4.97295</v>
      </c>
      <c r="IE84">
        <v>1.87741</v>
      </c>
      <c r="IF84">
        <v>1.87546</v>
      </c>
      <c r="IG84">
        <v>1.87824</v>
      </c>
      <c r="IH84">
        <v>1.875</v>
      </c>
      <c r="II84">
        <v>1.8786</v>
      </c>
      <c r="IJ84">
        <v>1.87568</v>
      </c>
      <c r="IK84">
        <v>1.87683</v>
      </c>
      <c r="IL84">
        <v>0</v>
      </c>
      <c r="IM84">
        <v>0</v>
      </c>
      <c r="IN84">
        <v>0</v>
      </c>
      <c r="IO84">
        <v>0</v>
      </c>
      <c r="IP84" t="s">
        <v>443</v>
      </c>
      <c r="IQ84" t="s">
        <v>444</v>
      </c>
      <c r="IR84" t="s">
        <v>445</v>
      </c>
      <c r="IS84" t="s">
        <v>445</v>
      </c>
      <c r="IT84" t="s">
        <v>445</v>
      </c>
      <c r="IU84" t="s">
        <v>445</v>
      </c>
      <c r="IV84">
        <v>0</v>
      </c>
      <c r="IW84">
        <v>100</v>
      </c>
      <c r="IX84">
        <v>100</v>
      </c>
      <c r="IY84">
        <v>0.9</v>
      </c>
      <c r="IZ84">
        <v>0.2144</v>
      </c>
      <c r="JA84">
        <v>-0.2046850803116756</v>
      </c>
      <c r="JB84">
        <v>0.001090686741545948</v>
      </c>
      <c r="JC84">
        <v>-2.452344269991786E-07</v>
      </c>
      <c r="JD84">
        <v>1.613811493950918E-10</v>
      </c>
      <c r="JE84">
        <v>-0.05017639731038544</v>
      </c>
      <c r="JF84">
        <v>-0.0006473243881308715</v>
      </c>
      <c r="JG84">
        <v>0.0006993473609999637</v>
      </c>
      <c r="JH84">
        <v>-6.390957121238126E-06</v>
      </c>
      <c r="JI84">
        <v>1</v>
      </c>
      <c r="JJ84">
        <v>2094</v>
      </c>
      <c r="JK84">
        <v>1</v>
      </c>
      <c r="JL84">
        <v>27</v>
      </c>
      <c r="JM84">
        <v>187487.6</v>
      </c>
      <c r="JN84">
        <v>187487.5</v>
      </c>
      <c r="JO84">
        <v>2.46582</v>
      </c>
      <c r="JP84">
        <v>2.5293</v>
      </c>
      <c r="JQ84">
        <v>1.39893</v>
      </c>
      <c r="JR84">
        <v>2.35352</v>
      </c>
      <c r="JS84">
        <v>1.44897</v>
      </c>
      <c r="JT84">
        <v>2.54028</v>
      </c>
      <c r="JU84">
        <v>36.6233</v>
      </c>
      <c r="JV84">
        <v>24.1926</v>
      </c>
      <c r="JW84">
        <v>18</v>
      </c>
      <c r="JX84">
        <v>476.77</v>
      </c>
      <c r="JY84">
        <v>486.042</v>
      </c>
      <c r="JZ84">
        <v>27.3928</v>
      </c>
      <c r="KA84">
        <v>28.8589</v>
      </c>
      <c r="KB84">
        <v>30.001</v>
      </c>
      <c r="KC84">
        <v>28.4445</v>
      </c>
      <c r="KD84">
        <v>28.4925</v>
      </c>
      <c r="KE84">
        <v>49.4726</v>
      </c>
      <c r="KF84">
        <v>25.5797</v>
      </c>
      <c r="KG84">
        <v>100</v>
      </c>
      <c r="KH84">
        <v>27.3653</v>
      </c>
      <c r="KI84">
        <v>1142.31</v>
      </c>
      <c r="KJ84">
        <v>22.0864</v>
      </c>
      <c r="KK84">
        <v>101.013</v>
      </c>
      <c r="KL84">
        <v>100.234</v>
      </c>
    </row>
    <row r="85" spans="1:298">
      <c r="A85">
        <v>69</v>
      </c>
      <c r="B85">
        <v>1758397840.1</v>
      </c>
      <c r="C85">
        <v>431.5999999046326</v>
      </c>
      <c r="D85" t="s">
        <v>583</v>
      </c>
      <c r="E85" t="s">
        <v>584</v>
      </c>
      <c r="F85">
        <v>5</v>
      </c>
      <c r="G85" t="s">
        <v>436</v>
      </c>
      <c r="H85" t="s">
        <v>437</v>
      </c>
      <c r="I85" t="s">
        <v>438</v>
      </c>
      <c r="J85">
        <v>1758397832.6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1151.358533689361</v>
      </c>
      <c r="AL85">
        <v>1129.787212121212</v>
      </c>
      <c r="AM85">
        <v>3.414477173823503</v>
      </c>
      <c r="AN85">
        <v>65.6603906975196</v>
      </c>
      <c r="AO85">
        <f>(AQ85 - AP85 + DZ85*1E3/(8.314*(EB85+273.15)) * AS85/DY85 * AR85) * DY85/(100*DM85) * 1000/(1000 - AQ85)</f>
        <v>0</v>
      </c>
      <c r="AP85">
        <v>22.07469385429589</v>
      </c>
      <c r="AQ85">
        <v>22.60915454545453</v>
      </c>
      <c r="AR85">
        <v>-4.192016648791864E-05</v>
      </c>
      <c r="AS85">
        <v>125.1228218183643</v>
      </c>
      <c r="AT85">
        <v>0</v>
      </c>
      <c r="AU85">
        <v>0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439</v>
      </c>
      <c r="AZ85" t="s">
        <v>439</v>
      </c>
      <c r="BA85">
        <v>0</v>
      </c>
      <c r="BB85">
        <v>0</v>
      </c>
      <c r="BC85">
        <f>1-BA85/BB85</f>
        <v>0</v>
      </c>
      <c r="BD85">
        <v>0</v>
      </c>
      <c r="BE85" t="s">
        <v>439</v>
      </c>
      <c r="BF85" t="s">
        <v>439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439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1.65</v>
      </c>
      <c r="DN85">
        <v>0.5</v>
      </c>
      <c r="DO85" t="s">
        <v>440</v>
      </c>
      <c r="DP85">
        <v>2</v>
      </c>
      <c r="DQ85" t="b">
        <v>1</v>
      </c>
      <c r="DR85">
        <v>1758397832.6</v>
      </c>
      <c r="DS85">
        <v>1080.77962962963</v>
      </c>
      <c r="DT85">
        <v>1111.034444444444</v>
      </c>
      <c r="DU85">
        <v>22.61425555555556</v>
      </c>
      <c r="DV85">
        <v>22.07312592592593</v>
      </c>
      <c r="DW85">
        <v>1079.888148148148</v>
      </c>
      <c r="DX85">
        <v>22.39985925925926</v>
      </c>
      <c r="DY85">
        <v>499.979925925926</v>
      </c>
      <c r="DZ85">
        <v>90.40422962962963</v>
      </c>
      <c r="EA85">
        <v>0.05505944444444445</v>
      </c>
      <c r="EB85">
        <v>29.36864814814815</v>
      </c>
      <c r="EC85">
        <v>30.01317037037037</v>
      </c>
      <c r="ED85">
        <v>999.9000000000001</v>
      </c>
      <c r="EE85">
        <v>0</v>
      </c>
      <c r="EF85">
        <v>0</v>
      </c>
      <c r="EG85">
        <v>10020.04148148148</v>
      </c>
      <c r="EH85">
        <v>0</v>
      </c>
      <c r="EI85">
        <v>8.32977</v>
      </c>
      <c r="EJ85">
        <v>-30.25522592592593</v>
      </c>
      <c r="EK85">
        <v>1105.785555555555</v>
      </c>
      <c r="EL85">
        <v>1136.112592592593</v>
      </c>
      <c r="EM85">
        <v>0.5411274444444444</v>
      </c>
      <c r="EN85">
        <v>1111.034444444444</v>
      </c>
      <c r="EO85">
        <v>22.07312592592593</v>
      </c>
      <c r="EP85">
        <v>2.044425555555555</v>
      </c>
      <c r="EQ85">
        <v>1.995503703703704</v>
      </c>
      <c r="ER85">
        <v>17.79266296296296</v>
      </c>
      <c r="ES85">
        <v>17.40871111111111</v>
      </c>
      <c r="ET85">
        <v>1999.967777777778</v>
      </c>
      <c r="EU85">
        <v>0.9800048888888889</v>
      </c>
      <c r="EV85">
        <v>0.01999497037037037</v>
      </c>
      <c r="EW85">
        <v>0</v>
      </c>
      <c r="EX85">
        <v>236.3277037037037</v>
      </c>
      <c r="EY85">
        <v>5.000560000000001</v>
      </c>
      <c r="EZ85">
        <v>4892.865185185185</v>
      </c>
      <c r="FA85">
        <v>17294.61481481482</v>
      </c>
      <c r="FB85">
        <v>41.493</v>
      </c>
      <c r="FC85">
        <v>41.75</v>
      </c>
      <c r="FD85">
        <v>41.21966666666667</v>
      </c>
      <c r="FE85">
        <v>40.875</v>
      </c>
      <c r="FF85">
        <v>42.18699999999999</v>
      </c>
      <c r="FG85">
        <v>1955.077777777778</v>
      </c>
      <c r="FH85">
        <v>39.89000000000001</v>
      </c>
      <c r="FI85">
        <v>0</v>
      </c>
      <c r="FJ85">
        <v>1758397840</v>
      </c>
      <c r="FK85">
        <v>0</v>
      </c>
      <c r="FL85">
        <v>236.3942</v>
      </c>
      <c r="FM85">
        <v>2.012307685972269</v>
      </c>
      <c r="FN85">
        <v>40.48615382043719</v>
      </c>
      <c r="FO85">
        <v>4892.984799999999</v>
      </c>
      <c r="FP85">
        <v>15</v>
      </c>
      <c r="FQ85">
        <v>0</v>
      </c>
      <c r="FR85" t="s">
        <v>441</v>
      </c>
      <c r="FS85">
        <v>1747148579.5</v>
      </c>
      <c r="FT85">
        <v>1747148584.5</v>
      </c>
      <c r="FU85">
        <v>0</v>
      </c>
      <c r="FV85">
        <v>0.162</v>
      </c>
      <c r="FW85">
        <v>-0.001</v>
      </c>
      <c r="FX85">
        <v>0.139</v>
      </c>
      <c r="FY85">
        <v>0.058</v>
      </c>
      <c r="FZ85">
        <v>420</v>
      </c>
      <c r="GA85">
        <v>16</v>
      </c>
      <c r="GB85">
        <v>0.19</v>
      </c>
      <c r="GC85">
        <v>0.02</v>
      </c>
      <c r="GD85">
        <v>-30.26388780487805</v>
      </c>
      <c r="GE85">
        <v>-0.005732404181180079</v>
      </c>
      <c r="GF85">
        <v>0.06785200608182311</v>
      </c>
      <c r="GG85">
        <v>1</v>
      </c>
      <c r="GH85">
        <v>236.2589705882353</v>
      </c>
      <c r="GI85">
        <v>2.039495794366715</v>
      </c>
      <c r="GJ85">
        <v>0.2601422105756416</v>
      </c>
      <c r="GK85">
        <v>0</v>
      </c>
      <c r="GL85">
        <v>0.5435416097560976</v>
      </c>
      <c r="GM85">
        <v>-0.05143480139372881</v>
      </c>
      <c r="GN85">
        <v>0.005194607358001884</v>
      </c>
      <c r="GO85">
        <v>1</v>
      </c>
      <c r="GP85">
        <v>2</v>
      </c>
      <c r="GQ85">
        <v>3</v>
      </c>
      <c r="GR85" t="s">
        <v>448</v>
      </c>
      <c r="GS85">
        <v>3.12762</v>
      </c>
      <c r="GT85">
        <v>2.7332</v>
      </c>
      <c r="GU85">
        <v>0.166539</v>
      </c>
      <c r="GV85">
        <v>0.170561</v>
      </c>
      <c r="GW85">
        <v>0.102616</v>
      </c>
      <c r="GX85">
        <v>0.10147</v>
      </c>
      <c r="GY85">
        <v>25013.3</v>
      </c>
      <c r="GZ85">
        <v>24116.2</v>
      </c>
      <c r="HA85">
        <v>30553.1</v>
      </c>
      <c r="HB85">
        <v>29329.5</v>
      </c>
      <c r="HC85">
        <v>37846.6</v>
      </c>
      <c r="HD85">
        <v>34670.3</v>
      </c>
      <c r="HE85">
        <v>46742.6</v>
      </c>
      <c r="HF85">
        <v>43573.2</v>
      </c>
      <c r="HG85">
        <v>1.82472</v>
      </c>
      <c r="HH85">
        <v>1.887</v>
      </c>
      <c r="HI85">
        <v>0.0939518</v>
      </c>
      <c r="HJ85">
        <v>0</v>
      </c>
      <c r="HK85">
        <v>28.4427</v>
      </c>
      <c r="HL85">
        <v>999.9</v>
      </c>
      <c r="HM85">
        <v>54.9</v>
      </c>
      <c r="HN85">
        <v>30</v>
      </c>
      <c r="HO85">
        <v>25.8724</v>
      </c>
      <c r="HP85">
        <v>63.5161</v>
      </c>
      <c r="HQ85">
        <v>16.4503</v>
      </c>
      <c r="HR85">
        <v>1</v>
      </c>
      <c r="HS85">
        <v>0.137193</v>
      </c>
      <c r="HT85">
        <v>0.24704</v>
      </c>
      <c r="HU85">
        <v>20.1995</v>
      </c>
      <c r="HV85">
        <v>5.22687</v>
      </c>
      <c r="HW85">
        <v>11.974</v>
      </c>
      <c r="HX85">
        <v>4.96985</v>
      </c>
      <c r="HY85">
        <v>3.28958</v>
      </c>
      <c r="HZ85">
        <v>9999</v>
      </c>
      <c r="IA85">
        <v>9999</v>
      </c>
      <c r="IB85">
        <v>9999</v>
      </c>
      <c r="IC85">
        <v>999.9</v>
      </c>
      <c r="ID85">
        <v>4.97295</v>
      </c>
      <c r="IE85">
        <v>1.87737</v>
      </c>
      <c r="IF85">
        <v>1.87546</v>
      </c>
      <c r="IG85">
        <v>1.87823</v>
      </c>
      <c r="IH85">
        <v>1.875</v>
      </c>
      <c r="II85">
        <v>1.87855</v>
      </c>
      <c r="IJ85">
        <v>1.87563</v>
      </c>
      <c r="IK85">
        <v>1.87683</v>
      </c>
      <c r="IL85">
        <v>0</v>
      </c>
      <c r="IM85">
        <v>0</v>
      </c>
      <c r="IN85">
        <v>0</v>
      </c>
      <c r="IO85">
        <v>0</v>
      </c>
      <c r="IP85" t="s">
        <v>443</v>
      </c>
      <c r="IQ85" t="s">
        <v>444</v>
      </c>
      <c r="IR85" t="s">
        <v>445</v>
      </c>
      <c r="IS85" t="s">
        <v>445</v>
      </c>
      <c r="IT85" t="s">
        <v>445</v>
      </c>
      <c r="IU85" t="s">
        <v>445</v>
      </c>
      <c r="IV85">
        <v>0</v>
      </c>
      <c r="IW85">
        <v>100</v>
      </c>
      <c r="IX85">
        <v>100</v>
      </c>
      <c r="IY85">
        <v>0.92</v>
      </c>
      <c r="IZ85">
        <v>0.2143</v>
      </c>
      <c r="JA85">
        <v>-0.2046850803116756</v>
      </c>
      <c r="JB85">
        <v>0.001090686741545948</v>
      </c>
      <c r="JC85">
        <v>-2.452344269991786E-07</v>
      </c>
      <c r="JD85">
        <v>1.613811493950918E-10</v>
      </c>
      <c r="JE85">
        <v>-0.05017639731038544</v>
      </c>
      <c r="JF85">
        <v>-0.0006473243881308715</v>
      </c>
      <c r="JG85">
        <v>0.0006993473609999637</v>
      </c>
      <c r="JH85">
        <v>-6.390957121238126E-06</v>
      </c>
      <c r="JI85">
        <v>1</v>
      </c>
      <c r="JJ85">
        <v>2094</v>
      </c>
      <c r="JK85">
        <v>1</v>
      </c>
      <c r="JL85">
        <v>27</v>
      </c>
      <c r="JM85">
        <v>187487.7</v>
      </c>
      <c r="JN85">
        <v>187487.6</v>
      </c>
      <c r="JO85">
        <v>2.49634</v>
      </c>
      <c r="JP85">
        <v>2.52808</v>
      </c>
      <c r="JQ85">
        <v>1.39893</v>
      </c>
      <c r="JR85">
        <v>2.35352</v>
      </c>
      <c r="JS85">
        <v>1.44897</v>
      </c>
      <c r="JT85">
        <v>2.58179</v>
      </c>
      <c r="JU85">
        <v>36.6233</v>
      </c>
      <c r="JV85">
        <v>24.1926</v>
      </c>
      <c r="JW85">
        <v>18</v>
      </c>
      <c r="JX85">
        <v>476.681</v>
      </c>
      <c r="JY85">
        <v>486.202</v>
      </c>
      <c r="JZ85">
        <v>27.3745</v>
      </c>
      <c r="KA85">
        <v>28.8657</v>
      </c>
      <c r="KB85">
        <v>30.0009</v>
      </c>
      <c r="KC85">
        <v>28.4518</v>
      </c>
      <c r="KD85">
        <v>28.4998</v>
      </c>
      <c r="KE85">
        <v>50.018</v>
      </c>
      <c r="KF85">
        <v>25.5797</v>
      </c>
      <c r="KG85">
        <v>100</v>
      </c>
      <c r="KH85">
        <v>27.3759</v>
      </c>
      <c r="KI85">
        <v>1155.69</v>
      </c>
      <c r="KJ85">
        <v>22.0973</v>
      </c>
      <c r="KK85">
        <v>101.011</v>
      </c>
      <c r="KL85">
        <v>100.234</v>
      </c>
    </row>
    <row r="86" spans="1:298">
      <c r="A86">
        <v>70</v>
      </c>
      <c r="B86">
        <v>1758397845.1</v>
      </c>
      <c r="C86">
        <v>436.5999999046326</v>
      </c>
      <c r="D86" t="s">
        <v>585</v>
      </c>
      <c r="E86" t="s">
        <v>586</v>
      </c>
      <c r="F86">
        <v>5</v>
      </c>
      <c r="G86" t="s">
        <v>436</v>
      </c>
      <c r="H86" t="s">
        <v>437</v>
      </c>
      <c r="I86" t="s">
        <v>438</v>
      </c>
      <c r="J86">
        <v>1758397837.314285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1168.538823839272</v>
      </c>
      <c r="AL86">
        <v>1146.944363636363</v>
      </c>
      <c r="AM86">
        <v>3.423866577847874</v>
      </c>
      <c r="AN86">
        <v>65.6603906975196</v>
      </c>
      <c r="AO86">
        <f>(AQ86 - AP86 + DZ86*1E3/(8.314*(EB86+273.15)) * AS86/DY86 * AR86) * DY86/(100*DM86) * 1000/(1000 - AQ86)</f>
        <v>0</v>
      </c>
      <c r="AP86">
        <v>22.07456286717934</v>
      </c>
      <c r="AQ86">
        <v>22.60367272727272</v>
      </c>
      <c r="AR86">
        <v>-4.499121375114739E-05</v>
      </c>
      <c r="AS86">
        <v>125.1228218183643</v>
      </c>
      <c r="AT86">
        <v>0</v>
      </c>
      <c r="AU86">
        <v>0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439</v>
      </c>
      <c r="AZ86" t="s">
        <v>439</v>
      </c>
      <c r="BA86">
        <v>0</v>
      </c>
      <c r="BB86">
        <v>0</v>
      </c>
      <c r="BC86">
        <f>1-BA86/BB86</f>
        <v>0</v>
      </c>
      <c r="BD86">
        <v>0</v>
      </c>
      <c r="BE86" t="s">
        <v>439</v>
      </c>
      <c r="BF86" t="s">
        <v>439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439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1.65</v>
      </c>
      <c r="DN86">
        <v>0.5</v>
      </c>
      <c r="DO86" t="s">
        <v>440</v>
      </c>
      <c r="DP86">
        <v>2</v>
      </c>
      <c r="DQ86" t="b">
        <v>1</v>
      </c>
      <c r="DR86">
        <v>1758397837.314285</v>
      </c>
      <c r="DS86">
        <v>1096.594285714286</v>
      </c>
      <c r="DT86">
        <v>1126.884285714286</v>
      </c>
      <c r="DU86">
        <v>22.61067857142857</v>
      </c>
      <c r="DV86">
        <v>22.07429642857143</v>
      </c>
      <c r="DW86">
        <v>1095.685</v>
      </c>
      <c r="DX86">
        <v>22.39636785714286</v>
      </c>
      <c r="DY86">
        <v>500.0306071428572</v>
      </c>
      <c r="DZ86">
        <v>90.40377142857142</v>
      </c>
      <c r="EA86">
        <v>0.05511553214285714</v>
      </c>
      <c r="EB86">
        <v>29.370325</v>
      </c>
      <c r="EC86">
        <v>30.00695</v>
      </c>
      <c r="ED86">
        <v>999.9000000000002</v>
      </c>
      <c r="EE86">
        <v>0</v>
      </c>
      <c r="EF86">
        <v>0</v>
      </c>
      <c r="EG86">
        <v>10018.01357142857</v>
      </c>
      <c r="EH86">
        <v>0</v>
      </c>
      <c r="EI86">
        <v>8.32977</v>
      </c>
      <c r="EJ86">
        <v>-30.29078214285715</v>
      </c>
      <c r="EK86">
        <v>1121.962142857143</v>
      </c>
      <c r="EL86">
        <v>1152.321428571429</v>
      </c>
      <c r="EM86">
        <v>0.5363822857142857</v>
      </c>
      <c r="EN86">
        <v>1126.884285714286</v>
      </c>
      <c r="EO86">
        <v>22.07429642857143</v>
      </c>
      <c r="EP86">
        <v>2.044091428571429</v>
      </c>
      <c r="EQ86">
        <v>1.995600357142857</v>
      </c>
      <c r="ER86">
        <v>17.79006785714286</v>
      </c>
      <c r="ES86">
        <v>17.40947142857143</v>
      </c>
      <c r="ET86">
        <v>1999.994642857143</v>
      </c>
      <c r="EU86">
        <v>0.9800051785714287</v>
      </c>
      <c r="EV86">
        <v>0.01999467857142857</v>
      </c>
      <c r="EW86">
        <v>0</v>
      </c>
      <c r="EX86">
        <v>236.4628571428572</v>
      </c>
      <c r="EY86">
        <v>5.000560000000001</v>
      </c>
      <c r="EZ86">
        <v>4896.077857142857</v>
      </c>
      <c r="FA86">
        <v>17294.84642857143</v>
      </c>
      <c r="FB86">
        <v>41.5</v>
      </c>
      <c r="FC86">
        <v>41.75221428571428</v>
      </c>
      <c r="FD86">
        <v>41.23875</v>
      </c>
      <c r="FE86">
        <v>40.88164285714286</v>
      </c>
      <c r="FF86">
        <v>42.18699999999999</v>
      </c>
      <c r="FG86">
        <v>1955.104642857143</v>
      </c>
      <c r="FH86">
        <v>39.89000000000001</v>
      </c>
      <c r="FI86">
        <v>0</v>
      </c>
      <c r="FJ86">
        <v>1758397845.4</v>
      </c>
      <c r="FK86">
        <v>0</v>
      </c>
      <c r="FL86">
        <v>236.558576923077</v>
      </c>
      <c r="FM86">
        <v>1.788615380659026</v>
      </c>
      <c r="FN86">
        <v>41.8919658301281</v>
      </c>
      <c r="FO86">
        <v>4896.594615384615</v>
      </c>
      <c r="FP86">
        <v>15</v>
      </c>
      <c r="FQ86">
        <v>0</v>
      </c>
      <c r="FR86" t="s">
        <v>441</v>
      </c>
      <c r="FS86">
        <v>1747148579.5</v>
      </c>
      <c r="FT86">
        <v>1747148584.5</v>
      </c>
      <c r="FU86">
        <v>0</v>
      </c>
      <c r="FV86">
        <v>0.162</v>
      </c>
      <c r="FW86">
        <v>-0.001</v>
      </c>
      <c r="FX86">
        <v>0.139</v>
      </c>
      <c r="FY86">
        <v>0.058</v>
      </c>
      <c r="FZ86">
        <v>420</v>
      </c>
      <c r="GA86">
        <v>16</v>
      </c>
      <c r="GB86">
        <v>0.19</v>
      </c>
      <c r="GC86">
        <v>0.02</v>
      </c>
      <c r="GD86">
        <v>-30.2594825</v>
      </c>
      <c r="GE86">
        <v>-0.4601144465290605</v>
      </c>
      <c r="GF86">
        <v>0.06455611468908248</v>
      </c>
      <c r="GG86">
        <v>1</v>
      </c>
      <c r="GH86">
        <v>236.4344411764706</v>
      </c>
      <c r="GI86">
        <v>1.692268905882248</v>
      </c>
      <c r="GJ86">
        <v>0.2456688578478419</v>
      </c>
      <c r="GK86">
        <v>0</v>
      </c>
      <c r="GL86">
        <v>0.539421925</v>
      </c>
      <c r="GM86">
        <v>-0.0600481688555342</v>
      </c>
      <c r="GN86">
        <v>0.005798259684541128</v>
      </c>
      <c r="GO86">
        <v>1</v>
      </c>
      <c r="GP86">
        <v>2</v>
      </c>
      <c r="GQ86">
        <v>3</v>
      </c>
      <c r="GR86" t="s">
        <v>448</v>
      </c>
      <c r="GS86">
        <v>3.12759</v>
      </c>
      <c r="GT86">
        <v>2.733</v>
      </c>
      <c r="GU86">
        <v>0.168113</v>
      </c>
      <c r="GV86">
        <v>0.172127</v>
      </c>
      <c r="GW86">
        <v>0.102597</v>
      </c>
      <c r="GX86">
        <v>0.101469</v>
      </c>
      <c r="GY86">
        <v>24965.4</v>
      </c>
      <c r="GZ86">
        <v>24069.9</v>
      </c>
      <c r="HA86">
        <v>30552.4</v>
      </c>
      <c r="HB86">
        <v>29328.7</v>
      </c>
      <c r="HC86">
        <v>37846.8</v>
      </c>
      <c r="HD86">
        <v>34669.4</v>
      </c>
      <c r="HE86">
        <v>46741.6</v>
      </c>
      <c r="HF86">
        <v>43571.8</v>
      </c>
      <c r="HG86">
        <v>1.82485</v>
      </c>
      <c r="HH86">
        <v>1.88675</v>
      </c>
      <c r="HI86">
        <v>0.0975728</v>
      </c>
      <c r="HJ86">
        <v>0</v>
      </c>
      <c r="HK86">
        <v>28.445</v>
      </c>
      <c r="HL86">
        <v>999.9</v>
      </c>
      <c r="HM86">
        <v>54.9</v>
      </c>
      <c r="HN86">
        <v>30</v>
      </c>
      <c r="HO86">
        <v>25.8733</v>
      </c>
      <c r="HP86">
        <v>63.3461</v>
      </c>
      <c r="HQ86">
        <v>16.3862</v>
      </c>
      <c r="HR86">
        <v>1</v>
      </c>
      <c r="HS86">
        <v>0.137287</v>
      </c>
      <c r="HT86">
        <v>0.176261</v>
      </c>
      <c r="HU86">
        <v>20.1995</v>
      </c>
      <c r="HV86">
        <v>5.22657</v>
      </c>
      <c r="HW86">
        <v>11.974</v>
      </c>
      <c r="HX86">
        <v>4.9699</v>
      </c>
      <c r="HY86">
        <v>3.28953</v>
      </c>
      <c r="HZ86">
        <v>9999</v>
      </c>
      <c r="IA86">
        <v>9999</v>
      </c>
      <c r="IB86">
        <v>9999</v>
      </c>
      <c r="IC86">
        <v>999.9</v>
      </c>
      <c r="ID86">
        <v>4.97295</v>
      </c>
      <c r="IE86">
        <v>1.87742</v>
      </c>
      <c r="IF86">
        <v>1.87546</v>
      </c>
      <c r="IG86">
        <v>1.87824</v>
      </c>
      <c r="IH86">
        <v>1.875</v>
      </c>
      <c r="II86">
        <v>1.87863</v>
      </c>
      <c r="IJ86">
        <v>1.87565</v>
      </c>
      <c r="IK86">
        <v>1.87684</v>
      </c>
      <c r="IL86">
        <v>0</v>
      </c>
      <c r="IM86">
        <v>0</v>
      </c>
      <c r="IN86">
        <v>0</v>
      </c>
      <c r="IO86">
        <v>0</v>
      </c>
      <c r="IP86" t="s">
        <v>443</v>
      </c>
      <c r="IQ86" t="s">
        <v>444</v>
      </c>
      <c r="IR86" t="s">
        <v>445</v>
      </c>
      <c r="IS86" t="s">
        <v>445</v>
      </c>
      <c r="IT86" t="s">
        <v>445</v>
      </c>
      <c r="IU86" t="s">
        <v>445</v>
      </c>
      <c r="IV86">
        <v>0</v>
      </c>
      <c r="IW86">
        <v>100</v>
      </c>
      <c r="IX86">
        <v>100</v>
      </c>
      <c r="IY86">
        <v>0.9399999999999999</v>
      </c>
      <c r="IZ86">
        <v>0.2142</v>
      </c>
      <c r="JA86">
        <v>-0.2046850803116756</v>
      </c>
      <c r="JB86">
        <v>0.001090686741545948</v>
      </c>
      <c r="JC86">
        <v>-2.452344269991786E-07</v>
      </c>
      <c r="JD86">
        <v>1.613811493950918E-10</v>
      </c>
      <c r="JE86">
        <v>-0.05017639731038544</v>
      </c>
      <c r="JF86">
        <v>-0.0006473243881308715</v>
      </c>
      <c r="JG86">
        <v>0.0006993473609999637</v>
      </c>
      <c r="JH86">
        <v>-6.390957121238126E-06</v>
      </c>
      <c r="JI86">
        <v>1</v>
      </c>
      <c r="JJ86">
        <v>2094</v>
      </c>
      <c r="JK86">
        <v>1</v>
      </c>
      <c r="JL86">
        <v>27</v>
      </c>
      <c r="JM86">
        <v>187487.8</v>
      </c>
      <c r="JN86">
        <v>187487.7</v>
      </c>
      <c r="JO86">
        <v>2.52319</v>
      </c>
      <c r="JP86">
        <v>2.52197</v>
      </c>
      <c r="JQ86">
        <v>1.39893</v>
      </c>
      <c r="JR86">
        <v>2.35229</v>
      </c>
      <c r="JS86">
        <v>1.44897</v>
      </c>
      <c r="JT86">
        <v>2.55493</v>
      </c>
      <c r="JU86">
        <v>36.6233</v>
      </c>
      <c r="JV86">
        <v>24.2013</v>
      </c>
      <c r="JW86">
        <v>18</v>
      </c>
      <c r="JX86">
        <v>476.788</v>
      </c>
      <c r="JY86">
        <v>486.084</v>
      </c>
      <c r="JZ86">
        <v>27.3709</v>
      </c>
      <c r="KA86">
        <v>28.873</v>
      </c>
      <c r="KB86">
        <v>30.0004</v>
      </c>
      <c r="KC86">
        <v>28.4577</v>
      </c>
      <c r="KD86">
        <v>28.5057</v>
      </c>
      <c r="KE86">
        <v>50.6262</v>
      </c>
      <c r="KF86">
        <v>25.5797</v>
      </c>
      <c r="KG86">
        <v>100</v>
      </c>
      <c r="KH86">
        <v>27.3734</v>
      </c>
      <c r="KI86">
        <v>1175.73</v>
      </c>
      <c r="KJ86">
        <v>22.1097</v>
      </c>
      <c r="KK86">
        <v>101.009</v>
      </c>
      <c r="KL86">
        <v>100.231</v>
      </c>
    </row>
    <row r="87" spans="1:298">
      <c r="A87">
        <v>71</v>
      </c>
      <c r="B87">
        <v>1758397850.1</v>
      </c>
      <c r="C87">
        <v>441.5999999046326</v>
      </c>
      <c r="D87" t="s">
        <v>587</v>
      </c>
      <c r="E87" t="s">
        <v>588</v>
      </c>
      <c r="F87">
        <v>5</v>
      </c>
      <c r="G87" t="s">
        <v>436</v>
      </c>
      <c r="H87" t="s">
        <v>437</v>
      </c>
      <c r="I87" t="s">
        <v>438</v>
      </c>
      <c r="J87">
        <v>1758397842.6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1185.552935079929</v>
      </c>
      <c r="AL87">
        <v>1163.999393939394</v>
      </c>
      <c r="AM87">
        <v>3.412018172122441</v>
      </c>
      <c r="AN87">
        <v>65.6603906975196</v>
      </c>
      <c r="AO87">
        <f>(AQ87 - AP87 + DZ87*1E3/(8.314*(EB87+273.15)) * AS87/DY87 * AR87) * DY87/(100*DM87) * 1000/(1000 - AQ87)</f>
        <v>0</v>
      </c>
      <c r="AP87">
        <v>22.07701197592473</v>
      </c>
      <c r="AQ87">
        <v>22.59780484848484</v>
      </c>
      <c r="AR87">
        <v>-3.503754427388692E-05</v>
      </c>
      <c r="AS87">
        <v>125.1228218183643</v>
      </c>
      <c r="AT87">
        <v>0</v>
      </c>
      <c r="AU87">
        <v>0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439</v>
      </c>
      <c r="AZ87" t="s">
        <v>439</v>
      </c>
      <c r="BA87">
        <v>0</v>
      </c>
      <c r="BB87">
        <v>0</v>
      </c>
      <c r="BC87">
        <f>1-BA87/BB87</f>
        <v>0</v>
      </c>
      <c r="BD87">
        <v>0</v>
      </c>
      <c r="BE87" t="s">
        <v>439</v>
      </c>
      <c r="BF87" t="s">
        <v>439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439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1.65</v>
      </c>
      <c r="DN87">
        <v>0.5</v>
      </c>
      <c r="DO87" t="s">
        <v>440</v>
      </c>
      <c r="DP87">
        <v>2</v>
      </c>
      <c r="DQ87" t="b">
        <v>1</v>
      </c>
      <c r="DR87">
        <v>1758397842.6</v>
      </c>
      <c r="DS87">
        <v>1114.304444444444</v>
      </c>
      <c r="DT87">
        <v>1144.579259259259</v>
      </c>
      <c r="DU87">
        <v>22.60552962962963</v>
      </c>
      <c r="DV87">
        <v>22.07513703703703</v>
      </c>
      <c r="DW87">
        <v>1113.376666666667</v>
      </c>
      <c r="DX87">
        <v>22.39132222222222</v>
      </c>
      <c r="DY87">
        <v>500.0395185185185</v>
      </c>
      <c r="DZ87">
        <v>90.40332592592593</v>
      </c>
      <c r="EA87">
        <v>0.05517252222222222</v>
      </c>
      <c r="EB87">
        <v>29.37325925925926</v>
      </c>
      <c r="EC87">
        <v>30.01521851851852</v>
      </c>
      <c r="ED87">
        <v>999.9000000000001</v>
      </c>
      <c r="EE87">
        <v>0</v>
      </c>
      <c r="EF87">
        <v>0</v>
      </c>
      <c r="EG87">
        <v>10005.94555555556</v>
      </c>
      <c r="EH87">
        <v>0</v>
      </c>
      <c r="EI87">
        <v>8.32977</v>
      </c>
      <c r="EJ87">
        <v>-30.27544814814815</v>
      </c>
      <c r="EK87">
        <v>1140.076666666667</v>
      </c>
      <c r="EL87">
        <v>1170.416666666667</v>
      </c>
      <c r="EM87">
        <v>0.5303915925925926</v>
      </c>
      <c r="EN87">
        <v>1144.579259259259</v>
      </c>
      <c r="EO87">
        <v>22.07513703703703</v>
      </c>
      <c r="EP87">
        <v>2.043615925925926</v>
      </c>
      <c r="EQ87">
        <v>1.995665925925926</v>
      </c>
      <c r="ER87">
        <v>17.78637037037037</v>
      </c>
      <c r="ES87">
        <v>17.4099962962963</v>
      </c>
      <c r="ET87">
        <v>1999.961481481482</v>
      </c>
      <c r="EU87">
        <v>0.9800048888888889</v>
      </c>
      <c r="EV87">
        <v>0.01999496666666667</v>
      </c>
      <c r="EW87">
        <v>0</v>
      </c>
      <c r="EX87">
        <v>236.6442592592592</v>
      </c>
      <c r="EY87">
        <v>5.000560000000001</v>
      </c>
      <c r="EZ87">
        <v>4899.758148148148</v>
      </c>
      <c r="FA87">
        <v>17294.55925925926</v>
      </c>
      <c r="FB87">
        <v>41.5</v>
      </c>
      <c r="FC87">
        <v>41.75918518518519</v>
      </c>
      <c r="FD87">
        <v>41.25</v>
      </c>
      <c r="FE87">
        <v>40.89107407407408</v>
      </c>
      <c r="FF87">
        <v>42.18699999999999</v>
      </c>
      <c r="FG87">
        <v>1955.071481481482</v>
      </c>
      <c r="FH87">
        <v>39.89000000000001</v>
      </c>
      <c r="FI87">
        <v>0</v>
      </c>
      <c r="FJ87">
        <v>1758397850.2</v>
      </c>
      <c r="FK87">
        <v>0</v>
      </c>
      <c r="FL87">
        <v>236.6779230769231</v>
      </c>
      <c r="FM87">
        <v>2.004854701193318</v>
      </c>
      <c r="FN87">
        <v>45.89264963648342</v>
      </c>
      <c r="FO87">
        <v>4900.015384615385</v>
      </c>
      <c r="FP87">
        <v>15</v>
      </c>
      <c r="FQ87">
        <v>0</v>
      </c>
      <c r="FR87" t="s">
        <v>441</v>
      </c>
      <c r="FS87">
        <v>1747148579.5</v>
      </c>
      <c r="FT87">
        <v>1747148584.5</v>
      </c>
      <c r="FU87">
        <v>0</v>
      </c>
      <c r="FV87">
        <v>0.162</v>
      </c>
      <c r="FW87">
        <v>-0.001</v>
      </c>
      <c r="FX87">
        <v>0.139</v>
      </c>
      <c r="FY87">
        <v>0.058</v>
      </c>
      <c r="FZ87">
        <v>420</v>
      </c>
      <c r="GA87">
        <v>16</v>
      </c>
      <c r="GB87">
        <v>0.19</v>
      </c>
      <c r="GC87">
        <v>0.02</v>
      </c>
      <c r="GD87">
        <v>-30.2777175</v>
      </c>
      <c r="GE87">
        <v>-0.02240037523444438</v>
      </c>
      <c r="GF87">
        <v>0.05935177709007528</v>
      </c>
      <c r="GG87">
        <v>1</v>
      </c>
      <c r="GH87">
        <v>236.5640588235294</v>
      </c>
      <c r="GI87">
        <v>1.889533994362293</v>
      </c>
      <c r="GJ87">
        <v>0.2724118790249641</v>
      </c>
      <c r="GK87">
        <v>0</v>
      </c>
      <c r="GL87">
        <v>0.533881875</v>
      </c>
      <c r="GM87">
        <v>-0.06682940712945723</v>
      </c>
      <c r="GN87">
        <v>0.006498064685687185</v>
      </c>
      <c r="GO87">
        <v>1</v>
      </c>
      <c r="GP87">
        <v>2</v>
      </c>
      <c r="GQ87">
        <v>3</v>
      </c>
      <c r="GR87" t="s">
        <v>448</v>
      </c>
      <c r="GS87">
        <v>3.12757</v>
      </c>
      <c r="GT87">
        <v>2.73305</v>
      </c>
      <c r="GU87">
        <v>0.169666</v>
      </c>
      <c r="GV87">
        <v>0.173664</v>
      </c>
      <c r="GW87">
        <v>0.10258</v>
      </c>
      <c r="GX87">
        <v>0.101475</v>
      </c>
      <c r="GY87">
        <v>24918.4</v>
      </c>
      <c r="GZ87">
        <v>24025.2</v>
      </c>
      <c r="HA87">
        <v>30551.9</v>
      </c>
      <c r="HB87">
        <v>29328.8</v>
      </c>
      <c r="HC87">
        <v>37846.8</v>
      </c>
      <c r="HD87">
        <v>34669.3</v>
      </c>
      <c r="HE87">
        <v>46740.7</v>
      </c>
      <c r="HF87">
        <v>43571.9</v>
      </c>
      <c r="HG87">
        <v>1.82432</v>
      </c>
      <c r="HH87">
        <v>1.8865</v>
      </c>
      <c r="HI87">
        <v>0.0976026</v>
      </c>
      <c r="HJ87">
        <v>0</v>
      </c>
      <c r="HK87">
        <v>28.4482</v>
      </c>
      <c r="HL87">
        <v>999.9</v>
      </c>
      <c r="HM87">
        <v>54.9</v>
      </c>
      <c r="HN87">
        <v>30</v>
      </c>
      <c r="HO87">
        <v>25.8731</v>
      </c>
      <c r="HP87">
        <v>63.7161</v>
      </c>
      <c r="HQ87">
        <v>16.4623</v>
      </c>
      <c r="HR87">
        <v>1</v>
      </c>
      <c r="HS87">
        <v>0.137861</v>
      </c>
      <c r="HT87">
        <v>0.185272</v>
      </c>
      <c r="HU87">
        <v>20.1996</v>
      </c>
      <c r="HV87">
        <v>5.22642</v>
      </c>
      <c r="HW87">
        <v>11.974</v>
      </c>
      <c r="HX87">
        <v>4.96975</v>
      </c>
      <c r="HY87">
        <v>3.28953</v>
      </c>
      <c r="HZ87">
        <v>9999</v>
      </c>
      <c r="IA87">
        <v>9999</v>
      </c>
      <c r="IB87">
        <v>9999</v>
      </c>
      <c r="IC87">
        <v>999.9</v>
      </c>
      <c r="ID87">
        <v>4.97293</v>
      </c>
      <c r="IE87">
        <v>1.87741</v>
      </c>
      <c r="IF87">
        <v>1.87546</v>
      </c>
      <c r="IG87">
        <v>1.87822</v>
      </c>
      <c r="IH87">
        <v>1.875</v>
      </c>
      <c r="II87">
        <v>1.87862</v>
      </c>
      <c r="IJ87">
        <v>1.87565</v>
      </c>
      <c r="IK87">
        <v>1.87683</v>
      </c>
      <c r="IL87">
        <v>0</v>
      </c>
      <c r="IM87">
        <v>0</v>
      </c>
      <c r="IN87">
        <v>0</v>
      </c>
      <c r="IO87">
        <v>0</v>
      </c>
      <c r="IP87" t="s">
        <v>443</v>
      </c>
      <c r="IQ87" t="s">
        <v>444</v>
      </c>
      <c r="IR87" t="s">
        <v>445</v>
      </c>
      <c r="IS87" t="s">
        <v>445</v>
      </c>
      <c r="IT87" t="s">
        <v>445</v>
      </c>
      <c r="IU87" t="s">
        <v>445</v>
      </c>
      <c r="IV87">
        <v>0</v>
      </c>
      <c r="IW87">
        <v>100</v>
      </c>
      <c r="IX87">
        <v>100</v>
      </c>
      <c r="IY87">
        <v>0.96</v>
      </c>
      <c r="IZ87">
        <v>0.2141</v>
      </c>
      <c r="JA87">
        <v>-0.2046850803116756</v>
      </c>
      <c r="JB87">
        <v>0.001090686741545948</v>
      </c>
      <c r="JC87">
        <v>-2.452344269991786E-07</v>
      </c>
      <c r="JD87">
        <v>1.613811493950918E-10</v>
      </c>
      <c r="JE87">
        <v>-0.05017639731038544</v>
      </c>
      <c r="JF87">
        <v>-0.0006473243881308715</v>
      </c>
      <c r="JG87">
        <v>0.0006993473609999637</v>
      </c>
      <c r="JH87">
        <v>-6.390957121238126E-06</v>
      </c>
      <c r="JI87">
        <v>1</v>
      </c>
      <c r="JJ87">
        <v>2094</v>
      </c>
      <c r="JK87">
        <v>1</v>
      </c>
      <c r="JL87">
        <v>27</v>
      </c>
      <c r="JM87">
        <v>187487.8</v>
      </c>
      <c r="JN87">
        <v>187487.8</v>
      </c>
      <c r="JO87">
        <v>2.55371</v>
      </c>
      <c r="JP87">
        <v>2.52319</v>
      </c>
      <c r="JQ87">
        <v>1.39893</v>
      </c>
      <c r="JR87">
        <v>2.35352</v>
      </c>
      <c r="JS87">
        <v>1.44897</v>
      </c>
      <c r="JT87">
        <v>2.49146</v>
      </c>
      <c r="JU87">
        <v>36.6233</v>
      </c>
      <c r="JV87">
        <v>24.1926</v>
      </c>
      <c r="JW87">
        <v>18</v>
      </c>
      <c r="JX87">
        <v>476.542</v>
      </c>
      <c r="JY87">
        <v>485.968</v>
      </c>
      <c r="JZ87">
        <v>27.3725</v>
      </c>
      <c r="KA87">
        <v>28.8806</v>
      </c>
      <c r="KB87">
        <v>30.0005</v>
      </c>
      <c r="KC87">
        <v>28.464</v>
      </c>
      <c r="KD87">
        <v>28.5119</v>
      </c>
      <c r="KE87">
        <v>51.1722</v>
      </c>
      <c r="KF87">
        <v>25.5797</v>
      </c>
      <c r="KG87">
        <v>100</v>
      </c>
      <c r="KH87">
        <v>27.3302</v>
      </c>
      <c r="KI87">
        <v>1189.1</v>
      </c>
      <c r="KJ87">
        <v>22.124</v>
      </c>
      <c r="KK87">
        <v>101.007</v>
      </c>
      <c r="KL87">
        <v>100.231</v>
      </c>
    </row>
    <row r="88" spans="1:298">
      <c r="A88">
        <v>72</v>
      </c>
      <c r="B88">
        <v>1758397855.1</v>
      </c>
      <c r="C88">
        <v>446.5999999046326</v>
      </c>
      <c r="D88" t="s">
        <v>589</v>
      </c>
      <c r="E88" t="s">
        <v>590</v>
      </c>
      <c r="F88">
        <v>5</v>
      </c>
      <c r="G88" t="s">
        <v>436</v>
      </c>
      <c r="H88" t="s">
        <v>437</v>
      </c>
      <c r="I88" t="s">
        <v>438</v>
      </c>
      <c r="J88">
        <v>1758397847.314285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1202.724071336901</v>
      </c>
      <c r="AL88">
        <v>1181.137090909091</v>
      </c>
      <c r="AM88">
        <v>3.424857713833181</v>
      </c>
      <c r="AN88">
        <v>65.6603906975196</v>
      </c>
      <c r="AO88">
        <f>(AQ88 - AP88 + DZ88*1E3/(8.314*(EB88+273.15)) * AS88/DY88 * AR88) * DY88/(100*DM88) * 1000/(1000 - AQ88)</f>
        <v>0</v>
      </c>
      <c r="AP88">
        <v>22.0809839721254</v>
      </c>
      <c r="AQ88">
        <v>22.59572787878787</v>
      </c>
      <c r="AR88">
        <v>-2.894131008549114E-05</v>
      </c>
      <c r="AS88">
        <v>125.1228218183643</v>
      </c>
      <c r="AT88">
        <v>0</v>
      </c>
      <c r="AU88">
        <v>0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439</v>
      </c>
      <c r="AZ88" t="s">
        <v>439</v>
      </c>
      <c r="BA88">
        <v>0</v>
      </c>
      <c r="BB88">
        <v>0</v>
      </c>
      <c r="BC88">
        <f>1-BA88/BB88</f>
        <v>0</v>
      </c>
      <c r="BD88">
        <v>0</v>
      </c>
      <c r="BE88" t="s">
        <v>439</v>
      </c>
      <c r="BF88" t="s">
        <v>439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439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1.65</v>
      </c>
      <c r="DN88">
        <v>0.5</v>
      </c>
      <c r="DO88" t="s">
        <v>440</v>
      </c>
      <c r="DP88">
        <v>2</v>
      </c>
      <c r="DQ88" t="b">
        <v>1</v>
      </c>
      <c r="DR88">
        <v>1758397847.314285</v>
      </c>
      <c r="DS88">
        <v>1130.0775</v>
      </c>
      <c r="DT88">
        <v>1160.350714285714</v>
      </c>
      <c r="DU88">
        <v>22.60131428571428</v>
      </c>
      <c r="DV88">
        <v>22.07677857142857</v>
      </c>
      <c r="DW88">
        <v>1129.131785714286</v>
      </c>
      <c r="DX88">
        <v>22.38718571428571</v>
      </c>
      <c r="DY88">
        <v>500.0325714285714</v>
      </c>
      <c r="DZ88">
        <v>90.40301428571429</v>
      </c>
      <c r="EA88">
        <v>0.05519154285714286</v>
      </c>
      <c r="EB88">
        <v>29.37548214285714</v>
      </c>
      <c r="EC88">
        <v>30.02206785714285</v>
      </c>
      <c r="ED88">
        <v>999.9000000000002</v>
      </c>
      <c r="EE88">
        <v>0</v>
      </c>
      <c r="EF88">
        <v>0</v>
      </c>
      <c r="EG88">
        <v>10000.86714285714</v>
      </c>
      <c r="EH88">
        <v>0</v>
      </c>
      <c r="EI88">
        <v>8.330804285714285</v>
      </c>
      <c r="EJ88">
        <v>-30.27421071428571</v>
      </c>
      <c r="EK88">
        <v>1156.209285714286</v>
      </c>
      <c r="EL88">
        <v>1186.546428571428</v>
      </c>
      <c r="EM88">
        <v>0.5245317142857142</v>
      </c>
      <c r="EN88">
        <v>1160.350714285714</v>
      </c>
      <c r="EO88">
        <v>22.07677857142857</v>
      </c>
      <c r="EP88">
        <v>2.043227142857143</v>
      </c>
      <c r="EQ88">
        <v>1.995807142857143</v>
      </c>
      <c r="ER88">
        <v>17.78334642857143</v>
      </c>
      <c r="ES88">
        <v>17.411125</v>
      </c>
      <c r="ET88">
        <v>2000.001071428572</v>
      </c>
      <c r="EU88">
        <v>0.9800052857142857</v>
      </c>
      <c r="EV88">
        <v>0.01999456071428572</v>
      </c>
      <c r="EW88">
        <v>0</v>
      </c>
      <c r="EX88">
        <v>236.8622857142857</v>
      </c>
      <c r="EY88">
        <v>5.000560000000001</v>
      </c>
      <c r="EZ88">
        <v>4903.560714285713</v>
      </c>
      <c r="FA88">
        <v>17294.91071428572</v>
      </c>
      <c r="FB88">
        <v>41.5</v>
      </c>
      <c r="FC88">
        <v>41.76992857142856</v>
      </c>
      <c r="FD88">
        <v>41.25</v>
      </c>
      <c r="FE88">
        <v>40.91042857142856</v>
      </c>
      <c r="FF88">
        <v>42.19824999999999</v>
      </c>
      <c r="FG88">
        <v>1955.111071428571</v>
      </c>
      <c r="FH88">
        <v>39.89000000000001</v>
      </c>
      <c r="FI88">
        <v>0</v>
      </c>
      <c r="FJ88">
        <v>1758397855</v>
      </c>
      <c r="FK88">
        <v>0</v>
      </c>
      <c r="FL88">
        <v>236.8670384615385</v>
      </c>
      <c r="FM88">
        <v>1.957846155337066</v>
      </c>
      <c r="FN88">
        <v>47.0314529700746</v>
      </c>
      <c r="FO88">
        <v>4903.775000000001</v>
      </c>
      <c r="FP88">
        <v>15</v>
      </c>
      <c r="FQ88">
        <v>0</v>
      </c>
      <c r="FR88" t="s">
        <v>441</v>
      </c>
      <c r="FS88">
        <v>1747148579.5</v>
      </c>
      <c r="FT88">
        <v>1747148584.5</v>
      </c>
      <c r="FU88">
        <v>0</v>
      </c>
      <c r="FV88">
        <v>0.162</v>
      </c>
      <c r="FW88">
        <v>-0.001</v>
      </c>
      <c r="FX88">
        <v>0.139</v>
      </c>
      <c r="FY88">
        <v>0.058</v>
      </c>
      <c r="FZ88">
        <v>420</v>
      </c>
      <c r="GA88">
        <v>16</v>
      </c>
      <c r="GB88">
        <v>0.19</v>
      </c>
      <c r="GC88">
        <v>0.02</v>
      </c>
      <c r="GD88">
        <v>-30.27644390243902</v>
      </c>
      <c r="GE88">
        <v>0.1170209059233262</v>
      </c>
      <c r="GF88">
        <v>0.05158304244320778</v>
      </c>
      <c r="GG88">
        <v>1</v>
      </c>
      <c r="GH88">
        <v>236.7541176470588</v>
      </c>
      <c r="GI88">
        <v>2.377356761379575</v>
      </c>
      <c r="GJ88">
        <v>0.2980083659214485</v>
      </c>
      <c r="GK88">
        <v>0</v>
      </c>
      <c r="GL88">
        <v>0.5277613170731708</v>
      </c>
      <c r="GM88">
        <v>-0.07477149825783989</v>
      </c>
      <c r="GN88">
        <v>0.007427964338668951</v>
      </c>
      <c r="GO88">
        <v>1</v>
      </c>
      <c r="GP88">
        <v>2</v>
      </c>
      <c r="GQ88">
        <v>3</v>
      </c>
      <c r="GR88" t="s">
        <v>448</v>
      </c>
      <c r="GS88">
        <v>3.12762</v>
      </c>
      <c r="GT88">
        <v>2.7329</v>
      </c>
      <c r="GU88">
        <v>0.171209</v>
      </c>
      <c r="GV88">
        <v>0.175195</v>
      </c>
      <c r="GW88">
        <v>0.10257</v>
      </c>
      <c r="GX88">
        <v>0.101488</v>
      </c>
      <c r="GY88">
        <v>24871.6</v>
      </c>
      <c r="GZ88">
        <v>23979.9</v>
      </c>
      <c r="HA88">
        <v>30551.4</v>
      </c>
      <c r="HB88">
        <v>29327.8</v>
      </c>
      <c r="HC88">
        <v>37847</v>
      </c>
      <c r="HD88">
        <v>34667.7</v>
      </c>
      <c r="HE88">
        <v>46740.2</v>
      </c>
      <c r="HF88">
        <v>43570.4</v>
      </c>
      <c r="HG88">
        <v>1.82458</v>
      </c>
      <c r="HH88">
        <v>1.88668</v>
      </c>
      <c r="HI88">
        <v>0.0968575</v>
      </c>
      <c r="HJ88">
        <v>0</v>
      </c>
      <c r="HK88">
        <v>28.4507</v>
      </c>
      <c r="HL88">
        <v>999.9</v>
      </c>
      <c r="HM88">
        <v>54.9</v>
      </c>
      <c r="HN88">
        <v>30</v>
      </c>
      <c r="HO88">
        <v>25.8728</v>
      </c>
      <c r="HP88">
        <v>63.5761</v>
      </c>
      <c r="HQ88">
        <v>16.3982</v>
      </c>
      <c r="HR88">
        <v>1</v>
      </c>
      <c r="HS88">
        <v>0.139167</v>
      </c>
      <c r="HT88">
        <v>0.329515</v>
      </c>
      <c r="HU88">
        <v>20.1994</v>
      </c>
      <c r="HV88">
        <v>5.22627</v>
      </c>
      <c r="HW88">
        <v>11.974</v>
      </c>
      <c r="HX88">
        <v>4.96975</v>
      </c>
      <c r="HY88">
        <v>3.28953</v>
      </c>
      <c r="HZ88">
        <v>9999</v>
      </c>
      <c r="IA88">
        <v>9999</v>
      </c>
      <c r="IB88">
        <v>9999</v>
      </c>
      <c r="IC88">
        <v>999.9</v>
      </c>
      <c r="ID88">
        <v>4.97293</v>
      </c>
      <c r="IE88">
        <v>1.87742</v>
      </c>
      <c r="IF88">
        <v>1.87547</v>
      </c>
      <c r="IG88">
        <v>1.87823</v>
      </c>
      <c r="IH88">
        <v>1.875</v>
      </c>
      <c r="II88">
        <v>1.87859</v>
      </c>
      <c r="IJ88">
        <v>1.87566</v>
      </c>
      <c r="IK88">
        <v>1.87683</v>
      </c>
      <c r="IL88">
        <v>0</v>
      </c>
      <c r="IM88">
        <v>0</v>
      </c>
      <c r="IN88">
        <v>0</v>
      </c>
      <c r="IO88">
        <v>0</v>
      </c>
      <c r="IP88" t="s">
        <v>443</v>
      </c>
      <c r="IQ88" t="s">
        <v>444</v>
      </c>
      <c r="IR88" t="s">
        <v>445</v>
      </c>
      <c r="IS88" t="s">
        <v>445</v>
      </c>
      <c r="IT88" t="s">
        <v>445</v>
      </c>
      <c r="IU88" t="s">
        <v>445</v>
      </c>
      <c r="IV88">
        <v>0</v>
      </c>
      <c r="IW88">
        <v>100</v>
      </c>
      <c r="IX88">
        <v>100</v>
      </c>
      <c r="IY88">
        <v>0.98</v>
      </c>
      <c r="IZ88">
        <v>0.214</v>
      </c>
      <c r="JA88">
        <v>-0.2046850803116756</v>
      </c>
      <c r="JB88">
        <v>0.001090686741545948</v>
      </c>
      <c r="JC88">
        <v>-2.452344269991786E-07</v>
      </c>
      <c r="JD88">
        <v>1.613811493950918E-10</v>
      </c>
      <c r="JE88">
        <v>-0.05017639731038544</v>
      </c>
      <c r="JF88">
        <v>-0.0006473243881308715</v>
      </c>
      <c r="JG88">
        <v>0.0006993473609999637</v>
      </c>
      <c r="JH88">
        <v>-6.390957121238126E-06</v>
      </c>
      <c r="JI88">
        <v>1</v>
      </c>
      <c r="JJ88">
        <v>2094</v>
      </c>
      <c r="JK88">
        <v>1</v>
      </c>
      <c r="JL88">
        <v>27</v>
      </c>
      <c r="JM88">
        <v>187487.9</v>
      </c>
      <c r="JN88">
        <v>187487.8</v>
      </c>
      <c r="JO88">
        <v>2.58057</v>
      </c>
      <c r="JP88">
        <v>2.53418</v>
      </c>
      <c r="JQ88">
        <v>1.39893</v>
      </c>
      <c r="JR88">
        <v>2.35352</v>
      </c>
      <c r="JS88">
        <v>1.44897</v>
      </c>
      <c r="JT88">
        <v>2.50244</v>
      </c>
      <c r="JU88">
        <v>36.6469</v>
      </c>
      <c r="JV88">
        <v>24.1926</v>
      </c>
      <c r="JW88">
        <v>18</v>
      </c>
      <c r="JX88">
        <v>476.725</v>
      </c>
      <c r="JY88">
        <v>486.136</v>
      </c>
      <c r="JZ88">
        <v>27.3447</v>
      </c>
      <c r="KA88">
        <v>28.8874</v>
      </c>
      <c r="KB88">
        <v>30.0011</v>
      </c>
      <c r="KC88">
        <v>28.4713</v>
      </c>
      <c r="KD88">
        <v>28.518</v>
      </c>
      <c r="KE88">
        <v>51.7811</v>
      </c>
      <c r="KF88">
        <v>25.5797</v>
      </c>
      <c r="KG88">
        <v>100</v>
      </c>
      <c r="KH88">
        <v>27.3064</v>
      </c>
      <c r="KI88">
        <v>1209.14</v>
      </c>
      <c r="KJ88">
        <v>22.1401</v>
      </c>
      <c r="KK88">
        <v>101.006</v>
      </c>
      <c r="KL88">
        <v>100.228</v>
      </c>
    </row>
    <row r="89" spans="1:298">
      <c r="A89">
        <v>73</v>
      </c>
      <c r="B89">
        <v>1758397860.1</v>
      </c>
      <c r="C89">
        <v>451.5999999046326</v>
      </c>
      <c r="D89" t="s">
        <v>591</v>
      </c>
      <c r="E89" t="s">
        <v>592</v>
      </c>
      <c r="F89">
        <v>5</v>
      </c>
      <c r="G89" t="s">
        <v>436</v>
      </c>
      <c r="H89" t="s">
        <v>437</v>
      </c>
      <c r="I89" t="s">
        <v>438</v>
      </c>
      <c r="J89">
        <v>1758397852.6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1219.71679326664</v>
      </c>
      <c r="AL89">
        <v>1198.204727272727</v>
      </c>
      <c r="AM89">
        <v>3.417620126129133</v>
      </c>
      <c r="AN89">
        <v>65.6603906975196</v>
      </c>
      <c r="AO89">
        <f>(AQ89 - AP89 + DZ89*1E3/(8.314*(EB89+273.15)) * AS89/DY89 * AR89) * DY89/(100*DM89) * 1000/(1000 - AQ89)</f>
        <v>0</v>
      </c>
      <c r="AP89">
        <v>22.08451751965985</v>
      </c>
      <c r="AQ89">
        <v>22.59301393939393</v>
      </c>
      <c r="AR89">
        <v>-2.191662375622315E-05</v>
      </c>
      <c r="AS89">
        <v>125.1228218183643</v>
      </c>
      <c r="AT89">
        <v>0</v>
      </c>
      <c r="AU89">
        <v>0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439</v>
      </c>
      <c r="AZ89" t="s">
        <v>439</v>
      </c>
      <c r="BA89">
        <v>0</v>
      </c>
      <c r="BB89">
        <v>0</v>
      </c>
      <c r="BC89">
        <f>1-BA89/BB89</f>
        <v>0</v>
      </c>
      <c r="BD89">
        <v>0</v>
      </c>
      <c r="BE89" t="s">
        <v>439</v>
      </c>
      <c r="BF89" t="s">
        <v>439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439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1.65</v>
      </c>
      <c r="DN89">
        <v>0.5</v>
      </c>
      <c r="DO89" t="s">
        <v>440</v>
      </c>
      <c r="DP89">
        <v>2</v>
      </c>
      <c r="DQ89" t="b">
        <v>1</v>
      </c>
      <c r="DR89">
        <v>1758397852.6</v>
      </c>
      <c r="DS89">
        <v>1147.738888888889</v>
      </c>
      <c r="DT89">
        <v>1177.985925925926</v>
      </c>
      <c r="DU89">
        <v>22.59716296296296</v>
      </c>
      <c r="DV89">
        <v>22.07976666666666</v>
      </c>
      <c r="DW89">
        <v>1146.772592592593</v>
      </c>
      <c r="DX89">
        <v>22.38311111111111</v>
      </c>
      <c r="DY89">
        <v>500.0167777777777</v>
      </c>
      <c r="DZ89">
        <v>90.40361111111112</v>
      </c>
      <c r="EA89">
        <v>0.05519232222222222</v>
      </c>
      <c r="EB89">
        <v>29.37835925925926</v>
      </c>
      <c r="EC89">
        <v>30.03624814814815</v>
      </c>
      <c r="ED89">
        <v>999.9000000000001</v>
      </c>
      <c r="EE89">
        <v>0</v>
      </c>
      <c r="EF89">
        <v>0</v>
      </c>
      <c r="EG89">
        <v>10001.83851851852</v>
      </c>
      <c r="EH89">
        <v>0</v>
      </c>
      <c r="EI89">
        <v>8.333345185185184</v>
      </c>
      <c r="EJ89">
        <v>-30.24737407407408</v>
      </c>
      <c r="EK89">
        <v>1174.274074074074</v>
      </c>
      <c r="EL89">
        <v>1204.583703703704</v>
      </c>
      <c r="EM89">
        <v>0.5173921111111112</v>
      </c>
      <c r="EN89">
        <v>1177.985925925926</v>
      </c>
      <c r="EO89">
        <v>22.07976666666666</v>
      </c>
      <c r="EP89">
        <v>2.042864444444445</v>
      </c>
      <c r="EQ89">
        <v>1.99609037037037</v>
      </c>
      <c r="ER89">
        <v>17.78053333333333</v>
      </c>
      <c r="ES89">
        <v>17.41337037037037</v>
      </c>
      <c r="ET89">
        <v>2000.022222222222</v>
      </c>
      <c r="EU89">
        <v>0.9800055555555555</v>
      </c>
      <c r="EV89">
        <v>0.01999428148148148</v>
      </c>
      <c r="EW89">
        <v>0</v>
      </c>
      <c r="EX89">
        <v>237.0912592592593</v>
      </c>
      <c r="EY89">
        <v>5.000560000000001</v>
      </c>
      <c r="EZ89">
        <v>4907.894814814815</v>
      </c>
      <c r="FA89">
        <v>17295.1037037037</v>
      </c>
      <c r="FB89">
        <v>41.50229629629629</v>
      </c>
      <c r="FC89">
        <v>41.78903703703703</v>
      </c>
      <c r="FD89">
        <v>41.25</v>
      </c>
      <c r="FE89">
        <v>40.92322222222222</v>
      </c>
      <c r="FF89">
        <v>42.21966666666667</v>
      </c>
      <c r="FG89">
        <v>1955.132222222222</v>
      </c>
      <c r="FH89">
        <v>39.89000000000001</v>
      </c>
      <c r="FI89">
        <v>0</v>
      </c>
      <c r="FJ89">
        <v>1758397859.8</v>
      </c>
      <c r="FK89">
        <v>0</v>
      </c>
      <c r="FL89">
        <v>237.0450769230769</v>
      </c>
      <c r="FM89">
        <v>2.335589755006661</v>
      </c>
      <c r="FN89">
        <v>47.40170947274714</v>
      </c>
      <c r="FO89">
        <v>4907.603076923077</v>
      </c>
      <c r="FP89">
        <v>15</v>
      </c>
      <c r="FQ89">
        <v>0</v>
      </c>
      <c r="FR89" t="s">
        <v>441</v>
      </c>
      <c r="FS89">
        <v>1747148579.5</v>
      </c>
      <c r="FT89">
        <v>1747148584.5</v>
      </c>
      <c r="FU89">
        <v>0</v>
      </c>
      <c r="FV89">
        <v>0.162</v>
      </c>
      <c r="FW89">
        <v>-0.001</v>
      </c>
      <c r="FX89">
        <v>0.139</v>
      </c>
      <c r="FY89">
        <v>0.058</v>
      </c>
      <c r="FZ89">
        <v>420</v>
      </c>
      <c r="GA89">
        <v>16</v>
      </c>
      <c r="GB89">
        <v>0.19</v>
      </c>
      <c r="GC89">
        <v>0.02</v>
      </c>
      <c r="GD89">
        <v>-30.26746585365854</v>
      </c>
      <c r="GE89">
        <v>0.2485672473866928</v>
      </c>
      <c r="GF89">
        <v>0.05721960950649797</v>
      </c>
      <c r="GG89">
        <v>1</v>
      </c>
      <c r="GH89">
        <v>236.9244411764706</v>
      </c>
      <c r="GI89">
        <v>2.034148207242358</v>
      </c>
      <c r="GJ89">
        <v>0.2711740477753202</v>
      </c>
      <c r="GK89">
        <v>0</v>
      </c>
      <c r="GL89">
        <v>0.5228390000000001</v>
      </c>
      <c r="GM89">
        <v>-0.07971666898954619</v>
      </c>
      <c r="GN89">
        <v>0.007886622167919046</v>
      </c>
      <c r="GO89">
        <v>1</v>
      </c>
      <c r="GP89">
        <v>2</v>
      </c>
      <c r="GQ89">
        <v>3</v>
      </c>
      <c r="GR89" t="s">
        <v>448</v>
      </c>
      <c r="GS89">
        <v>3.1277</v>
      </c>
      <c r="GT89">
        <v>2.73294</v>
      </c>
      <c r="GU89">
        <v>0.172744</v>
      </c>
      <c r="GV89">
        <v>0.176724</v>
      </c>
      <c r="GW89">
        <v>0.102561</v>
      </c>
      <c r="GX89">
        <v>0.1015</v>
      </c>
      <c r="GY89">
        <v>24824.6</v>
      </c>
      <c r="GZ89">
        <v>23935.4</v>
      </c>
      <c r="HA89">
        <v>30550.4</v>
      </c>
      <c r="HB89">
        <v>29327.9</v>
      </c>
      <c r="HC89">
        <v>37846.5</v>
      </c>
      <c r="HD89">
        <v>34667.3</v>
      </c>
      <c r="HE89">
        <v>46738.9</v>
      </c>
      <c r="HF89">
        <v>43570.3</v>
      </c>
      <c r="HG89">
        <v>1.8245</v>
      </c>
      <c r="HH89">
        <v>1.8868</v>
      </c>
      <c r="HI89">
        <v>0.0980869</v>
      </c>
      <c r="HJ89">
        <v>0</v>
      </c>
      <c r="HK89">
        <v>28.4536</v>
      </c>
      <c r="HL89">
        <v>999.9</v>
      </c>
      <c r="HM89">
        <v>54.9</v>
      </c>
      <c r="HN89">
        <v>30</v>
      </c>
      <c r="HO89">
        <v>25.8719</v>
      </c>
      <c r="HP89">
        <v>63.1961</v>
      </c>
      <c r="HQ89">
        <v>16.4543</v>
      </c>
      <c r="HR89">
        <v>1</v>
      </c>
      <c r="HS89">
        <v>0.139726</v>
      </c>
      <c r="HT89">
        <v>0.34201</v>
      </c>
      <c r="HU89">
        <v>20.1995</v>
      </c>
      <c r="HV89">
        <v>5.22657</v>
      </c>
      <c r="HW89">
        <v>11.974</v>
      </c>
      <c r="HX89">
        <v>4.9699</v>
      </c>
      <c r="HY89">
        <v>3.28963</v>
      </c>
      <c r="HZ89">
        <v>9999</v>
      </c>
      <c r="IA89">
        <v>9999</v>
      </c>
      <c r="IB89">
        <v>9999</v>
      </c>
      <c r="IC89">
        <v>999.9</v>
      </c>
      <c r="ID89">
        <v>4.97295</v>
      </c>
      <c r="IE89">
        <v>1.8774</v>
      </c>
      <c r="IF89">
        <v>1.87546</v>
      </c>
      <c r="IG89">
        <v>1.87823</v>
      </c>
      <c r="IH89">
        <v>1.87499</v>
      </c>
      <c r="II89">
        <v>1.87861</v>
      </c>
      <c r="IJ89">
        <v>1.87563</v>
      </c>
      <c r="IK89">
        <v>1.87683</v>
      </c>
      <c r="IL89">
        <v>0</v>
      </c>
      <c r="IM89">
        <v>0</v>
      </c>
      <c r="IN89">
        <v>0</v>
      </c>
      <c r="IO89">
        <v>0</v>
      </c>
      <c r="IP89" t="s">
        <v>443</v>
      </c>
      <c r="IQ89" t="s">
        <v>444</v>
      </c>
      <c r="IR89" t="s">
        <v>445</v>
      </c>
      <c r="IS89" t="s">
        <v>445</v>
      </c>
      <c r="IT89" t="s">
        <v>445</v>
      </c>
      <c r="IU89" t="s">
        <v>445</v>
      </c>
      <c r="IV89">
        <v>0</v>
      </c>
      <c r="IW89">
        <v>100</v>
      </c>
      <c r="IX89">
        <v>100</v>
      </c>
      <c r="IY89">
        <v>0.99</v>
      </c>
      <c r="IZ89">
        <v>0.214</v>
      </c>
      <c r="JA89">
        <v>-0.2046850803116756</v>
      </c>
      <c r="JB89">
        <v>0.001090686741545948</v>
      </c>
      <c r="JC89">
        <v>-2.452344269991786E-07</v>
      </c>
      <c r="JD89">
        <v>1.613811493950918E-10</v>
      </c>
      <c r="JE89">
        <v>-0.05017639731038544</v>
      </c>
      <c r="JF89">
        <v>-0.0006473243881308715</v>
      </c>
      <c r="JG89">
        <v>0.0006993473609999637</v>
      </c>
      <c r="JH89">
        <v>-6.390957121238126E-06</v>
      </c>
      <c r="JI89">
        <v>1</v>
      </c>
      <c r="JJ89">
        <v>2094</v>
      </c>
      <c r="JK89">
        <v>1</v>
      </c>
      <c r="JL89">
        <v>27</v>
      </c>
      <c r="JM89">
        <v>187488</v>
      </c>
      <c r="JN89">
        <v>187487.9</v>
      </c>
      <c r="JO89">
        <v>2.6123</v>
      </c>
      <c r="JP89">
        <v>2.5293</v>
      </c>
      <c r="JQ89">
        <v>1.39893</v>
      </c>
      <c r="JR89">
        <v>2.35352</v>
      </c>
      <c r="JS89">
        <v>1.44897</v>
      </c>
      <c r="JT89">
        <v>2.56958</v>
      </c>
      <c r="JU89">
        <v>36.6469</v>
      </c>
      <c r="JV89">
        <v>24.1926</v>
      </c>
      <c r="JW89">
        <v>18</v>
      </c>
      <c r="JX89">
        <v>476.724</v>
      </c>
      <c r="JY89">
        <v>486.27</v>
      </c>
      <c r="JZ89">
        <v>27.3125</v>
      </c>
      <c r="KA89">
        <v>28.8948</v>
      </c>
      <c r="KB89">
        <v>30.0008</v>
      </c>
      <c r="KC89">
        <v>28.4774</v>
      </c>
      <c r="KD89">
        <v>28.5241</v>
      </c>
      <c r="KE89">
        <v>52.328</v>
      </c>
      <c r="KF89">
        <v>25.5797</v>
      </c>
      <c r="KG89">
        <v>100</v>
      </c>
      <c r="KH89">
        <v>27.2636</v>
      </c>
      <c r="KI89">
        <v>1222.57</v>
      </c>
      <c r="KJ89">
        <v>22.1554</v>
      </c>
      <c r="KK89">
        <v>101.003</v>
      </c>
      <c r="KL89">
        <v>100.228</v>
      </c>
    </row>
    <row r="90" spans="1:298">
      <c r="A90">
        <v>74</v>
      </c>
      <c r="B90">
        <v>1758397865.1</v>
      </c>
      <c r="C90">
        <v>456.5999999046326</v>
      </c>
      <c r="D90" t="s">
        <v>593</v>
      </c>
      <c r="E90" t="s">
        <v>594</v>
      </c>
      <c r="F90">
        <v>5</v>
      </c>
      <c r="G90" t="s">
        <v>436</v>
      </c>
      <c r="H90" t="s">
        <v>437</v>
      </c>
      <c r="I90" t="s">
        <v>438</v>
      </c>
      <c r="J90">
        <v>1758397857.314285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1236.967046260893</v>
      </c>
      <c r="AL90">
        <v>1215.344303030302</v>
      </c>
      <c r="AM90">
        <v>3.41826528998003</v>
      </c>
      <c r="AN90">
        <v>65.6603906975196</v>
      </c>
      <c r="AO90">
        <f>(AQ90 - AP90 + DZ90*1E3/(8.314*(EB90+273.15)) * AS90/DY90 * AR90) * DY90/(100*DM90) * 1000/(1000 - AQ90)</f>
        <v>0</v>
      </c>
      <c r="AP90">
        <v>22.08691988741017</v>
      </c>
      <c r="AQ90">
        <v>22.59133999999999</v>
      </c>
      <c r="AR90">
        <v>-2.632780850602218E-06</v>
      </c>
      <c r="AS90">
        <v>125.1228218183643</v>
      </c>
      <c r="AT90">
        <v>0</v>
      </c>
      <c r="AU90">
        <v>0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439</v>
      </c>
      <c r="AZ90" t="s">
        <v>439</v>
      </c>
      <c r="BA90">
        <v>0</v>
      </c>
      <c r="BB90">
        <v>0</v>
      </c>
      <c r="BC90">
        <f>1-BA90/BB90</f>
        <v>0</v>
      </c>
      <c r="BD90">
        <v>0</v>
      </c>
      <c r="BE90" t="s">
        <v>439</v>
      </c>
      <c r="BF90" t="s">
        <v>439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439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1.65</v>
      </c>
      <c r="DN90">
        <v>0.5</v>
      </c>
      <c r="DO90" t="s">
        <v>440</v>
      </c>
      <c r="DP90">
        <v>2</v>
      </c>
      <c r="DQ90" t="b">
        <v>1</v>
      </c>
      <c r="DR90">
        <v>1758397857.314285</v>
      </c>
      <c r="DS90">
        <v>1163.512857142857</v>
      </c>
      <c r="DT90">
        <v>1193.779285714286</v>
      </c>
      <c r="DU90">
        <v>22.59451428571429</v>
      </c>
      <c r="DV90">
        <v>22.08298928571429</v>
      </c>
      <c r="DW90">
        <v>1162.527857142857</v>
      </c>
      <c r="DX90">
        <v>22.380525</v>
      </c>
      <c r="DY90">
        <v>500.0167499999999</v>
      </c>
      <c r="DZ90">
        <v>90.40359285714285</v>
      </c>
      <c r="EA90">
        <v>0.0551916607142857</v>
      </c>
      <c r="EB90">
        <v>29.37883571428571</v>
      </c>
      <c r="EC90">
        <v>30.03861785714286</v>
      </c>
      <c r="ED90">
        <v>999.9000000000002</v>
      </c>
      <c r="EE90">
        <v>0</v>
      </c>
      <c r="EF90">
        <v>0</v>
      </c>
      <c r="EG90">
        <v>9997.177500000002</v>
      </c>
      <c r="EH90">
        <v>0</v>
      </c>
      <c r="EI90">
        <v>8.3332175</v>
      </c>
      <c r="EJ90">
        <v>-30.26565</v>
      </c>
      <c r="EK90">
        <v>1190.409285714286</v>
      </c>
      <c r="EL90">
        <v>1220.736785714286</v>
      </c>
      <c r="EM90">
        <v>0.5115286428571428</v>
      </c>
      <c r="EN90">
        <v>1193.779285714286</v>
      </c>
      <c r="EO90">
        <v>22.08298928571429</v>
      </c>
      <c r="EP90">
        <v>2.042624285714286</v>
      </c>
      <c r="EQ90">
        <v>1.996380714285714</v>
      </c>
      <c r="ER90">
        <v>17.778675</v>
      </c>
      <c r="ES90">
        <v>17.415675</v>
      </c>
      <c r="ET90">
        <v>2000.055714285714</v>
      </c>
      <c r="EU90">
        <v>0.9800059285714287</v>
      </c>
      <c r="EV90">
        <v>0.0199939</v>
      </c>
      <c r="EW90">
        <v>0</v>
      </c>
      <c r="EX90">
        <v>237.2743928571429</v>
      </c>
      <c r="EY90">
        <v>5.000560000000001</v>
      </c>
      <c r="EZ90">
        <v>4911.650000000001</v>
      </c>
      <c r="FA90">
        <v>17295.4</v>
      </c>
      <c r="FB90">
        <v>41.50221428571428</v>
      </c>
      <c r="FC90">
        <v>41.80092857142856</v>
      </c>
      <c r="FD90">
        <v>41.25</v>
      </c>
      <c r="FE90">
        <v>40.9347857142857</v>
      </c>
      <c r="FF90">
        <v>42.2365</v>
      </c>
      <c r="FG90">
        <v>1955.165714285715</v>
      </c>
      <c r="FH90">
        <v>39.89000000000001</v>
      </c>
      <c r="FI90">
        <v>0</v>
      </c>
      <c r="FJ90">
        <v>1758397865.2</v>
      </c>
      <c r="FK90">
        <v>0</v>
      </c>
      <c r="FL90">
        <v>237.27932</v>
      </c>
      <c r="FM90">
        <v>2.075000005777452</v>
      </c>
      <c r="FN90">
        <v>48.54923083170862</v>
      </c>
      <c r="FO90">
        <v>4912.1632</v>
      </c>
      <c r="FP90">
        <v>15</v>
      </c>
      <c r="FQ90">
        <v>0</v>
      </c>
      <c r="FR90" t="s">
        <v>441</v>
      </c>
      <c r="FS90">
        <v>1747148579.5</v>
      </c>
      <c r="FT90">
        <v>1747148584.5</v>
      </c>
      <c r="FU90">
        <v>0</v>
      </c>
      <c r="FV90">
        <v>0.162</v>
      </c>
      <c r="FW90">
        <v>-0.001</v>
      </c>
      <c r="FX90">
        <v>0.139</v>
      </c>
      <c r="FY90">
        <v>0.058</v>
      </c>
      <c r="FZ90">
        <v>420</v>
      </c>
      <c r="GA90">
        <v>16</v>
      </c>
      <c r="GB90">
        <v>0.19</v>
      </c>
      <c r="GC90">
        <v>0.02</v>
      </c>
      <c r="GD90">
        <v>-30.2636675</v>
      </c>
      <c r="GE90">
        <v>0.001016510319030315</v>
      </c>
      <c r="GF90">
        <v>0.05317626532345026</v>
      </c>
      <c r="GG90">
        <v>1</v>
      </c>
      <c r="GH90">
        <v>237.1111764705882</v>
      </c>
      <c r="GI90">
        <v>2.357555388354592</v>
      </c>
      <c r="GJ90">
        <v>0.2866712064767535</v>
      </c>
      <c r="GK90">
        <v>0</v>
      </c>
      <c r="GL90">
        <v>0.515235</v>
      </c>
      <c r="GM90">
        <v>-0.07771015384615249</v>
      </c>
      <c r="GN90">
        <v>0.007517344863713521</v>
      </c>
      <c r="GO90">
        <v>1</v>
      </c>
      <c r="GP90">
        <v>2</v>
      </c>
      <c r="GQ90">
        <v>3</v>
      </c>
      <c r="GR90" t="s">
        <v>448</v>
      </c>
      <c r="GS90">
        <v>3.12746</v>
      </c>
      <c r="GT90">
        <v>2.73318</v>
      </c>
      <c r="GU90">
        <v>0.174264</v>
      </c>
      <c r="GV90">
        <v>0.178236</v>
      </c>
      <c r="GW90">
        <v>0.102551</v>
      </c>
      <c r="GX90">
        <v>0.101504</v>
      </c>
      <c r="GY90">
        <v>24778.8</v>
      </c>
      <c r="GZ90">
        <v>23891</v>
      </c>
      <c r="HA90">
        <v>30550.2</v>
      </c>
      <c r="HB90">
        <v>29327.4</v>
      </c>
      <c r="HC90">
        <v>37846.7</v>
      </c>
      <c r="HD90">
        <v>34666.7</v>
      </c>
      <c r="HE90">
        <v>46738.6</v>
      </c>
      <c r="HF90">
        <v>43569.6</v>
      </c>
      <c r="HG90">
        <v>1.82393</v>
      </c>
      <c r="HH90">
        <v>1.88727</v>
      </c>
      <c r="HI90">
        <v>0.0980496</v>
      </c>
      <c r="HJ90">
        <v>0</v>
      </c>
      <c r="HK90">
        <v>28.456</v>
      </c>
      <c r="HL90">
        <v>999.9</v>
      </c>
      <c r="HM90">
        <v>54.9</v>
      </c>
      <c r="HN90">
        <v>30</v>
      </c>
      <c r="HO90">
        <v>25.876</v>
      </c>
      <c r="HP90">
        <v>63.1162</v>
      </c>
      <c r="HQ90">
        <v>16.4343</v>
      </c>
      <c r="HR90">
        <v>1</v>
      </c>
      <c r="HS90">
        <v>0.140274</v>
      </c>
      <c r="HT90">
        <v>0.418034</v>
      </c>
      <c r="HU90">
        <v>20.1992</v>
      </c>
      <c r="HV90">
        <v>5.22702</v>
      </c>
      <c r="HW90">
        <v>11.974</v>
      </c>
      <c r="HX90">
        <v>4.9699</v>
      </c>
      <c r="HY90">
        <v>3.28965</v>
      </c>
      <c r="HZ90">
        <v>9999</v>
      </c>
      <c r="IA90">
        <v>9999</v>
      </c>
      <c r="IB90">
        <v>9999</v>
      </c>
      <c r="IC90">
        <v>999.9</v>
      </c>
      <c r="ID90">
        <v>4.97295</v>
      </c>
      <c r="IE90">
        <v>1.87738</v>
      </c>
      <c r="IF90">
        <v>1.87546</v>
      </c>
      <c r="IG90">
        <v>1.87822</v>
      </c>
      <c r="IH90">
        <v>1.87499</v>
      </c>
      <c r="II90">
        <v>1.8786</v>
      </c>
      <c r="IJ90">
        <v>1.87565</v>
      </c>
      <c r="IK90">
        <v>1.87683</v>
      </c>
      <c r="IL90">
        <v>0</v>
      </c>
      <c r="IM90">
        <v>0</v>
      </c>
      <c r="IN90">
        <v>0</v>
      </c>
      <c r="IO90">
        <v>0</v>
      </c>
      <c r="IP90" t="s">
        <v>443</v>
      </c>
      <c r="IQ90" t="s">
        <v>444</v>
      </c>
      <c r="IR90" t="s">
        <v>445</v>
      </c>
      <c r="IS90" t="s">
        <v>445</v>
      </c>
      <c r="IT90" t="s">
        <v>445</v>
      </c>
      <c r="IU90" t="s">
        <v>445</v>
      </c>
      <c r="IV90">
        <v>0</v>
      </c>
      <c r="IW90">
        <v>100</v>
      </c>
      <c r="IX90">
        <v>100</v>
      </c>
      <c r="IY90">
        <v>1.01</v>
      </c>
      <c r="IZ90">
        <v>0.2139</v>
      </c>
      <c r="JA90">
        <v>-0.2046850803116756</v>
      </c>
      <c r="JB90">
        <v>0.001090686741545948</v>
      </c>
      <c r="JC90">
        <v>-2.452344269991786E-07</v>
      </c>
      <c r="JD90">
        <v>1.613811493950918E-10</v>
      </c>
      <c r="JE90">
        <v>-0.05017639731038544</v>
      </c>
      <c r="JF90">
        <v>-0.0006473243881308715</v>
      </c>
      <c r="JG90">
        <v>0.0006993473609999637</v>
      </c>
      <c r="JH90">
        <v>-6.390957121238126E-06</v>
      </c>
      <c r="JI90">
        <v>1</v>
      </c>
      <c r="JJ90">
        <v>2094</v>
      </c>
      <c r="JK90">
        <v>1</v>
      </c>
      <c r="JL90">
        <v>27</v>
      </c>
      <c r="JM90">
        <v>187488.1</v>
      </c>
      <c r="JN90">
        <v>187488</v>
      </c>
      <c r="JO90">
        <v>2.63916</v>
      </c>
      <c r="JP90">
        <v>2.52197</v>
      </c>
      <c r="JQ90">
        <v>1.39893</v>
      </c>
      <c r="JR90">
        <v>2.35352</v>
      </c>
      <c r="JS90">
        <v>1.44897</v>
      </c>
      <c r="JT90">
        <v>2.59033</v>
      </c>
      <c r="JU90">
        <v>36.6469</v>
      </c>
      <c r="JV90">
        <v>24.2013</v>
      </c>
      <c r="JW90">
        <v>18</v>
      </c>
      <c r="JX90">
        <v>476.45</v>
      </c>
      <c r="JY90">
        <v>486.639</v>
      </c>
      <c r="JZ90">
        <v>27.2725</v>
      </c>
      <c r="KA90">
        <v>28.9022</v>
      </c>
      <c r="KB90">
        <v>30.0007</v>
      </c>
      <c r="KC90">
        <v>28.4835</v>
      </c>
      <c r="KD90">
        <v>28.5302</v>
      </c>
      <c r="KE90">
        <v>52.9329</v>
      </c>
      <c r="KF90">
        <v>25.5797</v>
      </c>
      <c r="KG90">
        <v>100</v>
      </c>
      <c r="KH90">
        <v>27.2133</v>
      </c>
      <c r="KI90">
        <v>1242.6</v>
      </c>
      <c r="KJ90">
        <v>22.1704</v>
      </c>
      <c r="KK90">
        <v>101.002</v>
      </c>
      <c r="KL90">
        <v>100.226</v>
      </c>
    </row>
    <row r="91" spans="1:298">
      <c r="A91">
        <v>75</v>
      </c>
      <c r="B91">
        <v>1758397870.1</v>
      </c>
      <c r="C91">
        <v>461.5999999046326</v>
      </c>
      <c r="D91" t="s">
        <v>595</v>
      </c>
      <c r="E91" t="s">
        <v>596</v>
      </c>
      <c r="F91">
        <v>5</v>
      </c>
      <c r="G91" t="s">
        <v>436</v>
      </c>
      <c r="H91" t="s">
        <v>437</v>
      </c>
      <c r="I91" t="s">
        <v>438</v>
      </c>
      <c r="J91">
        <v>1758397862.6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1254.263100295626</v>
      </c>
      <c r="AL91">
        <v>1232.600969696969</v>
      </c>
      <c r="AM91">
        <v>3.45577061017252</v>
      </c>
      <c r="AN91">
        <v>65.6603906975196</v>
      </c>
      <c r="AO91">
        <f>(AQ91 - AP91 + DZ91*1E3/(8.314*(EB91+273.15)) * AS91/DY91 * AR91) * DY91/(100*DM91) * 1000/(1000 - AQ91)</f>
        <v>0</v>
      </c>
      <c r="AP91">
        <v>22.09225774975981</v>
      </c>
      <c r="AQ91">
        <v>22.58714666666667</v>
      </c>
      <c r="AR91">
        <v>-2.646032883147978E-05</v>
      </c>
      <c r="AS91">
        <v>125.1228218183643</v>
      </c>
      <c r="AT91">
        <v>0</v>
      </c>
      <c r="AU91">
        <v>0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439</v>
      </c>
      <c r="AZ91" t="s">
        <v>439</v>
      </c>
      <c r="BA91">
        <v>0</v>
      </c>
      <c r="BB91">
        <v>0</v>
      </c>
      <c r="BC91">
        <f>1-BA91/BB91</f>
        <v>0</v>
      </c>
      <c r="BD91">
        <v>0</v>
      </c>
      <c r="BE91" t="s">
        <v>439</v>
      </c>
      <c r="BF91" t="s">
        <v>439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439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1.65</v>
      </c>
      <c r="DN91">
        <v>0.5</v>
      </c>
      <c r="DO91" t="s">
        <v>440</v>
      </c>
      <c r="DP91">
        <v>2</v>
      </c>
      <c r="DQ91" t="b">
        <v>1</v>
      </c>
      <c r="DR91">
        <v>1758397862.6</v>
      </c>
      <c r="DS91">
        <v>1181.224814814815</v>
      </c>
      <c r="DT91">
        <v>1211.527407407407</v>
      </c>
      <c r="DU91">
        <v>22.59162962962963</v>
      </c>
      <c r="DV91">
        <v>22.08691111111111</v>
      </c>
      <c r="DW91">
        <v>1180.218888888889</v>
      </c>
      <c r="DX91">
        <v>22.3777</v>
      </c>
      <c r="DY91">
        <v>500.0484814814816</v>
      </c>
      <c r="DZ91">
        <v>90.40310370370369</v>
      </c>
      <c r="EA91">
        <v>0.05518483333333332</v>
      </c>
      <c r="EB91">
        <v>29.37828148148148</v>
      </c>
      <c r="EC91">
        <v>30.04836666666667</v>
      </c>
      <c r="ED91">
        <v>999.9000000000001</v>
      </c>
      <c r="EE91">
        <v>0</v>
      </c>
      <c r="EF91">
        <v>0</v>
      </c>
      <c r="EG91">
        <v>9996.799629629628</v>
      </c>
      <c r="EH91">
        <v>0</v>
      </c>
      <c r="EI91">
        <v>8.332272592592593</v>
      </c>
      <c r="EJ91">
        <v>-30.3014925925926</v>
      </c>
      <c r="EK91">
        <v>1208.527037037037</v>
      </c>
      <c r="EL91">
        <v>1238.89</v>
      </c>
      <c r="EM91">
        <v>0.5047155925925926</v>
      </c>
      <c r="EN91">
        <v>1211.527407407407</v>
      </c>
      <c r="EO91">
        <v>22.08691111111111</v>
      </c>
      <c r="EP91">
        <v>2.042352592592592</v>
      </c>
      <c r="EQ91">
        <v>1.996725555555555</v>
      </c>
      <c r="ER91">
        <v>17.77656296296296</v>
      </c>
      <c r="ES91">
        <v>17.4184</v>
      </c>
      <c r="ET91">
        <v>2000.035925925926</v>
      </c>
      <c r="EU91">
        <v>0.9800057777777779</v>
      </c>
      <c r="EV91">
        <v>0.01999404814814814</v>
      </c>
      <c r="EW91">
        <v>0</v>
      </c>
      <c r="EX91">
        <v>237.4456666666667</v>
      </c>
      <c r="EY91">
        <v>5.000560000000001</v>
      </c>
      <c r="EZ91">
        <v>4916.166666666667</v>
      </c>
      <c r="FA91">
        <v>17295.22962962963</v>
      </c>
      <c r="FB91">
        <v>41.52296296296295</v>
      </c>
      <c r="FC91">
        <v>41.81199999999999</v>
      </c>
      <c r="FD91">
        <v>41.25</v>
      </c>
      <c r="FE91">
        <v>40.9347037037037</v>
      </c>
      <c r="FF91">
        <v>42.24766666666666</v>
      </c>
      <c r="FG91">
        <v>1955.145925925926</v>
      </c>
      <c r="FH91">
        <v>39.89000000000001</v>
      </c>
      <c r="FI91">
        <v>0</v>
      </c>
      <c r="FJ91">
        <v>1758397870</v>
      </c>
      <c r="FK91">
        <v>0</v>
      </c>
      <c r="FL91">
        <v>237.46484</v>
      </c>
      <c r="FM91">
        <v>2.533461530160236</v>
      </c>
      <c r="FN91">
        <v>53.41999997008348</v>
      </c>
      <c r="FO91">
        <v>4916.3224</v>
      </c>
      <c r="FP91">
        <v>15</v>
      </c>
      <c r="FQ91">
        <v>0</v>
      </c>
      <c r="FR91" t="s">
        <v>441</v>
      </c>
      <c r="FS91">
        <v>1747148579.5</v>
      </c>
      <c r="FT91">
        <v>1747148584.5</v>
      </c>
      <c r="FU91">
        <v>0</v>
      </c>
      <c r="FV91">
        <v>0.162</v>
      </c>
      <c r="FW91">
        <v>-0.001</v>
      </c>
      <c r="FX91">
        <v>0.139</v>
      </c>
      <c r="FY91">
        <v>0.058</v>
      </c>
      <c r="FZ91">
        <v>420</v>
      </c>
      <c r="GA91">
        <v>16</v>
      </c>
      <c r="GB91">
        <v>0.19</v>
      </c>
      <c r="GC91">
        <v>0.02</v>
      </c>
      <c r="GD91">
        <v>-30.29040243902439</v>
      </c>
      <c r="GE91">
        <v>-0.3559463414634199</v>
      </c>
      <c r="GF91">
        <v>0.06781735689696383</v>
      </c>
      <c r="GG91">
        <v>1</v>
      </c>
      <c r="GH91">
        <v>237.3365</v>
      </c>
      <c r="GI91">
        <v>2.259419402460622</v>
      </c>
      <c r="GJ91">
        <v>0.2813112416983759</v>
      </c>
      <c r="GK91">
        <v>0</v>
      </c>
      <c r="GL91">
        <v>0.5085625853658537</v>
      </c>
      <c r="GM91">
        <v>-0.07667623693379721</v>
      </c>
      <c r="GN91">
        <v>0.007619866415753772</v>
      </c>
      <c r="GO91">
        <v>1</v>
      </c>
      <c r="GP91">
        <v>2</v>
      </c>
      <c r="GQ91">
        <v>3</v>
      </c>
      <c r="GR91" t="s">
        <v>448</v>
      </c>
      <c r="GS91">
        <v>3.12748</v>
      </c>
      <c r="GT91">
        <v>2.73272</v>
      </c>
      <c r="GU91">
        <v>0.17578</v>
      </c>
      <c r="GV91">
        <v>0.179722</v>
      </c>
      <c r="GW91">
        <v>0.102536</v>
      </c>
      <c r="GX91">
        <v>0.101532</v>
      </c>
      <c r="GY91">
        <v>24733.2</v>
      </c>
      <c r="GZ91">
        <v>23847.5</v>
      </c>
      <c r="HA91">
        <v>30550.2</v>
      </c>
      <c r="HB91">
        <v>29327.1</v>
      </c>
      <c r="HC91">
        <v>37847.5</v>
      </c>
      <c r="HD91">
        <v>34665.5</v>
      </c>
      <c r="HE91">
        <v>46738.6</v>
      </c>
      <c r="HF91">
        <v>43569.2</v>
      </c>
      <c r="HG91">
        <v>1.82393</v>
      </c>
      <c r="HH91">
        <v>1.88703</v>
      </c>
      <c r="HI91">
        <v>0.0978261</v>
      </c>
      <c r="HJ91">
        <v>0</v>
      </c>
      <c r="HK91">
        <v>28.458</v>
      </c>
      <c r="HL91">
        <v>999.9</v>
      </c>
      <c r="HM91">
        <v>54.9</v>
      </c>
      <c r="HN91">
        <v>30</v>
      </c>
      <c r="HO91">
        <v>25.8709</v>
      </c>
      <c r="HP91">
        <v>63.7562</v>
      </c>
      <c r="HQ91">
        <v>16.3141</v>
      </c>
      <c r="HR91">
        <v>1</v>
      </c>
      <c r="HS91">
        <v>0.140765</v>
      </c>
      <c r="HT91">
        <v>0.495667</v>
      </c>
      <c r="HU91">
        <v>20.1991</v>
      </c>
      <c r="HV91">
        <v>5.22613</v>
      </c>
      <c r="HW91">
        <v>11.974</v>
      </c>
      <c r="HX91">
        <v>4.9698</v>
      </c>
      <c r="HY91">
        <v>3.28955</v>
      </c>
      <c r="HZ91">
        <v>9999</v>
      </c>
      <c r="IA91">
        <v>9999</v>
      </c>
      <c r="IB91">
        <v>9999</v>
      </c>
      <c r="IC91">
        <v>999.9</v>
      </c>
      <c r="ID91">
        <v>4.97292</v>
      </c>
      <c r="IE91">
        <v>1.87739</v>
      </c>
      <c r="IF91">
        <v>1.87546</v>
      </c>
      <c r="IG91">
        <v>1.87823</v>
      </c>
      <c r="IH91">
        <v>1.875</v>
      </c>
      <c r="II91">
        <v>1.8786</v>
      </c>
      <c r="IJ91">
        <v>1.87564</v>
      </c>
      <c r="IK91">
        <v>1.87683</v>
      </c>
      <c r="IL91">
        <v>0</v>
      </c>
      <c r="IM91">
        <v>0</v>
      </c>
      <c r="IN91">
        <v>0</v>
      </c>
      <c r="IO91">
        <v>0</v>
      </c>
      <c r="IP91" t="s">
        <v>443</v>
      </c>
      <c r="IQ91" t="s">
        <v>444</v>
      </c>
      <c r="IR91" t="s">
        <v>445</v>
      </c>
      <c r="IS91" t="s">
        <v>445</v>
      </c>
      <c r="IT91" t="s">
        <v>445</v>
      </c>
      <c r="IU91" t="s">
        <v>445</v>
      </c>
      <c r="IV91">
        <v>0</v>
      </c>
      <c r="IW91">
        <v>100</v>
      </c>
      <c r="IX91">
        <v>100</v>
      </c>
      <c r="IY91">
        <v>1.04</v>
      </c>
      <c r="IZ91">
        <v>0.2138</v>
      </c>
      <c r="JA91">
        <v>-0.2046850803116756</v>
      </c>
      <c r="JB91">
        <v>0.001090686741545948</v>
      </c>
      <c r="JC91">
        <v>-2.452344269991786E-07</v>
      </c>
      <c r="JD91">
        <v>1.613811493950918E-10</v>
      </c>
      <c r="JE91">
        <v>-0.05017639731038544</v>
      </c>
      <c r="JF91">
        <v>-0.0006473243881308715</v>
      </c>
      <c r="JG91">
        <v>0.0006993473609999637</v>
      </c>
      <c r="JH91">
        <v>-6.390957121238126E-06</v>
      </c>
      <c r="JI91">
        <v>1</v>
      </c>
      <c r="JJ91">
        <v>2094</v>
      </c>
      <c r="JK91">
        <v>1</v>
      </c>
      <c r="JL91">
        <v>27</v>
      </c>
      <c r="JM91">
        <v>187488.2</v>
      </c>
      <c r="JN91">
        <v>187488.1</v>
      </c>
      <c r="JO91">
        <v>2.66724</v>
      </c>
      <c r="JP91">
        <v>2.51709</v>
      </c>
      <c r="JQ91">
        <v>1.39893</v>
      </c>
      <c r="JR91">
        <v>2.35352</v>
      </c>
      <c r="JS91">
        <v>1.44897</v>
      </c>
      <c r="JT91">
        <v>2.56592</v>
      </c>
      <c r="JU91">
        <v>36.6706</v>
      </c>
      <c r="JV91">
        <v>24.1926</v>
      </c>
      <c r="JW91">
        <v>18</v>
      </c>
      <c r="JX91">
        <v>476.493</v>
      </c>
      <c r="JY91">
        <v>486.532</v>
      </c>
      <c r="JZ91">
        <v>27.2244</v>
      </c>
      <c r="KA91">
        <v>28.9097</v>
      </c>
      <c r="KB91">
        <v>30.0005</v>
      </c>
      <c r="KC91">
        <v>28.4902</v>
      </c>
      <c r="KD91">
        <v>28.5375</v>
      </c>
      <c r="KE91">
        <v>53.4306</v>
      </c>
      <c r="KF91">
        <v>25.3057</v>
      </c>
      <c r="KG91">
        <v>100</v>
      </c>
      <c r="KH91">
        <v>27.1601</v>
      </c>
      <c r="KI91">
        <v>1256.04</v>
      </c>
      <c r="KJ91">
        <v>22.1907</v>
      </c>
      <c r="KK91">
        <v>101.002</v>
      </c>
      <c r="KL91">
        <v>100.225</v>
      </c>
    </row>
    <row r="92" spans="1:298">
      <c r="A92">
        <v>76</v>
      </c>
      <c r="B92">
        <v>1758397875.1</v>
      </c>
      <c r="C92">
        <v>466.5999999046326</v>
      </c>
      <c r="D92" t="s">
        <v>597</v>
      </c>
      <c r="E92" t="s">
        <v>598</v>
      </c>
      <c r="F92">
        <v>5</v>
      </c>
      <c r="G92" t="s">
        <v>436</v>
      </c>
      <c r="H92" t="s">
        <v>437</v>
      </c>
      <c r="I92" t="s">
        <v>438</v>
      </c>
      <c r="J92">
        <v>1758397867.314285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1270.56241649201</v>
      </c>
      <c r="AL92">
        <v>1249.419696969697</v>
      </c>
      <c r="AM92">
        <v>3.353084439106109</v>
      </c>
      <c r="AN92">
        <v>65.6603906975196</v>
      </c>
      <c r="AO92">
        <f>(AQ92 - AP92 + DZ92*1E3/(8.314*(EB92+273.15)) * AS92/DY92 * AR92) * DY92/(100*DM92) * 1000/(1000 - AQ92)</f>
        <v>0</v>
      </c>
      <c r="AP92">
        <v>22.13237742429443</v>
      </c>
      <c r="AQ92">
        <v>22.5902593939394</v>
      </c>
      <c r="AR92">
        <v>5.844566223462799E-05</v>
      </c>
      <c r="AS92">
        <v>125.1228218183643</v>
      </c>
      <c r="AT92">
        <v>0</v>
      </c>
      <c r="AU92">
        <v>0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439</v>
      </c>
      <c r="AZ92" t="s">
        <v>439</v>
      </c>
      <c r="BA92">
        <v>0</v>
      </c>
      <c r="BB92">
        <v>0</v>
      </c>
      <c r="BC92">
        <f>1-BA92/BB92</f>
        <v>0</v>
      </c>
      <c r="BD92">
        <v>0</v>
      </c>
      <c r="BE92" t="s">
        <v>439</v>
      </c>
      <c r="BF92" t="s">
        <v>439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439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1.65</v>
      </c>
      <c r="DN92">
        <v>0.5</v>
      </c>
      <c r="DO92" t="s">
        <v>440</v>
      </c>
      <c r="DP92">
        <v>2</v>
      </c>
      <c r="DQ92" t="b">
        <v>1</v>
      </c>
      <c r="DR92">
        <v>1758397867.314285</v>
      </c>
      <c r="DS92">
        <v>1197.0075</v>
      </c>
      <c r="DT92">
        <v>1227.1</v>
      </c>
      <c r="DU92">
        <v>22.58922857142857</v>
      </c>
      <c r="DV92">
        <v>22.09891071428572</v>
      </c>
      <c r="DW92">
        <v>1195.9825</v>
      </c>
      <c r="DX92">
        <v>22.37534285714286</v>
      </c>
      <c r="DY92">
        <v>500.0040714285714</v>
      </c>
      <c r="DZ92">
        <v>90.40259642857143</v>
      </c>
      <c r="EA92">
        <v>0.05522084285714286</v>
      </c>
      <c r="EB92">
        <v>29.37499642857143</v>
      </c>
      <c r="EC92">
        <v>30.04734285714285</v>
      </c>
      <c r="ED92">
        <v>999.9000000000002</v>
      </c>
      <c r="EE92">
        <v>0</v>
      </c>
      <c r="EF92">
        <v>0</v>
      </c>
      <c r="EG92">
        <v>9989.865</v>
      </c>
      <c r="EH92">
        <v>0</v>
      </c>
      <c r="EI92">
        <v>8.32977</v>
      </c>
      <c r="EJ92">
        <v>-30.09121428571428</v>
      </c>
      <c r="EK92">
        <v>1224.671785714286</v>
      </c>
      <c r="EL92">
        <v>1254.829285714286</v>
      </c>
      <c r="EM92">
        <v>0.4903061428571429</v>
      </c>
      <c r="EN92">
        <v>1227.1</v>
      </c>
      <c r="EO92">
        <v>22.09891071428572</v>
      </c>
      <c r="EP92">
        <v>2.042123571428571</v>
      </c>
      <c r="EQ92">
        <v>1.997798928571429</v>
      </c>
      <c r="ER92">
        <v>17.77478214285714</v>
      </c>
      <c r="ES92">
        <v>17.42690714285714</v>
      </c>
      <c r="ET92">
        <v>2000.015714285714</v>
      </c>
      <c r="EU92">
        <v>0.9800056071428571</v>
      </c>
      <c r="EV92">
        <v>0.019994225</v>
      </c>
      <c r="EW92">
        <v>0</v>
      </c>
      <c r="EX92">
        <v>237.6117857142858</v>
      </c>
      <c r="EY92">
        <v>5.000560000000001</v>
      </c>
      <c r="EZ92">
        <v>4919.969285714286</v>
      </c>
      <c r="FA92">
        <v>17295.05714285714</v>
      </c>
      <c r="FB92">
        <v>41.53542857142856</v>
      </c>
      <c r="FC92">
        <v>41.81199999999999</v>
      </c>
      <c r="FD92">
        <v>41.25442857142857</v>
      </c>
      <c r="FE92">
        <v>40.93699999999999</v>
      </c>
      <c r="FF92">
        <v>42.24775</v>
      </c>
      <c r="FG92">
        <v>1955.125714285714</v>
      </c>
      <c r="FH92">
        <v>39.89000000000001</v>
      </c>
      <c r="FI92">
        <v>0</v>
      </c>
      <c r="FJ92">
        <v>1758397874.8</v>
      </c>
      <c r="FK92">
        <v>0</v>
      </c>
      <c r="FL92">
        <v>237.63876</v>
      </c>
      <c r="FM92">
        <v>2.383153845216045</v>
      </c>
      <c r="FN92">
        <v>52.98615396921497</v>
      </c>
      <c r="FO92">
        <v>4920.384399999999</v>
      </c>
      <c r="FP92">
        <v>15</v>
      </c>
      <c r="FQ92">
        <v>0</v>
      </c>
      <c r="FR92" t="s">
        <v>441</v>
      </c>
      <c r="FS92">
        <v>1747148579.5</v>
      </c>
      <c r="FT92">
        <v>1747148584.5</v>
      </c>
      <c r="FU92">
        <v>0</v>
      </c>
      <c r="FV92">
        <v>0.162</v>
      </c>
      <c r="FW92">
        <v>-0.001</v>
      </c>
      <c r="FX92">
        <v>0.139</v>
      </c>
      <c r="FY92">
        <v>0.058</v>
      </c>
      <c r="FZ92">
        <v>420</v>
      </c>
      <c r="GA92">
        <v>16</v>
      </c>
      <c r="GB92">
        <v>0.19</v>
      </c>
      <c r="GC92">
        <v>0.02</v>
      </c>
      <c r="GD92">
        <v>-30.1741</v>
      </c>
      <c r="GE92">
        <v>1.337119860627139</v>
      </c>
      <c r="GF92">
        <v>0.2671345755671</v>
      </c>
      <c r="GG92">
        <v>0</v>
      </c>
      <c r="GH92">
        <v>237.4759411764706</v>
      </c>
      <c r="GI92">
        <v>2.517219250830609</v>
      </c>
      <c r="GJ92">
        <v>0.2974521158870355</v>
      </c>
      <c r="GK92">
        <v>0</v>
      </c>
      <c r="GL92">
        <v>0.4992355609756098</v>
      </c>
      <c r="GM92">
        <v>-0.1377024459930309</v>
      </c>
      <c r="GN92">
        <v>0.0154496984484721</v>
      </c>
      <c r="GO92">
        <v>0</v>
      </c>
      <c r="GP92">
        <v>0</v>
      </c>
      <c r="GQ92">
        <v>3</v>
      </c>
      <c r="GR92" t="s">
        <v>470</v>
      </c>
      <c r="GS92">
        <v>3.12753</v>
      </c>
      <c r="GT92">
        <v>2.73329</v>
      </c>
      <c r="GU92">
        <v>0.177244</v>
      </c>
      <c r="GV92">
        <v>0.181122</v>
      </c>
      <c r="GW92">
        <v>0.102551</v>
      </c>
      <c r="GX92">
        <v>0.101659</v>
      </c>
      <c r="GY92">
        <v>24688.1</v>
      </c>
      <c r="GZ92">
        <v>23806.7</v>
      </c>
      <c r="HA92">
        <v>30548.8</v>
      </c>
      <c r="HB92">
        <v>29327</v>
      </c>
      <c r="HC92">
        <v>37845.5</v>
      </c>
      <c r="HD92">
        <v>34660.5</v>
      </c>
      <c r="HE92">
        <v>46736.7</v>
      </c>
      <c r="HF92">
        <v>43569.1</v>
      </c>
      <c r="HG92">
        <v>1.82362</v>
      </c>
      <c r="HH92">
        <v>1.88692</v>
      </c>
      <c r="HI92">
        <v>0.0962615</v>
      </c>
      <c r="HJ92">
        <v>0</v>
      </c>
      <c r="HK92">
        <v>28.458</v>
      </c>
      <c r="HL92">
        <v>999.9</v>
      </c>
      <c r="HM92">
        <v>54.9</v>
      </c>
      <c r="HN92">
        <v>30</v>
      </c>
      <c r="HO92">
        <v>25.8736</v>
      </c>
      <c r="HP92">
        <v>63.7962</v>
      </c>
      <c r="HQ92">
        <v>16.3822</v>
      </c>
      <c r="HR92">
        <v>1</v>
      </c>
      <c r="HS92">
        <v>0.141047</v>
      </c>
      <c r="HT92">
        <v>0.544011</v>
      </c>
      <c r="HU92">
        <v>20.1989</v>
      </c>
      <c r="HV92">
        <v>5.22598</v>
      </c>
      <c r="HW92">
        <v>11.974</v>
      </c>
      <c r="HX92">
        <v>4.9697</v>
      </c>
      <c r="HY92">
        <v>3.28945</v>
      </c>
      <c r="HZ92">
        <v>9999</v>
      </c>
      <c r="IA92">
        <v>9999</v>
      </c>
      <c r="IB92">
        <v>9999</v>
      </c>
      <c r="IC92">
        <v>999.9</v>
      </c>
      <c r="ID92">
        <v>4.97292</v>
      </c>
      <c r="IE92">
        <v>1.87738</v>
      </c>
      <c r="IF92">
        <v>1.87546</v>
      </c>
      <c r="IG92">
        <v>1.87824</v>
      </c>
      <c r="IH92">
        <v>1.875</v>
      </c>
      <c r="II92">
        <v>1.8786</v>
      </c>
      <c r="IJ92">
        <v>1.87563</v>
      </c>
      <c r="IK92">
        <v>1.87683</v>
      </c>
      <c r="IL92">
        <v>0</v>
      </c>
      <c r="IM92">
        <v>0</v>
      </c>
      <c r="IN92">
        <v>0</v>
      </c>
      <c r="IO92">
        <v>0</v>
      </c>
      <c r="IP92" t="s">
        <v>443</v>
      </c>
      <c r="IQ92" t="s">
        <v>444</v>
      </c>
      <c r="IR92" t="s">
        <v>445</v>
      </c>
      <c r="IS92" t="s">
        <v>445</v>
      </c>
      <c r="IT92" t="s">
        <v>445</v>
      </c>
      <c r="IU92" t="s">
        <v>445</v>
      </c>
      <c r="IV92">
        <v>0</v>
      </c>
      <c r="IW92">
        <v>100</v>
      </c>
      <c r="IX92">
        <v>100</v>
      </c>
      <c r="IY92">
        <v>1.05</v>
      </c>
      <c r="IZ92">
        <v>0.2139</v>
      </c>
      <c r="JA92">
        <v>-0.2046850803116756</v>
      </c>
      <c r="JB92">
        <v>0.001090686741545948</v>
      </c>
      <c r="JC92">
        <v>-2.452344269991786E-07</v>
      </c>
      <c r="JD92">
        <v>1.613811493950918E-10</v>
      </c>
      <c r="JE92">
        <v>-0.05017639731038544</v>
      </c>
      <c r="JF92">
        <v>-0.0006473243881308715</v>
      </c>
      <c r="JG92">
        <v>0.0006993473609999637</v>
      </c>
      <c r="JH92">
        <v>-6.390957121238126E-06</v>
      </c>
      <c r="JI92">
        <v>1</v>
      </c>
      <c r="JJ92">
        <v>2094</v>
      </c>
      <c r="JK92">
        <v>1</v>
      </c>
      <c r="JL92">
        <v>27</v>
      </c>
      <c r="JM92">
        <v>187488.3</v>
      </c>
      <c r="JN92">
        <v>187488.2</v>
      </c>
      <c r="JO92">
        <v>2.69287</v>
      </c>
      <c r="JP92">
        <v>2.52441</v>
      </c>
      <c r="JQ92">
        <v>1.39893</v>
      </c>
      <c r="JR92">
        <v>2.35352</v>
      </c>
      <c r="JS92">
        <v>1.44897</v>
      </c>
      <c r="JT92">
        <v>2.51953</v>
      </c>
      <c r="JU92">
        <v>36.6469</v>
      </c>
      <c r="JV92">
        <v>24.1926</v>
      </c>
      <c r="JW92">
        <v>18</v>
      </c>
      <c r="JX92">
        <v>476.373</v>
      </c>
      <c r="JY92">
        <v>486.515</v>
      </c>
      <c r="JZ92">
        <v>27.1665</v>
      </c>
      <c r="KA92">
        <v>28.9165</v>
      </c>
      <c r="KB92">
        <v>30.0005</v>
      </c>
      <c r="KC92">
        <v>28.4969</v>
      </c>
      <c r="KD92">
        <v>28.5435</v>
      </c>
      <c r="KE92">
        <v>53.9499</v>
      </c>
      <c r="KF92">
        <v>25.3057</v>
      </c>
      <c r="KG92">
        <v>100</v>
      </c>
      <c r="KH92">
        <v>27.1229</v>
      </c>
      <c r="KI92">
        <v>1269.4</v>
      </c>
      <c r="KJ92">
        <v>22.1958</v>
      </c>
      <c r="KK92">
        <v>100.998</v>
      </c>
      <c r="KL92">
        <v>100.225</v>
      </c>
    </row>
    <row r="93" spans="1:298">
      <c r="A93">
        <v>77</v>
      </c>
      <c r="B93">
        <v>1758397880.1</v>
      </c>
      <c r="C93">
        <v>471.5999999046326</v>
      </c>
      <c r="D93" t="s">
        <v>599</v>
      </c>
      <c r="E93" t="s">
        <v>600</v>
      </c>
      <c r="F93">
        <v>5</v>
      </c>
      <c r="G93" t="s">
        <v>436</v>
      </c>
      <c r="H93" t="s">
        <v>437</v>
      </c>
      <c r="I93" t="s">
        <v>438</v>
      </c>
      <c r="J93">
        <v>1758397872.6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1287.130172416497</v>
      </c>
      <c r="AL93">
        <v>1266.002848484848</v>
      </c>
      <c r="AM93">
        <v>3.3255057642847</v>
      </c>
      <c r="AN93">
        <v>65.6603906975196</v>
      </c>
      <c r="AO93">
        <f>(AQ93 - AP93 + DZ93*1E3/(8.314*(EB93+273.15)) * AS93/DY93 * AR93) * DY93/(100*DM93) * 1000/(1000 - AQ93)</f>
        <v>0</v>
      </c>
      <c r="AP93">
        <v>22.14376927192206</v>
      </c>
      <c r="AQ93">
        <v>22.60305393939394</v>
      </c>
      <c r="AR93">
        <v>5.856624625971031E-05</v>
      </c>
      <c r="AS93">
        <v>125.1228218183643</v>
      </c>
      <c r="AT93">
        <v>0</v>
      </c>
      <c r="AU93">
        <v>0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439</v>
      </c>
      <c r="AZ93" t="s">
        <v>439</v>
      </c>
      <c r="BA93">
        <v>0</v>
      </c>
      <c r="BB93">
        <v>0</v>
      </c>
      <c r="BC93">
        <f>1-BA93/BB93</f>
        <v>0</v>
      </c>
      <c r="BD93">
        <v>0</v>
      </c>
      <c r="BE93" t="s">
        <v>439</v>
      </c>
      <c r="BF93" t="s">
        <v>439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439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1.65</v>
      </c>
      <c r="DN93">
        <v>0.5</v>
      </c>
      <c r="DO93" t="s">
        <v>440</v>
      </c>
      <c r="DP93">
        <v>2</v>
      </c>
      <c r="DQ93" t="b">
        <v>1</v>
      </c>
      <c r="DR93">
        <v>1758397872.6</v>
      </c>
      <c r="DS93">
        <v>1214.518148148148</v>
      </c>
      <c r="DT93">
        <v>1244.370740740741</v>
      </c>
      <c r="DU93">
        <v>22.59126296296296</v>
      </c>
      <c r="DV93">
        <v>22.11796296296296</v>
      </c>
      <c r="DW93">
        <v>1213.472592592593</v>
      </c>
      <c r="DX93">
        <v>22.37732222222222</v>
      </c>
      <c r="DY93">
        <v>499.9794814814814</v>
      </c>
      <c r="DZ93">
        <v>90.40239999999997</v>
      </c>
      <c r="EA93">
        <v>0.05524353703703704</v>
      </c>
      <c r="EB93">
        <v>29.37005925925926</v>
      </c>
      <c r="EC93">
        <v>30.03566666666666</v>
      </c>
      <c r="ED93">
        <v>999.9000000000001</v>
      </c>
      <c r="EE93">
        <v>0</v>
      </c>
      <c r="EF93">
        <v>0</v>
      </c>
      <c r="EG93">
        <v>9999.028148148149</v>
      </c>
      <c r="EH93">
        <v>0</v>
      </c>
      <c r="EI93">
        <v>8.32977</v>
      </c>
      <c r="EJ93">
        <v>-29.85239259259259</v>
      </c>
      <c r="EK93">
        <v>1242.58962962963</v>
      </c>
      <c r="EL93">
        <v>1272.516296296296</v>
      </c>
      <c r="EM93">
        <v>0.4732737037037036</v>
      </c>
      <c r="EN93">
        <v>1244.370740740741</v>
      </c>
      <c r="EO93">
        <v>22.11796296296296</v>
      </c>
      <c r="EP93">
        <v>2.042302592592592</v>
      </c>
      <c r="EQ93">
        <v>1.999517777777778</v>
      </c>
      <c r="ER93">
        <v>17.77617407407407</v>
      </c>
      <c r="ES93">
        <v>17.44051481481482</v>
      </c>
      <c r="ET93">
        <v>1999.972592592593</v>
      </c>
      <c r="EU93">
        <v>0.9800052222222222</v>
      </c>
      <c r="EV93">
        <v>0.01999461851851852</v>
      </c>
      <c r="EW93">
        <v>0</v>
      </c>
      <c r="EX93">
        <v>237.8181851851852</v>
      </c>
      <c r="EY93">
        <v>5.000560000000001</v>
      </c>
      <c r="EZ93">
        <v>4924.284074074073</v>
      </c>
      <c r="FA93">
        <v>17294.67777777778</v>
      </c>
      <c r="FB93">
        <v>41.5574074074074</v>
      </c>
      <c r="FC93">
        <v>41.81199999999999</v>
      </c>
      <c r="FD93">
        <v>41.27066666666666</v>
      </c>
      <c r="FE93">
        <v>40.93699999999999</v>
      </c>
      <c r="FF93">
        <v>42.25</v>
      </c>
      <c r="FG93">
        <v>1955.082592592592</v>
      </c>
      <c r="FH93">
        <v>39.89000000000001</v>
      </c>
      <c r="FI93">
        <v>0</v>
      </c>
      <c r="FJ93">
        <v>1758397880.2</v>
      </c>
      <c r="FK93">
        <v>0</v>
      </c>
      <c r="FL93">
        <v>237.8401923076923</v>
      </c>
      <c r="FM93">
        <v>2.047213676194873</v>
      </c>
      <c r="FN93">
        <v>45.39658125165463</v>
      </c>
      <c r="FO93">
        <v>4924.513461538461</v>
      </c>
      <c r="FP93">
        <v>15</v>
      </c>
      <c r="FQ93">
        <v>0</v>
      </c>
      <c r="FR93" t="s">
        <v>441</v>
      </c>
      <c r="FS93">
        <v>1747148579.5</v>
      </c>
      <c r="FT93">
        <v>1747148584.5</v>
      </c>
      <c r="FU93">
        <v>0</v>
      </c>
      <c r="FV93">
        <v>0.162</v>
      </c>
      <c r="FW93">
        <v>-0.001</v>
      </c>
      <c r="FX93">
        <v>0.139</v>
      </c>
      <c r="FY93">
        <v>0.058</v>
      </c>
      <c r="FZ93">
        <v>420</v>
      </c>
      <c r="GA93">
        <v>16</v>
      </c>
      <c r="GB93">
        <v>0.19</v>
      </c>
      <c r="GC93">
        <v>0.02</v>
      </c>
      <c r="GD93">
        <v>-29.9804825</v>
      </c>
      <c r="GE93">
        <v>3.380979737335924</v>
      </c>
      <c r="GF93">
        <v>0.3945801996346875</v>
      </c>
      <c r="GG93">
        <v>0</v>
      </c>
      <c r="GH93">
        <v>237.7058235294117</v>
      </c>
      <c r="GI93">
        <v>2.482444613702499</v>
      </c>
      <c r="GJ93">
        <v>0.2936097320261769</v>
      </c>
      <c r="GK93">
        <v>0</v>
      </c>
      <c r="GL93">
        <v>0.4831250750000001</v>
      </c>
      <c r="GM93">
        <v>-0.2115792382739209</v>
      </c>
      <c r="GN93">
        <v>0.02167193769184876</v>
      </c>
      <c r="GO93">
        <v>0</v>
      </c>
      <c r="GP93">
        <v>0</v>
      </c>
      <c r="GQ93">
        <v>3</v>
      </c>
      <c r="GR93" t="s">
        <v>470</v>
      </c>
      <c r="GS93">
        <v>3.12745</v>
      </c>
      <c r="GT93">
        <v>2.73287</v>
      </c>
      <c r="GU93">
        <v>0.17868</v>
      </c>
      <c r="GV93">
        <v>0.18258</v>
      </c>
      <c r="GW93">
        <v>0.102585</v>
      </c>
      <c r="GX93">
        <v>0.101674</v>
      </c>
      <c r="GY93">
        <v>24644.9</v>
      </c>
      <c r="GZ93">
        <v>23764.3</v>
      </c>
      <c r="HA93">
        <v>30548.7</v>
      </c>
      <c r="HB93">
        <v>29327.1</v>
      </c>
      <c r="HC93">
        <v>37844.2</v>
      </c>
      <c r="HD93">
        <v>34660.3</v>
      </c>
      <c r="HE93">
        <v>46736.8</v>
      </c>
      <c r="HF93">
        <v>43569.4</v>
      </c>
      <c r="HG93">
        <v>1.82395</v>
      </c>
      <c r="HH93">
        <v>1.88682</v>
      </c>
      <c r="HI93">
        <v>0.0958517</v>
      </c>
      <c r="HJ93">
        <v>0</v>
      </c>
      <c r="HK93">
        <v>28.4603</v>
      </c>
      <c r="HL93">
        <v>999.9</v>
      </c>
      <c r="HM93">
        <v>54.9</v>
      </c>
      <c r="HN93">
        <v>30</v>
      </c>
      <c r="HO93">
        <v>25.8745</v>
      </c>
      <c r="HP93">
        <v>63.2062</v>
      </c>
      <c r="HQ93">
        <v>16.5625</v>
      </c>
      <c r="HR93">
        <v>1</v>
      </c>
      <c r="HS93">
        <v>0.141649</v>
      </c>
      <c r="HT93">
        <v>0.520104</v>
      </c>
      <c r="HU93">
        <v>20.1989</v>
      </c>
      <c r="HV93">
        <v>5.22613</v>
      </c>
      <c r="HW93">
        <v>11.974</v>
      </c>
      <c r="HX93">
        <v>4.96865</v>
      </c>
      <c r="HY93">
        <v>3.28948</v>
      </c>
      <c r="HZ93">
        <v>9999</v>
      </c>
      <c r="IA93">
        <v>9999</v>
      </c>
      <c r="IB93">
        <v>9999</v>
      </c>
      <c r="IC93">
        <v>999.9</v>
      </c>
      <c r="ID93">
        <v>4.97296</v>
      </c>
      <c r="IE93">
        <v>1.87742</v>
      </c>
      <c r="IF93">
        <v>1.87546</v>
      </c>
      <c r="IG93">
        <v>1.87827</v>
      </c>
      <c r="IH93">
        <v>1.87499</v>
      </c>
      <c r="II93">
        <v>1.87863</v>
      </c>
      <c r="IJ93">
        <v>1.87565</v>
      </c>
      <c r="IK93">
        <v>1.87683</v>
      </c>
      <c r="IL93">
        <v>0</v>
      </c>
      <c r="IM93">
        <v>0</v>
      </c>
      <c r="IN93">
        <v>0</v>
      </c>
      <c r="IO93">
        <v>0</v>
      </c>
      <c r="IP93" t="s">
        <v>443</v>
      </c>
      <c r="IQ93" t="s">
        <v>444</v>
      </c>
      <c r="IR93" t="s">
        <v>445</v>
      </c>
      <c r="IS93" t="s">
        <v>445</v>
      </c>
      <c r="IT93" t="s">
        <v>445</v>
      </c>
      <c r="IU93" t="s">
        <v>445</v>
      </c>
      <c r="IV93">
        <v>0</v>
      </c>
      <c r="IW93">
        <v>100</v>
      </c>
      <c r="IX93">
        <v>100</v>
      </c>
      <c r="IY93">
        <v>1.08</v>
      </c>
      <c r="IZ93">
        <v>0.2142</v>
      </c>
      <c r="JA93">
        <v>-0.2046850803116756</v>
      </c>
      <c r="JB93">
        <v>0.001090686741545948</v>
      </c>
      <c r="JC93">
        <v>-2.452344269991786E-07</v>
      </c>
      <c r="JD93">
        <v>1.613811493950918E-10</v>
      </c>
      <c r="JE93">
        <v>-0.05017639731038544</v>
      </c>
      <c r="JF93">
        <v>-0.0006473243881308715</v>
      </c>
      <c r="JG93">
        <v>0.0006993473609999637</v>
      </c>
      <c r="JH93">
        <v>-6.390957121238126E-06</v>
      </c>
      <c r="JI93">
        <v>1</v>
      </c>
      <c r="JJ93">
        <v>2094</v>
      </c>
      <c r="JK93">
        <v>1</v>
      </c>
      <c r="JL93">
        <v>27</v>
      </c>
      <c r="JM93">
        <v>187488.3</v>
      </c>
      <c r="JN93">
        <v>187488.3</v>
      </c>
      <c r="JO93">
        <v>2.72217</v>
      </c>
      <c r="JP93">
        <v>2.52808</v>
      </c>
      <c r="JQ93">
        <v>1.39893</v>
      </c>
      <c r="JR93">
        <v>2.35352</v>
      </c>
      <c r="JS93">
        <v>1.44897</v>
      </c>
      <c r="JT93">
        <v>2.49146</v>
      </c>
      <c r="JU93">
        <v>36.6706</v>
      </c>
      <c r="JV93">
        <v>24.1838</v>
      </c>
      <c r="JW93">
        <v>18</v>
      </c>
      <c r="JX93">
        <v>476.59</v>
      </c>
      <c r="JY93">
        <v>486.499</v>
      </c>
      <c r="JZ93">
        <v>27.1195</v>
      </c>
      <c r="KA93">
        <v>28.9233</v>
      </c>
      <c r="KB93">
        <v>30.0005</v>
      </c>
      <c r="KC93">
        <v>28.503</v>
      </c>
      <c r="KD93">
        <v>28.5496</v>
      </c>
      <c r="KE93">
        <v>54.5489</v>
      </c>
      <c r="KF93">
        <v>25.3057</v>
      </c>
      <c r="KG93">
        <v>100</v>
      </c>
      <c r="KH93">
        <v>27.1069</v>
      </c>
      <c r="KI93">
        <v>1289.43</v>
      </c>
      <c r="KJ93">
        <v>22.2013</v>
      </c>
      <c r="KK93">
        <v>100.998</v>
      </c>
      <c r="KL93">
        <v>100.225</v>
      </c>
    </row>
    <row r="94" spans="1:298">
      <c r="A94">
        <v>78</v>
      </c>
      <c r="B94">
        <v>1758397885.1</v>
      </c>
      <c r="C94">
        <v>476.5999999046326</v>
      </c>
      <c r="D94" t="s">
        <v>601</v>
      </c>
      <c r="E94" t="s">
        <v>602</v>
      </c>
      <c r="F94">
        <v>5</v>
      </c>
      <c r="G94" t="s">
        <v>436</v>
      </c>
      <c r="H94" t="s">
        <v>437</v>
      </c>
      <c r="I94" t="s">
        <v>438</v>
      </c>
      <c r="J94">
        <v>1758397877.314285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1304.107760327549</v>
      </c>
      <c r="AL94">
        <v>1282.706060606061</v>
      </c>
      <c r="AM94">
        <v>3.352458779654702</v>
      </c>
      <c r="AN94">
        <v>65.6603906975196</v>
      </c>
      <c r="AO94">
        <f>(AQ94 - AP94 + DZ94*1E3/(8.314*(EB94+273.15)) * AS94/DY94 * AR94) * DY94/(100*DM94) * 1000/(1000 - AQ94)</f>
        <v>0</v>
      </c>
      <c r="AP94">
        <v>22.14420570996607</v>
      </c>
      <c r="AQ94">
        <v>22.60779393939394</v>
      </c>
      <c r="AR94">
        <v>2.036348812987893E-05</v>
      </c>
      <c r="AS94">
        <v>125.1228218183643</v>
      </c>
      <c r="AT94">
        <v>0</v>
      </c>
      <c r="AU94">
        <v>0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439</v>
      </c>
      <c r="AZ94" t="s">
        <v>439</v>
      </c>
      <c r="BA94">
        <v>0</v>
      </c>
      <c r="BB94">
        <v>0</v>
      </c>
      <c r="BC94">
        <f>1-BA94/BB94</f>
        <v>0</v>
      </c>
      <c r="BD94">
        <v>0</v>
      </c>
      <c r="BE94" t="s">
        <v>439</v>
      </c>
      <c r="BF94" t="s">
        <v>439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439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1.65</v>
      </c>
      <c r="DN94">
        <v>0.5</v>
      </c>
      <c r="DO94" t="s">
        <v>440</v>
      </c>
      <c r="DP94">
        <v>2</v>
      </c>
      <c r="DQ94" t="b">
        <v>1</v>
      </c>
      <c r="DR94">
        <v>1758397877.314285</v>
      </c>
      <c r="DS94">
        <v>1229.959285714286</v>
      </c>
      <c r="DT94">
        <v>1259.688928571429</v>
      </c>
      <c r="DU94">
        <v>22.59657142857143</v>
      </c>
      <c r="DV94">
        <v>22.13417142857143</v>
      </c>
      <c r="DW94">
        <v>1228.894642857143</v>
      </c>
      <c r="DX94">
        <v>22.38252857142857</v>
      </c>
      <c r="DY94">
        <v>499.9597857142857</v>
      </c>
      <c r="DZ94">
        <v>90.40226785714286</v>
      </c>
      <c r="EA94">
        <v>0.0551789857142857</v>
      </c>
      <c r="EB94">
        <v>29.36503928571429</v>
      </c>
      <c r="EC94">
        <v>30.0268</v>
      </c>
      <c r="ED94">
        <v>999.9000000000002</v>
      </c>
      <c r="EE94">
        <v>0</v>
      </c>
      <c r="EF94">
        <v>0</v>
      </c>
      <c r="EG94">
        <v>9996.116785714286</v>
      </c>
      <c r="EH94">
        <v>0</v>
      </c>
      <c r="EI94">
        <v>8.329474642857141</v>
      </c>
      <c r="EJ94">
        <v>-29.72907142857142</v>
      </c>
      <c r="EK94">
        <v>1258.394285714286</v>
      </c>
      <c r="EL94">
        <v>1288.2025</v>
      </c>
      <c r="EM94">
        <v>0.4623851071428571</v>
      </c>
      <c r="EN94">
        <v>1259.688928571429</v>
      </c>
      <c r="EO94">
        <v>22.13417142857143</v>
      </c>
      <c r="EP94">
        <v>2.042780357142857</v>
      </c>
      <c r="EQ94">
        <v>2.000979285714286</v>
      </c>
      <c r="ER94">
        <v>17.77988571428572</v>
      </c>
      <c r="ES94">
        <v>17.45208928571429</v>
      </c>
      <c r="ET94">
        <v>1999.992857142857</v>
      </c>
      <c r="EU94">
        <v>0.9800055</v>
      </c>
      <c r="EV94">
        <v>0.01999433928571429</v>
      </c>
      <c r="EW94">
        <v>0</v>
      </c>
      <c r="EX94">
        <v>238.0121071428572</v>
      </c>
      <c r="EY94">
        <v>5.000560000000001</v>
      </c>
      <c r="EZ94">
        <v>4927.823928571429</v>
      </c>
      <c r="FA94">
        <v>17294.85</v>
      </c>
      <c r="FB94">
        <v>41.55757142857141</v>
      </c>
      <c r="FC94">
        <v>41.81199999999999</v>
      </c>
      <c r="FD94">
        <v>41.28985714285712</v>
      </c>
      <c r="FE94">
        <v>40.93699999999999</v>
      </c>
      <c r="FF94">
        <v>42.25</v>
      </c>
      <c r="FG94">
        <v>1955.102857142857</v>
      </c>
      <c r="FH94">
        <v>39.89000000000001</v>
      </c>
      <c r="FI94">
        <v>0</v>
      </c>
      <c r="FJ94">
        <v>1758397885</v>
      </c>
      <c r="FK94">
        <v>0</v>
      </c>
      <c r="FL94">
        <v>238.0539230769231</v>
      </c>
      <c r="FM94">
        <v>3.000683760601174</v>
      </c>
      <c r="FN94">
        <v>44.04991446154088</v>
      </c>
      <c r="FO94">
        <v>4928.038461538462</v>
      </c>
      <c r="FP94">
        <v>15</v>
      </c>
      <c r="FQ94">
        <v>0</v>
      </c>
      <c r="FR94" t="s">
        <v>441</v>
      </c>
      <c r="FS94">
        <v>1747148579.5</v>
      </c>
      <c r="FT94">
        <v>1747148584.5</v>
      </c>
      <c r="FU94">
        <v>0</v>
      </c>
      <c r="FV94">
        <v>0.162</v>
      </c>
      <c r="FW94">
        <v>-0.001</v>
      </c>
      <c r="FX94">
        <v>0.139</v>
      </c>
      <c r="FY94">
        <v>0.058</v>
      </c>
      <c r="FZ94">
        <v>420</v>
      </c>
      <c r="GA94">
        <v>16</v>
      </c>
      <c r="GB94">
        <v>0.19</v>
      </c>
      <c r="GC94">
        <v>0.02</v>
      </c>
      <c r="GD94">
        <v>-29.88788048780487</v>
      </c>
      <c r="GE94">
        <v>1.633653658536535</v>
      </c>
      <c r="GF94">
        <v>0.3540616945134183</v>
      </c>
      <c r="GG94">
        <v>0</v>
      </c>
      <c r="GH94">
        <v>237.9270588235294</v>
      </c>
      <c r="GI94">
        <v>2.57974025881814</v>
      </c>
      <c r="GJ94">
        <v>0.3158992710991415</v>
      </c>
      <c r="GK94">
        <v>0</v>
      </c>
      <c r="GL94">
        <v>0.4719074634146342</v>
      </c>
      <c r="GM94">
        <v>-0.1493897979094082</v>
      </c>
      <c r="GN94">
        <v>0.01824921213414306</v>
      </c>
      <c r="GO94">
        <v>0</v>
      </c>
      <c r="GP94">
        <v>0</v>
      </c>
      <c r="GQ94">
        <v>3</v>
      </c>
      <c r="GR94" t="s">
        <v>470</v>
      </c>
      <c r="GS94">
        <v>3.12748</v>
      </c>
      <c r="GT94">
        <v>2.73315</v>
      </c>
      <c r="GU94">
        <v>0.180121</v>
      </c>
      <c r="GV94">
        <v>0.184042</v>
      </c>
      <c r="GW94">
        <v>0.102597</v>
      </c>
      <c r="GX94">
        <v>0.101673</v>
      </c>
      <c r="GY94">
        <v>24601.7</v>
      </c>
      <c r="GZ94">
        <v>23721.7</v>
      </c>
      <c r="HA94">
        <v>30548.8</v>
      </c>
      <c r="HB94">
        <v>29327.1</v>
      </c>
      <c r="HC94">
        <v>37844.1</v>
      </c>
      <c r="HD94">
        <v>34660.4</v>
      </c>
      <c r="HE94">
        <v>46737.1</v>
      </c>
      <c r="HF94">
        <v>43569.4</v>
      </c>
      <c r="HG94">
        <v>1.82385</v>
      </c>
      <c r="HH94">
        <v>1.8868</v>
      </c>
      <c r="HI94">
        <v>0.0961497</v>
      </c>
      <c r="HJ94">
        <v>0</v>
      </c>
      <c r="HK94">
        <v>28.4604</v>
      </c>
      <c r="HL94">
        <v>999.9</v>
      </c>
      <c r="HM94">
        <v>54.9</v>
      </c>
      <c r="HN94">
        <v>30</v>
      </c>
      <c r="HO94">
        <v>25.8768</v>
      </c>
      <c r="HP94">
        <v>63.6362</v>
      </c>
      <c r="HQ94">
        <v>16.5104</v>
      </c>
      <c r="HR94">
        <v>1</v>
      </c>
      <c r="HS94">
        <v>0.142289</v>
      </c>
      <c r="HT94">
        <v>0.457781</v>
      </c>
      <c r="HU94">
        <v>20.1989</v>
      </c>
      <c r="HV94">
        <v>5.22687</v>
      </c>
      <c r="HW94">
        <v>11.974</v>
      </c>
      <c r="HX94">
        <v>4.9694</v>
      </c>
      <c r="HY94">
        <v>3.2895</v>
      </c>
      <c r="HZ94">
        <v>9999</v>
      </c>
      <c r="IA94">
        <v>9999</v>
      </c>
      <c r="IB94">
        <v>9999</v>
      </c>
      <c r="IC94">
        <v>999.9</v>
      </c>
      <c r="ID94">
        <v>4.97299</v>
      </c>
      <c r="IE94">
        <v>1.87741</v>
      </c>
      <c r="IF94">
        <v>1.87546</v>
      </c>
      <c r="IG94">
        <v>1.87828</v>
      </c>
      <c r="IH94">
        <v>1.87499</v>
      </c>
      <c r="II94">
        <v>1.87862</v>
      </c>
      <c r="IJ94">
        <v>1.8757</v>
      </c>
      <c r="IK94">
        <v>1.87684</v>
      </c>
      <c r="IL94">
        <v>0</v>
      </c>
      <c r="IM94">
        <v>0</v>
      </c>
      <c r="IN94">
        <v>0</v>
      </c>
      <c r="IO94">
        <v>0</v>
      </c>
      <c r="IP94" t="s">
        <v>443</v>
      </c>
      <c r="IQ94" t="s">
        <v>444</v>
      </c>
      <c r="IR94" t="s">
        <v>445</v>
      </c>
      <c r="IS94" t="s">
        <v>445</v>
      </c>
      <c r="IT94" t="s">
        <v>445</v>
      </c>
      <c r="IU94" t="s">
        <v>445</v>
      </c>
      <c r="IV94">
        <v>0</v>
      </c>
      <c r="IW94">
        <v>100</v>
      </c>
      <c r="IX94">
        <v>100</v>
      </c>
      <c r="IY94">
        <v>1.09</v>
      </c>
      <c r="IZ94">
        <v>0.2143</v>
      </c>
      <c r="JA94">
        <v>-0.2046850803116756</v>
      </c>
      <c r="JB94">
        <v>0.001090686741545948</v>
      </c>
      <c r="JC94">
        <v>-2.452344269991786E-07</v>
      </c>
      <c r="JD94">
        <v>1.613811493950918E-10</v>
      </c>
      <c r="JE94">
        <v>-0.05017639731038544</v>
      </c>
      <c r="JF94">
        <v>-0.0006473243881308715</v>
      </c>
      <c r="JG94">
        <v>0.0006993473609999637</v>
      </c>
      <c r="JH94">
        <v>-6.390957121238126E-06</v>
      </c>
      <c r="JI94">
        <v>1</v>
      </c>
      <c r="JJ94">
        <v>2094</v>
      </c>
      <c r="JK94">
        <v>1</v>
      </c>
      <c r="JL94">
        <v>27</v>
      </c>
      <c r="JM94">
        <v>187488.4</v>
      </c>
      <c r="JN94">
        <v>187488.3</v>
      </c>
      <c r="JO94">
        <v>2.74902</v>
      </c>
      <c r="JP94">
        <v>2.53052</v>
      </c>
      <c r="JQ94">
        <v>1.39893</v>
      </c>
      <c r="JR94">
        <v>2.35352</v>
      </c>
      <c r="JS94">
        <v>1.44897</v>
      </c>
      <c r="JT94">
        <v>2.53906</v>
      </c>
      <c r="JU94">
        <v>36.6706</v>
      </c>
      <c r="JV94">
        <v>24.1926</v>
      </c>
      <c r="JW94">
        <v>18</v>
      </c>
      <c r="JX94">
        <v>476.582</v>
      </c>
      <c r="JY94">
        <v>486.533</v>
      </c>
      <c r="JZ94">
        <v>27.0969</v>
      </c>
      <c r="KA94">
        <v>28.9307</v>
      </c>
      <c r="KB94">
        <v>30.0005</v>
      </c>
      <c r="KC94">
        <v>28.5103</v>
      </c>
      <c r="KD94">
        <v>28.5557</v>
      </c>
      <c r="KE94">
        <v>55.0725</v>
      </c>
      <c r="KF94">
        <v>25.3057</v>
      </c>
      <c r="KG94">
        <v>100</v>
      </c>
      <c r="KH94">
        <v>27.0826</v>
      </c>
      <c r="KI94">
        <v>1302.79</v>
      </c>
      <c r="KJ94">
        <v>22.2053</v>
      </c>
      <c r="KK94">
        <v>100.998</v>
      </c>
      <c r="KL94">
        <v>100.225</v>
      </c>
    </row>
    <row r="95" spans="1:298">
      <c r="A95">
        <v>79</v>
      </c>
      <c r="B95">
        <v>1758397890.1</v>
      </c>
      <c r="C95">
        <v>481.5999999046326</v>
      </c>
      <c r="D95" t="s">
        <v>603</v>
      </c>
      <c r="E95" t="s">
        <v>604</v>
      </c>
      <c r="F95">
        <v>5</v>
      </c>
      <c r="G95" t="s">
        <v>436</v>
      </c>
      <c r="H95" t="s">
        <v>437</v>
      </c>
      <c r="I95" t="s">
        <v>438</v>
      </c>
      <c r="J95">
        <v>1758397882.6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1321.099607859053</v>
      </c>
      <c r="AL95">
        <v>1299.713090909091</v>
      </c>
      <c r="AM95">
        <v>3.404000222046345</v>
      </c>
      <c r="AN95">
        <v>65.6603906975196</v>
      </c>
      <c r="AO95">
        <f>(AQ95 - AP95 + DZ95*1E3/(8.314*(EB95+273.15)) * AS95/DY95 * AR95) * DY95/(100*DM95) * 1000/(1000 - AQ95)</f>
        <v>0</v>
      </c>
      <c r="AP95">
        <v>22.14795962406463</v>
      </c>
      <c r="AQ95">
        <v>22.60745151515153</v>
      </c>
      <c r="AR95">
        <v>-1.160295323165954E-05</v>
      </c>
      <c r="AS95">
        <v>125.1228218183643</v>
      </c>
      <c r="AT95">
        <v>0</v>
      </c>
      <c r="AU95">
        <v>0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439</v>
      </c>
      <c r="AZ95" t="s">
        <v>439</v>
      </c>
      <c r="BA95">
        <v>0</v>
      </c>
      <c r="BB95">
        <v>0</v>
      </c>
      <c r="BC95">
        <f>1-BA95/BB95</f>
        <v>0</v>
      </c>
      <c r="BD95">
        <v>0</v>
      </c>
      <c r="BE95" t="s">
        <v>439</v>
      </c>
      <c r="BF95" t="s">
        <v>439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439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1.65</v>
      </c>
      <c r="DN95">
        <v>0.5</v>
      </c>
      <c r="DO95" t="s">
        <v>440</v>
      </c>
      <c r="DP95">
        <v>2</v>
      </c>
      <c r="DQ95" t="b">
        <v>1</v>
      </c>
      <c r="DR95">
        <v>1758397882.6</v>
      </c>
      <c r="DS95">
        <v>1247.23</v>
      </c>
      <c r="DT95">
        <v>1277.105925925926</v>
      </c>
      <c r="DU95">
        <v>22.60414074074075</v>
      </c>
      <c r="DV95">
        <v>22.14404444444445</v>
      </c>
      <c r="DW95">
        <v>1246.144444444444</v>
      </c>
      <c r="DX95">
        <v>22.38994074074074</v>
      </c>
      <c r="DY95">
        <v>500.011</v>
      </c>
      <c r="DZ95">
        <v>90.40125925925928</v>
      </c>
      <c r="EA95">
        <v>0.05515501481481482</v>
      </c>
      <c r="EB95">
        <v>29.35887037037037</v>
      </c>
      <c r="EC95">
        <v>30.02007407407407</v>
      </c>
      <c r="ED95">
        <v>999.9000000000001</v>
      </c>
      <c r="EE95">
        <v>0</v>
      </c>
      <c r="EF95">
        <v>0</v>
      </c>
      <c r="EG95">
        <v>10007.19740740741</v>
      </c>
      <c r="EH95">
        <v>0</v>
      </c>
      <c r="EI95">
        <v>8.318431111111112</v>
      </c>
      <c r="EJ95">
        <v>-29.87599259259259</v>
      </c>
      <c r="EK95">
        <v>1276.073703703704</v>
      </c>
      <c r="EL95">
        <v>1306.027407407407</v>
      </c>
      <c r="EM95">
        <v>0.4600868888888889</v>
      </c>
      <c r="EN95">
        <v>1277.105925925926</v>
      </c>
      <c r="EO95">
        <v>22.14404444444445</v>
      </c>
      <c r="EP95">
        <v>2.043441851851852</v>
      </c>
      <c r="EQ95">
        <v>2.00184962962963</v>
      </c>
      <c r="ER95">
        <v>17.78501851851852</v>
      </c>
      <c r="ES95">
        <v>17.45897037037037</v>
      </c>
      <c r="ET95">
        <v>2000.001851851852</v>
      </c>
      <c r="EU95">
        <v>0.9800056666666668</v>
      </c>
      <c r="EV95">
        <v>0.01999417037037037</v>
      </c>
      <c r="EW95">
        <v>0</v>
      </c>
      <c r="EX95">
        <v>238.2597037037037</v>
      </c>
      <c r="EY95">
        <v>5.000560000000001</v>
      </c>
      <c r="EZ95">
        <v>4931.864444444444</v>
      </c>
      <c r="FA95">
        <v>17294.92222222222</v>
      </c>
      <c r="FB95">
        <v>41.56199999999999</v>
      </c>
      <c r="FC95">
        <v>41.81199999999999</v>
      </c>
      <c r="FD95">
        <v>41.3074074074074</v>
      </c>
      <c r="FE95">
        <v>40.93699999999999</v>
      </c>
      <c r="FF95">
        <v>42.25</v>
      </c>
      <c r="FG95">
        <v>1955.111851851852</v>
      </c>
      <c r="FH95">
        <v>39.89000000000001</v>
      </c>
      <c r="FI95">
        <v>0</v>
      </c>
      <c r="FJ95">
        <v>1758397889.8</v>
      </c>
      <c r="FK95">
        <v>0</v>
      </c>
      <c r="FL95">
        <v>238.2471153846154</v>
      </c>
      <c r="FM95">
        <v>2.402905996967137</v>
      </c>
      <c r="FN95">
        <v>45.75316241488724</v>
      </c>
      <c r="FO95">
        <v>4931.762307692308</v>
      </c>
      <c r="FP95">
        <v>15</v>
      </c>
      <c r="FQ95">
        <v>0</v>
      </c>
      <c r="FR95" t="s">
        <v>441</v>
      </c>
      <c r="FS95">
        <v>1747148579.5</v>
      </c>
      <c r="FT95">
        <v>1747148584.5</v>
      </c>
      <c r="FU95">
        <v>0</v>
      </c>
      <c r="FV95">
        <v>0.162</v>
      </c>
      <c r="FW95">
        <v>-0.001</v>
      </c>
      <c r="FX95">
        <v>0.139</v>
      </c>
      <c r="FY95">
        <v>0.058</v>
      </c>
      <c r="FZ95">
        <v>420</v>
      </c>
      <c r="GA95">
        <v>16</v>
      </c>
      <c r="GB95">
        <v>0.19</v>
      </c>
      <c r="GC95">
        <v>0.02</v>
      </c>
      <c r="GD95">
        <v>-29.806075</v>
      </c>
      <c r="GE95">
        <v>-1.558804502814262</v>
      </c>
      <c r="GF95">
        <v>0.2635865045388325</v>
      </c>
      <c r="GG95">
        <v>0</v>
      </c>
      <c r="GH95">
        <v>238.1126176470588</v>
      </c>
      <c r="GI95">
        <v>2.791336903951006</v>
      </c>
      <c r="GJ95">
        <v>0.3332721035170796</v>
      </c>
      <c r="GK95">
        <v>0</v>
      </c>
      <c r="GL95">
        <v>0.4629102749999999</v>
      </c>
      <c r="GM95">
        <v>-0.03114102439024531</v>
      </c>
      <c r="GN95">
        <v>0.009101286310152815</v>
      </c>
      <c r="GO95">
        <v>1</v>
      </c>
      <c r="GP95">
        <v>1</v>
      </c>
      <c r="GQ95">
        <v>3</v>
      </c>
      <c r="GR95" t="s">
        <v>455</v>
      </c>
      <c r="GS95">
        <v>3.12755</v>
      </c>
      <c r="GT95">
        <v>2.73328</v>
      </c>
      <c r="GU95">
        <v>0.181574</v>
      </c>
      <c r="GV95">
        <v>0.185496</v>
      </c>
      <c r="GW95">
        <v>0.102593</v>
      </c>
      <c r="GX95">
        <v>0.101692</v>
      </c>
      <c r="GY95">
        <v>24557.7</v>
      </c>
      <c r="GZ95">
        <v>23679.2</v>
      </c>
      <c r="HA95">
        <v>30548.4</v>
      </c>
      <c r="HB95">
        <v>29326.9</v>
      </c>
      <c r="HC95">
        <v>37843.4</v>
      </c>
      <c r="HD95">
        <v>34659.5</v>
      </c>
      <c r="HE95">
        <v>46735.9</v>
      </c>
      <c r="HF95">
        <v>43569</v>
      </c>
      <c r="HG95">
        <v>1.8237</v>
      </c>
      <c r="HH95">
        <v>1.88662</v>
      </c>
      <c r="HI95">
        <v>0.0946969</v>
      </c>
      <c r="HJ95">
        <v>0</v>
      </c>
      <c r="HK95">
        <v>28.4615</v>
      </c>
      <c r="HL95">
        <v>999.9</v>
      </c>
      <c r="HM95">
        <v>54.9</v>
      </c>
      <c r="HN95">
        <v>30</v>
      </c>
      <c r="HO95">
        <v>25.8735</v>
      </c>
      <c r="HP95">
        <v>63.8862</v>
      </c>
      <c r="HQ95">
        <v>16.3862</v>
      </c>
      <c r="HR95">
        <v>1</v>
      </c>
      <c r="HS95">
        <v>0.142764</v>
      </c>
      <c r="HT95">
        <v>0.462508</v>
      </c>
      <c r="HU95">
        <v>20.1989</v>
      </c>
      <c r="HV95">
        <v>5.22672</v>
      </c>
      <c r="HW95">
        <v>11.974</v>
      </c>
      <c r="HX95">
        <v>4.9696</v>
      </c>
      <c r="HY95">
        <v>3.2895</v>
      </c>
      <c r="HZ95">
        <v>9999</v>
      </c>
      <c r="IA95">
        <v>9999</v>
      </c>
      <c r="IB95">
        <v>9999</v>
      </c>
      <c r="IC95">
        <v>999.9</v>
      </c>
      <c r="ID95">
        <v>4.97295</v>
      </c>
      <c r="IE95">
        <v>1.87743</v>
      </c>
      <c r="IF95">
        <v>1.87546</v>
      </c>
      <c r="IG95">
        <v>1.87825</v>
      </c>
      <c r="IH95">
        <v>1.875</v>
      </c>
      <c r="II95">
        <v>1.87863</v>
      </c>
      <c r="IJ95">
        <v>1.87568</v>
      </c>
      <c r="IK95">
        <v>1.87683</v>
      </c>
      <c r="IL95">
        <v>0</v>
      </c>
      <c r="IM95">
        <v>0</v>
      </c>
      <c r="IN95">
        <v>0</v>
      </c>
      <c r="IO95">
        <v>0</v>
      </c>
      <c r="IP95" t="s">
        <v>443</v>
      </c>
      <c r="IQ95" t="s">
        <v>444</v>
      </c>
      <c r="IR95" t="s">
        <v>445</v>
      </c>
      <c r="IS95" t="s">
        <v>445</v>
      </c>
      <c r="IT95" t="s">
        <v>445</v>
      </c>
      <c r="IU95" t="s">
        <v>445</v>
      </c>
      <c r="IV95">
        <v>0</v>
      </c>
      <c r="IW95">
        <v>100</v>
      </c>
      <c r="IX95">
        <v>100</v>
      </c>
      <c r="IY95">
        <v>1.12</v>
      </c>
      <c r="IZ95">
        <v>0.2142</v>
      </c>
      <c r="JA95">
        <v>-0.2046850803116756</v>
      </c>
      <c r="JB95">
        <v>0.001090686741545948</v>
      </c>
      <c r="JC95">
        <v>-2.452344269991786E-07</v>
      </c>
      <c r="JD95">
        <v>1.613811493950918E-10</v>
      </c>
      <c r="JE95">
        <v>-0.05017639731038544</v>
      </c>
      <c r="JF95">
        <v>-0.0006473243881308715</v>
      </c>
      <c r="JG95">
        <v>0.0006993473609999637</v>
      </c>
      <c r="JH95">
        <v>-6.390957121238126E-06</v>
      </c>
      <c r="JI95">
        <v>1</v>
      </c>
      <c r="JJ95">
        <v>2094</v>
      </c>
      <c r="JK95">
        <v>1</v>
      </c>
      <c r="JL95">
        <v>27</v>
      </c>
      <c r="JM95">
        <v>187488.5</v>
      </c>
      <c r="JN95">
        <v>187488.4</v>
      </c>
      <c r="JO95">
        <v>2.77832</v>
      </c>
      <c r="JP95">
        <v>2.52197</v>
      </c>
      <c r="JQ95">
        <v>1.39893</v>
      </c>
      <c r="JR95">
        <v>2.35352</v>
      </c>
      <c r="JS95">
        <v>1.44897</v>
      </c>
      <c r="JT95">
        <v>2.59277</v>
      </c>
      <c r="JU95">
        <v>36.6706</v>
      </c>
      <c r="JV95">
        <v>24.1926</v>
      </c>
      <c r="JW95">
        <v>18</v>
      </c>
      <c r="JX95">
        <v>476.54</v>
      </c>
      <c r="JY95">
        <v>486.476</v>
      </c>
      <c r="JZ95">
        <v>27.0776</v>
      </c>
      <c r="KA95">
        <v>28.9375</v>
      </c>
      <c r="KB95">
        <v>30.0006</v>
      </c>
      <c r="KC95">
        <v>28.5164</v>
      </c>
      <c r="KD95">
        <v>28.563</v>
      </c>
      <c r="KE95">
        <v>55.6701</v>
      </c>
      <c r="KF95">
        <v>25.3057</v>
      </c>
      <c r="KG95">
        <v>100</v>
      </c>
      <c r="KH95">
        <v>27.0634</v>
      </c>
      <c r="KI95">
        <v>1322.83</v>
      </c>
      <c r="KJ95">
        <v>22.2156</v>
      </c>
      <c r="KK95">
        <v>100.996</v>
      </c>
      <c r="KL95">
        <v>100.225</v>
      </c>
    </row>
    <row r="96" spans="1:298">
      <c r="A96">
        <v>80</v>
      </c>
      <c r="B96">
        <v>1758397895.1</v>
      </c>
      <c r="C96">
        <v>486.5999999046326</v>
      </c>
      <c r="D96" t="s">
        <v>605</v>
      </c>
      <c r="E96" t="s">
        <v>606</v>
      </c>
      <c r="F96">
        <v>5</v>
      </c>
      <c r="G96" t="s">
        <v>436</v>
      </c>
      <c r="H96" t="s">
        <v>437</v>
      </c>
      <c r="I96" t="s">
        <v>438</v>
      </c>
      <c r="J96">
        <v>1758397887.314285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1338.222945274999</v>
      </c>
      <c r="AL96">
        <v>1316.687818181818</v>
      </c>
      <c r="AM96">
        <v>3.394324691364365</v>
      </c>
      <c r="AN96">
        <v>65.6603906975196</v>
      </c>
      <c r="AO96">
        <f>(AQ96 - AP96 + DZ96*1E3/(8.314*(EB96+273.15)) * AS96/DY96 * AR96) * DY96/(100*DM96) * 1000/(1000 - AQ96)</f>
        <v>0</v>
      </c>
      <c r="AP96">
        <v>22.15287847145827</v>
      </c>
      <c r="AQ96">
        <v>22.60851454545455</v>
      </c>
      <c r="AR96">
        <v>6.422278931957914E-06</v>
      </c>
      <c r="AS96">
        <v>125.1228218183643</v>
      </c>
      <c r="AT96">
        <v>0</v>
      </c>
      <c r="AU96">
        <v>0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439</v>
      </c>
      <c r="AZ96" t="s">
        <v>439</v>
      </c>
      <c r="BA96">
        <v>0</v>
      </c>
      <c r="BB96">
        <v>0</v>
      </c>
      <c r="BC96">
        <f>1-BA96/BB96</f>
        <v>0</v>
      </c>
      <c r="BD96">
        <v>0</v>
      </c>
      <c r="BE96" t="s">
        <v>439</v>
      </c>
      <c r="BF96" t="s">
        <v>439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439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1.65</v>
      </c>
      <c r="DN96">
        <v>0.5</v>
      </c>
      <c r="DO96" t="s">
        <v>440</v>
      </c>
      <c r="DP96">
        <v>2</v>
      </c>
      <c r="DQ96" t="b">
        <v>1</v>
      </c>
      <c r="DR96">
        <v>1758397887.314285</v>
      </c>
      <c r="DS96">
        <v>1262.754642857143</v>
      </c>
      <c r="DT96">
        <v>1292.823571428572</v>
      </c>
      <c r="DU96">
        <v>22.60724642857143</v>
      </c>
      <c r="DV96">
        <v>22.14731428571429</v>
      </c>
      <c r="DW96">
        <v>1261.65</v>
      </c>
      <c r="DX96">
        <v>22.39299285714285</v>
      </c>
      <c r="DY96">
        <v>499.9994285714287</v>
      </c>
      <c r="DZ96">
        <v>90.39981785714288</v>
      </c>
      <c r="EA96">
        <v>0.05522861428571429</v>
      </c>
      <c r="EB96">
        <v>29.34954642857143</v>
      </c>
      <c r="EC96">
        <v>29.99693928571428</v>
      </c>
      <c r="ED96">
        <v>999.9000000000002</v>
      </c>
      <c r="EE96">
        <v>0</v>
      </c>
      <c r="EF96">
        <v>0</v>
      </c>
      <c r="EG96">
        <v>10008.30285714286</v>
      </c>
      <c r="EH96">
        <v>0</v>
      </c>
      <c r="EI96">
        <v>8.318836071428571</v>
      </c>
      <c r="EJ96">
        <v>-30.0681</v>
      </c>
      <c r="EK96">
        <v>1291.962142857143</v>
      </c>
      <c r="EL96">
        <v>1322.105357142857</v>
      </c>
      <c r="EM96">
        <v>0.4599298928571428</v>
      </c>
      <c r="EN96">
        <v>1292.823571428572</v>
      </c>
      <c r="EO96">
        <v>22.14731428571429</v>
      </c>
      <c r="EP96">
        <v>2.043690714285714</v>
      </c>
      <c r="EQ96">
        <v>2.002112857142857</v>
      </c>
      <c r="ER96">
        <v>17.78695714285714</v>
      </c>
      <c r="ES96">
        <v>17.46105357142858</v>
      </c>
      <c r="ET96">
        <v>2000.021785714285</v>
      </c>
      <c r="EU96">
        <v>0.9800059285714287</v>
      </c>
      <c r="EV96">
        <v>0.01999390357142857</v>
      </c>
      <c r="EW96">
        <v>0</v>
      </c>
      <c r="EX96">
        <v>238.4228214285714</v>
      </c>
      <c r="EY96">
        <v>5.000560000000001</v>
      </c>
      <c r="EZ96">
        <v>4935.732142857143</v>
      </c>
      <c r="FA96">
        <v>17295.09642857143</v>
      </c>
      <c r="FB96">
        <v>41.56199999999999</v>
      </c>
      <c r="FC96">
        <v>41.81199999999999</v>
      </c>
      <c r="FD96">
        <v>41.31199999999999</v>
      </c>
      <c r="FE96">
        <v>40.9415</v>
      </c>
      <c r="FF96">
        <v>42.26107142857142</v>
      </c>
      <c r="FG96">
        <v>1955.131785714286</v>
      </c>
      <c r="FH96">
        <v>39.89000000000001</v>
      </c>
      <c r="FI96">
        <v>0</v>
      </c>
      <c r="FJ96">
        <v>1758397895.2</v>
      </c>
      <c r="FK96">
        <v>0</v>
      </c>
      <c r="FL96">
        <v>238.45632</v>
      </c>
      <c r="FM96">
        <v>1.522538480086397</v>
      </c>
      <c r="FN96">
        <v>48.13153843542688</v>
      </c>
      <c r="FO96">
        <v>4936.2772</v>
      </c>
      <c r="FP96">
        <v>15</v>
      </c>
      <c r="FQ96">
        <v>0</v>
      </c>
      <c r="FR96" t="s">
        <v>441</v>
      </c>
      <c r="FS96">
        <v>1747148579.5</v>
      </c>
      <c r="FT96">
        <v>1747148584.5</v>
      </c>
      <c r="FU96">
        <v>0</v>
      </c>
      <c r="FV96">
        <v>0.162</v>
      </c>
      <c r="FW96">
        <v>-0.001</v>
      </c>
      <c r="FX96">
        <v>0.139</v>
      </c>
      <c r="FY96">
        <v>0.058</v>
      </c>
      <c r="FZ96">
        <v>420</v>
      </c>
      <c r="GA96">
        <v>16</v>
      </c>
      <c r="GB96">
        <v>0.19</v>
      </c>
      <c r="GC96">
        <v>0.02</v>
      </c>
      <c r="GD96">
        <v>-29.92542</v>
      </c>
      <c r="GE96">
        <v>-2.577181238273868</v>
      </c>
      <c r="GF96">
        <v>0.262152000946016</v>
      </c>
      <c r="GG96">
        <v>0</v>
      </c>
      <c r="GH96">
        <v>238.3092647058823</v>
      </c>
      <c r="GI96">
        <v>2.317876248112348</v>
      </c>
      <c r="GJ96">
        <v>0.2945816883434296</v>
      </c>
      <c r="GK96">
        <v>0</v>
      </c>
      <c r="GL96">
        <v>0.4588589750000001</v>
      </c>
      <c r="GM96">
        <v>0.004542022514070632</v>
      </c>
      <c r="GN96">
        <v>0.003753136191823448</v>
      </c>
      <c r="GO96">
        <v>1</v>
      </c>
      <c r="GP96">
        <v>1</v>
      </c>
      <c r="GQ96">
        <v>3</v>
      </c>
      <c r="GR96" t="s">
        <v>455</v>
      </c>
      <c r="GS96">
        <v>3.12784</v>
      </c>
      <c r="GT96">
        <v>2.73288</v>
      </c>
      <c r="GU96">
        <v>0.183016</v>
      </c>
      <c r="GV96">
        <v>0.186956</v>
      </c>
      <c r="GW96">
        <v>0.102594</v>
      </c>
      <c r="GX96">
        <v>0.101697</v>
      </c>
      <c r="GY96">
        <v>24513.9</v>
      </c>
      <c r="GZ96">
        <v>23636.6</v>
      </c>
      <c r="HA96">
        <v>30547.8</v>
      </c>
      <c r="HB96">
        <v>29326.8</v>
      </c>
      <c r="HC96">
        <v>37843.1</v>
      </c>
      <c r="HD96">
        <v>34659.1</v>
      </c>
      <c r="HE96">
        <v>46735.3</v>
      </c>
      <c r="HF96">
        <v>43568.7</v>
      </c>
      <c r="HG96">
        <v>1.82423</v>
      </c>
      <c r="HH96">
        <v>1.88598</v>
      </c>
      <c r="HI96">
        <v>0.0896677</v>
      </c>
      <c r="HJ96">
        <v>0</v>
      </c>
      <c r="HK96">
        <v>28.4612</v>
      </c>
      <c r="HL96">
        <v>999.9</v>
      </c>
      <c r="HM96">
        <v>54.9</v>
      </c>
      <c r="HN96">
        <v>30</v>
      </c>
      <c r="HO96">
        <v>25.8758</v>
      </c>
      <c r="HP96">
        <v>63.3862</v>
      </c>
      <c r="HQ96">
        <v>16.2861</v>
      </c>
      <c r="HR96">
        <v>1</v>
      </c>
      <c r="HS96">
        <v>0.143384</v>
      </c>
      <c r="HT96">
        <v>0.462549</v>
      </c>
      <c r="HU96">
        <v>20.199</v>
      </c>
      <c r="HV96">
        <v>5.22687</v>
      </c>
      <c r="HW96">
        <v>11.974</v>
      </c>
      <c r="HX96">
        <v>4.96945</v>
      </c>
      <c r="HY96">
        <v>3.2895</v>
      </c>
      <c r="HZ96">
        <v>9999</v>
      </c>
      <c r="IA96">
        <v>9999</v>
      </c>
      <c r="IB96">
        <v>9999</v>
      </c>
      <c r="IC96">
        <v>999.9</v>
      </c>
      <c r="ID96">
        <v>4.97296</v>
      </c>
      <c r="IE96">
        <v>1.87742</v>
      </c>
      <c r="IF96">
        <v>1.87546</v>
      </c>
      <c r="IG96">
        <v>1.8783</v>
      </c>
      <c r="IH96">
        <v>1.875</v>
      </c>
      <c r="II96">
        <v>1.87863</v>
      </c>
      <c r="IJ96">
        <v>1.87567</v>
      </c>
      <c r="IK96">
        <v>1.87685</v>
      </c>
      <c r="IL96">
        <v>0</v>
      </c>
      <c r="IM96">
        <v>0</v>
      </c>
      <c r="IN96">
        <v>0</v>
      </c>
      <c r="IO96">
        <v>0</v>
      </c>
      <c r="IP96" t="s">
        <v>443</v>
      </c>
      <c r="IQ96" t="s">
        <v>444</v>
      </c>
      <c r="IR96" t="s">
        <v>445</v>
      </c>
      <c r="IS96" t="s">
        <v>445</v>
      </c>
      <c r="IT96" t="s">
        <v>445</v>
      </c>
      <c r="IU96" t="s">
        <v>445</v>
      </c>
      <c r="IV96">
        <v>0</v>
      </c>
      <c r="IW96">
        <v>100</v>
      </c>
      <c r="IX96">
        <v>100</v>
      </c>
      <c r="IY96">
        <v>1.14</v>
      </c>
      <c r="IZ96">
        <v>0.2143</v>
      </c>
      <c r="JA96">
        <v>-0.2046850803116756</v>
      </c>
      <c r="JB96">
        <v>0.001090686741545948</v>
      </c>
      <c r="JC96">
        <v>-2.452344269991786E-07</v>
      </c>
      <c r="JD96">
        <v>1.613811493950918E-10</v>
      </c>
      <c r="JE96">
        <v>-0.05017639731038544</v>
      </c>
      <c r="JF96">
        <v>-0.0006473243881308715</v>
      </c>
      <c r="JG96">
        <v>0.0006993473609999637</v>
      </c>
      <c r="JH96">
        <v>-6.390957121238126E-06</v>
      </c>
      <c r="JI96">
        <v>1</v>
      </c>
      <c r="JJ96">
        <v>2094</v>
      </c>
      <c r="JK96">
        <v>1</v>
      </c>
      <c r="JL96">
        <v>27</v>
      </c>
      <c r="JM96">
        <v>187488.6</v>
      </c>
      <c r="JN96">
        <v>187488.5</v>
      </c>
      <c r="JO96">
        <v>2.80518</v>
      </c>
      <c r="JP96">
        <v>2.51709</v>
      </c>
      <c r="JQ96">
        <v>1.39893</v>
      </c>
      <c r="JR96">
        <v>2.35352</v>
      </c>
      <c r="JS96">
        <v>1.44897</v>
      </c>
      <c r="JT96">
        <v>2.5708</v>
      </c>
      <c r="JU96">
        <v>36.6706</v>
      </c>
      <c r="JV96">
        <v>24.2013</v>
      </c>
      <c r="JW96">
        <v>18</v>
      </c>
      <c r="JX96">
        <v>476.866</v>
      </c>
      <c r="JY96">
        <v>486.091</v>
      </c>
      <c r="JZ96">
        <v>27.0604</v>
      </c>
      <c r="KA96">
        <v>28.9443</v>
      </c>
      <c r="KB96">
        <v>30.0006</v>
      </c>
      <c r="KC96">
        <v>28.5225</v>
      </c>
      <c r="KD96">
        <v>28.5691</v>
      </c>
      <c r="KE96">
        <v>56.175</v>
      </c>
      <c r="KF96">
        <v>25.3057</v>
      </c>
      <c r="KG96">
        <v>100</v>
      </c>
      <c r="KH96">
        <v>27.2169</v>
      </c>
      <c r="KI96">
        <v>1336.19</v>
      </c>
      <c r="KJ96">
        <v>22.2217</v>
      </c>
      <c r="KK96">
        <v>100.995</v>
      </c>
      <c r="KL96">
        <v>100.224</v>
      </c>
    </row>
    <row r="97" spans="1:298">
      <c r="A97">
        <v>81</v>
      </c>
      <c r="B97">
        <v>1758397900.1</v>
      </c>
      <c r="C97">
        <v>491.5999999046326</v>
      </c>
      <c r="D97" t="s">
        <v>607</v>
      </c>
      <c r="E97" t="s">
        <v>608</v>
      </c>
      <c r="F97">
        <v>5</v>
      </c>
      <c r="G97" t="s">
        <v>436</v>
      </c>
      <c r="H97" t="s">
        <v>437</v>
      </c>
      <c r="I97" t="s">
        <v>438</v>
      </c>
      <c r="J97">
        <v>1758397892.6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1355.624451458028</v>
      </c>
      <c r="AL97">
        <v>1333.871333333333</v>
      </c>
      <c r="AM97">
        <v>3.441274376041425</v>
      </c>
      <c r="AN97">
        <v>65.6603906975196</v>
      </c>
      <c r="AO97">
        <f>(AQ97 - AP97 + DZ97*1E3/(8.314*(EB97+273.15)) * AS97/DY97 * AR97) * DY97/(100*DM97) * 1000/(1000 - AQ97)</f>
        <v>0</v>
      </c>
      <c r="AP97">
        <v>22.15501554904</v>
      </c>
      <c r="AQ97">
        <v>22.60749393939393</v>
      </c>
      <c r="AR97">
        <v>-1.058655809340342E-05</v>
      </c>
      <c r="AS97">
        <v>125.1228218183643</v>
      </c>
      <c r="AT97">
        <v>0</v>
      </c>
      <c r="AU97">
        <v>0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439</v>
      </c>
      <c r="AZ97" t="s">
        <v>439</v>
      </c>
      <c r="BA97">
        <v>0</v>
      </c>
      <c r="BB97">
        <v>0</v>
      </c>
      <c r="BC97">
        <f>1-BA97/BB97</f>
        <v>0</v>
      </c>
      <c r="BD97">
        <v>0</v>
      </c>
      <c r="BE97" t="s">
        <v>439</v>
      </c>
      <c r="BF97" t="s">
        <v>439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439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1.65</v>
      </c>
      <c r="DN97">
        <v>0.5</v>
      </c>
      <c r="DO97" t="s">
        <v>440</v>
      </c>
      <c r="DP97">
        <v>2</v>
      </c>
      <c r="DQ97" t="b">
        <v>1</v>
      </c>
      <c r="DR97">
        <v>1758397892.6</v>
      </c>
      <c r="DS97">
        <v>1280.318518518519</v>
      </c>
      <c r="DT97">
        <v>1310.52962962963</v>
      </c>
      <c r="DU97">
        <v>22.60821111111111</v>
      </c>
      <c r="DV97">
        <v>22.15063703703704</v>
      </c>
      <c r="DW97">
        <v>1279.192222222222</v>
      </c>
      <c r="DX97">
        <v>22.39393703703704</v>
      </c>
      <c r="DY97">
        <v>500.0153703703704</v>
      </c>
      <c r="DZ97">
        <v>90.39874444444446</v>
      </c>
      <c r="EA97">
        <v>0.05531481851851851</v>
      </c>
      <c r="EB97">
        <v>29.33928888888889</v>
      </c>
      <c r="EC97">
        <v>29.97280740740741</v>
      </c>
      <c r="ED97">
        <v>999.9000000000001</v>
      </c>
      <c r="EE97">
        <v>0</v>
      </c>
      <c r="EF97">
        <v>0</v>
      </c>
      <c r="EG97">
        <v>10008.21555555555</v>
      </c>
      <c r="EH97">
        <v>0</v>
      </c>
      <c r="EI97">
        <v>8.318737407407408</v>
      </c>
      <c r="EJ97">
        <v>-30.21083333333333</v>
      </c>
      <c r="EK97">
        <v>1309.934074074074</v>
      </c>
      <c r="EL97">
        <v>1340.217407407408</v>
      </c>
      <c r="EM97">
        <v>0.4575738888888888</v>
      </c>
      <c r="EN97">
        <v>1310.52962962963</v>
      </c>
      <c r="EO97">
        <v>22.15063703703704</v>
      </c>
      <c r="EP97">
        <v>2.043752962962963</v>
      </c>
      <c r="EQ97">
        <v>2.00238962962963</v>
      </c>
      <c r="ER97">
        <v>17.78745185185185</v>
      </c>
      <c r="ES97">
        <v>17.46324074074074</v>
      </c>
      <c r="ET97">
        <v>2000.011111111111</v>
      </c>
      <c r="EU97">
        <v>0.9800058888888888</v>
      </c>
      <c r="EV97">
        <v>0.01999394074074074</v>
      </c>
      <c r="EW97">
        <v>0</v>
      </c>
      <c r="EX97">
        <v>238.5799629629629</v>
      </c>
      <c r="EY97">
        <v>5.000560000000001</v>
      </c>
      <c r="EZ97">
        <v>4939.912222222222</v>
      </c>
      <c r="FA97">
        <v>17295.00740740741</v>
      </c>
      <c r="FB97">
        <v>41.56199999999999</v>
      </c>
      <c r="FC97">
        <v>41.81199999999999</v>
      </c>
      <c r="FD97">
        <v>41.31199999999999</v>
      </c>
      <c r="FE97">
        <v>40.95099999999999</v>
      </c>
      <c r="FF97">
        <v>42.26148148148148</v>
      </c>
      <c r="FG97">
        <v>1955.121111111111</v>
      </c>
      <c r="FH97">
        <v>39.89000000000001</v>
      </c>
      <c r="FI97">
        <v>0</v>
      </c>
      <c r="FJ97">
        <v>1758397900</v>
      </c>
      <c r="FK97">
        <v>0</v>
      </c>
      <c r="FL97">
        <v>238.58576</v>
      </c>
      <c r="FM97">
        <v>2.107307706167228</v>
      </c>
      <c r="FN97">
        <v>44.12846151916574</v>
      </c>
      <c r="FO97">
        <v>4940.08</v>
      </c>
      <c r="FP97">
        <v>15</v>
      </c>
      <c r="FQ97">
        <v>0</v>
      </c>
      <c r="FR97" t="s">
        <v>441</v>
      </c>
      <c r="FS97">
        <v>1747148579.5</v>
      </c>
      <c r="FT97">
        <v>1747148584.5</v>
      </c>
      <c r="FU97">
        <v>0</v>
      </c>
      <c r="FV97">
        <v>0.162</v>
      </c>
      <c r="FW97">
        <v>-0.001</v>
      </c>
      <c r="FX97">
        <v>0.139</v>
      </c>
      <c r="FY97">
        <v>0.058</v>
      </c>
      <c r="FZ97">
        <v>420</v>
      </c>
      <c r="GA97">
        <v>16</v>
      </c>
      <c r="GB97">
        <v>0.19</v>
      </c>
      <c r="GC97">
        <v>0.02</v>
      </c>
      <c r="GD97">
        <v>-30.13455609756097</v>
      </c>
      <c r="GE97">
        <v>-1.659267595818865</v>
      </c>
      <c r="GF97">
        <v>0.2014791885987968</v>
      </c>
      <c r="GG97">
        <v>0</v>
      </c>
      <c r="GH97">
        <v>238.4784117647059</v>
      </c>
      <c r="GI97">
        <v>1.922566851446138</v>
      </c>
      <c r="GJ97">
        <v>0.2719726540802819</v>
      </c>
      <c r="GK97">
        <v>0</v>
      </c>
      <c r="GL97">
        <v>0.4587906829268292</v>
      </c>
      <c r="GM97">
        <v>-0.03093583275261317</v>
      </c>
      <c r="GN97">
        <v>0.003971310869400156</v>
      </c>
      <c r="GO97">
        <v>1</v>
      </c>
      <c r="GP97">
        <v>1</v>
      </c>
      <c r="GQ97">
        <v>3</v>
      </c>
      <c r="GR97" t="s">
        <v>455</v>
      </c>
      <c r="GS97">
        <v>3.12743</v>
      </c>
      <c r="GT97">
        <v>2.73306</v>
      </c>
      <c r="GU97">
        <v>0.184462</v>
      </c>
      <c r="GV97">
        <v>0.188361</v>
      </c>
      <c r="GW97">
        <v>0.102588</v>
      </c>
      <c r="GX97">
        <v>0.101747</v>
      </c>
      <c r="GY97">
        <v>24469.8</v>
      </c>
      <c r="GZ97">
        <v>23595.3</v>
      </c>
      <c r="HA97">
        <v>30547.1</v>
      </c>
      <c r="HB97">
        <v>29326.3</v>
      </c>
      <c r="HC97">
        <v>37842.4</v>
      </c>
      <c r="HD97">
        <v>34656.9</v>
      </c>
      <c r="HE97">
        <v>46734.1</v>
      </c>
      <c r="HF97">
        <v>43568.1</v>
      </c>
      <c r="HG97">
        <v>1.82335</v>
      </c>
      <c r="HH97">
        <v>1.88647</v>
      </c>
      <c r="HI97">
        <v>0.0933185</v>
      </c>
      <c r="HJ97">
        <v>0</v>
      </c>
      <c r="HK97">
        <v>28.4593</v>
      </c>
      <c r="HL97">
        <v>999.9</v>
      </c>
      <c r="HM97">
        <v>54.9</v>
      </c>
      <c r="HN97">
        <v>30</v>
      </c>
      <c r="HO97">
        <v>25.8769</v>
      </c>
      <c r="HP97">
        <v>63.5462</v>
      </c>
      <c r="HQ97">
        <v>16.3822</v>
      </c>
      <c r="HR97">
        <v>1</v>
      </c>
      <c r="HS97">
        <v>0.142861</v>
      </c>
      <c r="HT97">
        <v>-0.122432</v>
      </c>
      <c r="HU97">
        <v>20.1993</v>
      </c>
      <c r="HV97">
        <v>5.22702</v>
      </c>
      <c r="HW97">
        <v>11.974</v>
      </c>
      <c r="HX97">
        <v>4.96955</v>
      </c>
      <c r="HY97">
        <v>3.28935</v>
      </c>
      <c r="HZ97">
        <v>9999</v>
      </c>
      <c r="IA97">
        <v>9999</v>
      </c>
      <c r="IB97">
        <v>9999</v>
      </c>
      <c r="IC97">
        <v>999.9</v>
      </c>
      <c r="ID97">
        <v>4.97298</v>
      </c>
      <c r="IE97">
        <v>1.87743</v>
      </c>
      <c r="IF97">
        <v>1.87547</v>
      </c>
      <c r="IG97">
        <v>1.87828</v>
      </c>
      <c r="IH97">
        <v>1.875</v>
      </c>
      <c r="II97">
        <v>1.87865</v>
      </c>
      <c r="IJ97">
        <v>1.87571</v>
      </c>
      <c r="IK97">
        <v>1.87683</v>
      </c>
      <c r="IL97">
        <v>0</v>
      </c>
      <c r="IM97">
        <v>0</v>
      </c>
      <c r="IN97">
        <v>0</v>
      </c>
      <c r="IO97">
        <v>0</v>
      </c>
      <c r="IP97" t="s">
        <v>443</v>
      </c>
      <c r="IQ97" t="s">
        <v>444</v>
      </c>
      <c r="IR97" t="s">
        <v>445</v>
      </c>
      <c r="IS97" t="s">
        <v>445</v>
      </c>
      <c r="IT97" t="s">
        <v>445</v>
      </c>
      <c r="IU97" t="s">
        <v>445</v>
      </c>
      <c r="IV97">
        <v>0</v>
      </c>
      <c r="IW97">
        <v>100</v>
      </c>
      <c r="IX97">
        <v>100</v>
      </c>
      <c r="IY97">
        <v>1.15</v>
      </c>
      <c r="IZ97">
        <v>0.2142</v>
      </c>
      <c r="JA97">
        <v>-0.2046850803116756</v>
      </c>
      <c r="JB97">
        <v>0.001090686741545948</v>
      </c>
      <c r="JC97">
        <v>-2.452344269991786E-07</v>
      </c>
      <c r="JD97">
        <v>1.613811493950918E-10</v>
      </c>
      <c r="JE97">
        <v>-0.05017639731038544</v>
      </c>
      <c r="JF97">
        <v>-0.0006473243881308715</v>
      </c>
      <c r="JG97">
        <v>0.0006993473609999637</v>
      </c>
      <c r="JH97">
        <v>-6.390957121238126E-06</v>
      </c>
      <c r="JI97">
        <v>1</v>
      </c>
      <c r="JJ97">
        <v>2094</v>
      </c>
      <c r="JK97">
        <v>1</v>
      </c>
      <c r="JL97">
        <v>27</v>
      </c>
      <c r="JM97">
        <v>187488.7</v>
      </c>
      <c r="JN97">
        <v>187488.6</v>
      </c>
      <c r="JO97">
        <v>2.83447</v>
      </c>
      <c r="JP97">
        <v>2.51831</v>
      </c>
      <c r="JQ97">
        <v>1.39893</v>
      </c>
      <c r="JR97">
        <v>2.35352</v>
      </c>
      <c r="JS97">
        <v>1.44897</v>
      </c>
      <c r="JT97">
        <v>2.5293</v>
      </c>
      <c r="JU97">
        <v>36.6706</v>
      </c>
      <c r="JV97">
        <v>24.1926</v>
      </c>
      <c r="JW97">
        <v>18</v>
      </c>
      <c r="JX97">
        <v>476.432</v>
      </c>
      <c r="JY97">
        <v>486.476</v>
      </c>
      <c r="JZ97">
        <v>27.1552</v>
      </c>
      <c r="KA97">
        <v>28.9518</v>
      </c>
      <c r="KB97">
        <v>29.9999</v>
      </c>
      <c r="KC97">
        <v>28.5293</v>
      </c>
      <c r="KD97">
        <v>28.5752</v>
      </c>
      <c r="KE97">
        <v>56.7848</v>
      </c>
      <c r="KF97">
        <v>25.0175</v>
      </c>
      <c r="KG97">
        <v>100</v>
      </c>
      <c r="KH97">
        <v>27.2472</v>
      </c>
      <c r="KI97">
        <v>1356.31</v>
      </c>
      <c r="KJ97">
        <v>22.231</v>
      </c>
      <c r="KK97">
        <v>100.992</v>
      </c>
      <c r="KL97">
        <v>100.223</v>
      </c>
    </row>
    <row r="98" spans="1:298">
      <c r="A98">
        <v>82</v>
      </c>
      <c r="B98">
        <v>1758397905.1</v>
      </c>
      <c r="C98">
        <v>496.5999999046326</v>
      </c>
      <c r="D98" t="s">
        <v>609</v>
      </c>
      <c r="E98" t="s">
        <v>610</v>
      </c>
      <c r="F98">
        <v>5</v>
      </c>
      <c r="G98" t="s">
        <v>436</v>
      </c>
      <c r="H98" t="s">
        <v>437</v>
      </c>
      <c r="I98" t="s">
        <v>438</v>
      </c>
      <c r="J98">
        <v>1758397897.314285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1372.660970623981</v>
      </c>
      <c r="AL98">
        <v>1350.964727272727</v>
      </c>
      <c r="AM98">
        <v>3.432840429895047</v>
      </c>
      <c r="AN98">
        <v>65.6603906975196</v>
      </c>
      <c r="AO98">
        <f>(AQ98 - AP98 + DZ98*1E3/(8.314*(EB98+273.15)) * AS98/DY98 * AR98) * DY98/(100*DM98) * 1000/(1000 - AQ98)</f>
        <v>0</v>
      </c>
      <c r="AP98">
        <v>22.22692994339529</v>
      </c>
      <c r="AQ98">
        <v>22.6292593939394</v>
      </c>
      <c r="AR98">
        <v>0.006846247734142724</v>
      </c>
      <c r="AS98">
        <v>125.1228218183643</v>
      </c>
      <c r="AT98">
        <v>0</v>
      </c>
      <c r="AU98">
        <v>0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439</v>
      </c>
      <c r="AZ98" t="s">
        <v>439</v>
      </c>
      <c r="BA98">
        <v>0</v>
      </c>
      <c r="BB98">
        <v>0</v>
      </c>
      <c r="BC98">
        <f>1-BA98/BB98</f>
        <v>0</v>
      </c>
      <c r="BD98">
        <v>0</v>
      </c>
      <c r="BE98" t="s">
        <v>439</v>
      </c>
      <c r="BF98" t="s">
        <v>439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439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1.65</v>
      </c>
      <c r="DN98">
        <v>0.5</v>
      </c>
      <c r="DO98" t="s">
        <v>440</v>
      </c>
      <c r="DP98">
        <v>2</v>
      </c>
      <c r="DQ98" t="b">
        <v>1</v>
      </c>
      <c r="DR98">
        <v>1758397897.314285</v>
      </c>
      <c r="DS98">
        <v>1296.0325</v>
      </c>
      <c r="DT98">
        <v>1326.344642857143</v>
      </c>
      <c r="DU98">
        <v>22.61088214285715</v>
      </c>
      <c r="DV98">
        <v>22.17103214285714</v>
      </c>
      <c r="DW98">
        <v>1294.886071428571</v>
      </c>
      <c r="DX98">
        <v>22.39655357142857</v>
      </c>
      <c r="DY98">
        <v>499.9875714285714</v>
      </c>
      <c r="DZ98">
        <v>90.39844999999998</v>
      </c>
      <c r="EA98">
        <v>0.05534091785714286</v>
      </c>
      <c r="EB98">
        <v>29.33453571428571</v>
      </c>
      <c r="EC98">
        <v>29.96673214285715</v>
      </c>
      <c r="ED98">
        <v>999.9000000000002</v>
      </c>
      <c r="EE98">
        <v>0</v>
      </c>
      <c r="EF98">
        <v>0</v>
      </c>
      <c r="EG98">
        <v>10004.97678571429</v>
      </c>
      <c r="EH98">
        <v>0</v>
      </c>
      <c r="EI98">
        <v>8.329425357142856</v>
      </c>
      <c r="EJ98">
        <v>-30.31237857142857</v>
      </c>
      <c r="EK98">
        <v>1326.015714285714</v>
      </c>
      <c r="EL98">
        <v>1356.419642857143</v>
      </c>
      <c r="EM98">
        <v>0.4398456428571428</v>
      </c>
      <c r="EN98">
        <v>1326.344642857143</v>
      </c>
      <c r="EO98">
        <v>22.17103214285714</v>
      </c>
      <c r="EP98">
        <v>2.043988214285715</v>
      </c>
      <c r="EQ98">
        <v>2.004226428571429</v>
      </c>
      <c r="ER98">
        <v>17.789275</v>
      </c>
      <c r="ES98">
        <v>17.47775357142857</v>
      </c>
      <c r="ET98">
        <v>2000.008928571429</v>
      </c>
      <c r="EU98">
        <v>0.9800059285714285</v>
      </c>
      <c r="EV98">
        <v>0.0199939</v>
      </c>
      <c r="EW98">
        <v>0</v>
      </c>
      <c r="EX98">
        <v>238.6914642857143</v>
      </c>
      <c r="EY98">
        <v>5.000560000000001</v>
      </c>
      <c r="EZ98">
        <v>4943.216785714286</v>
      </c>
      <c r="FA98">
        <v>17294.99285714286</v>
      </c>
      <c r="FB98">
        <v>41.56199999999999</v>
      </c>
      <c r="FC98">
        <v>41.82549999999998</v>
      </c>
      <c r="FD98">
        <v>41.31199999999999</v>
      </c>
      <c r="FE98">
        <v>40.96625</v>
      </c>
      <c r="FF98">
        <v>42.26992857142857</v>
      </c>
      <c r="FG98">
        <v>1955.118928571429</v>
      </c>
      <c r="FH98">
        <v>39.89000000000001</v>
      </c>
      <c r="FI98">
        <v>0</v>
      </c>
      <c r="FJ98">
        <v>1758397904.8</v>
      </c>
      <c r="FK98">
        <v>0</v>
      </c>
      <c r="FL98">
        <v>238.7218</v>
      </c>
      <c r="FM98">
        <v>1.856692318998169</v>
      </c>
      <c r="FN98">
        <v>37.85769242293893</v>
      </c>
      <c r="FO98">
        <v>4943.4316</v>
      </c>
      <c r="FP98">
        <v>15</v>
      </c>
      <c r="FQ98">
        <v>0</v>
      </c>
      <c r="FR98" t="s">
        <v>441</v>
      </c>
      <c r="FS98">
        <v>1747148579.5</v>
      </c>
      <c r="FT98">
        <v>1747148584.5</v>
      </c>
      <c r="FU98">
        <v>0</v>
      </c>
      <c r="FV98">
        <v>0.162</v>
      </c>
      <c r="FW98">
        <v>-0.001</v>
      </c>
      <c r="FX98">
        <v>0.139</v>
      </c>
      <c r="FY98">
        <v>0.058</v>
      </c>
      <c r="FZ98">
        <v>420</v>
      </c>
      <c r="GA98">
        <v>16</v>
      </c>
      <c r="GB98">
        <v>0.19</v>
      </c>
      <c r="GC98">
        <v>0.02</v>
      </c>
      <c r="GD98">
        <v>-30.2426225</v>
      </c>
      <c r="GE98">
        <v>-1.159444277673525</v>
      </c>
      <c r="GF98">
        <v>0.1738250276679107</v>
      </c>
      <c r="GG98">
        <v>0</v>
      </c>
      <c r="GH98">
        <v>238.6405588235294</v>
      </c>
      <c r="GI98">
        <v>1.469564562946173</v>
      </c>
      <c r="GJ98">
        <v>0.2308804364851148</v>
      </c>
      <c r="GK98">
        <v>0</v>
      </c>
      <c r="GL98">
        <v>0.447451025</v>
      </c>
      <c r="GM98">
        <v>-0.1751194784240162</v>
      </c>
      <c r="GN98">
        <v>0.02099318877932495</v>
      </c>
      <c r="GO98">
        <v>0</v>
      </c>
      <c r="GP98">
        <v>0</v>
      </c>
      <c r="GQ98">
        <v>3</v>
      </c>
      <c r="GR98" t="s">
        <v>470</v>
      </c>
      <c r="GS98">
        <v>3.12759</v>
      </c>
      <c r="GT98">
        <v>2.73298</v>
      </c>
      <c r="GU98">
        <v>0.185898</v>
      </c>
      <c r="GV98">
        <v>0.189823</v>
      </c>
      <c r="GW98">
        <v>0.102667</v>
      </c>
      <c r="GX98">
        <v>0.101947</v>
      </c>
      <c r="GY98">
        <v>24426.3</v>
      </c>
      <c r="GZ98">
        <v>23552.3</v>
      </c>
      <c r="HA98">
        <v>30546.6</v>
      </c>
      <c r="HB98">
        <v>29325.7</v>
      </c>
      <c r="HC98">
        <v>37838.7</v>
      </c>
      <c r="HD98">
        <v>34648.5</v>
      </c>
      <c r="HE98">
        <v>46733.5</v>
      </c>
      <c r="HF98">
        <v>43567.3</v>
      </c>
      <c r="HG98">
        <v>1.82375</v>
      </c>
      <c r="HH98">
        <v>1.886</v>
      </c>
      <c r="HI98">
        <v>0.0946969</v>
      </c>
      <c r="HJ98">
        <v>0</v>
      </c>
      <c r="HK98">
        <v>28.4569</v>
      </c>
      <c r="HL98">
        <v>999.9</v>
      </c>
      <c r="HM98">
        <v>54.9</v>
      </c>
      <c r="HN98">
        <v>30</v>
      </c>
      <c r="HO98">
        <v>25.8743</v>
      </c>
      <c r="HP98">
        <v>63.5262</v>
      </c>
      <c r="HQ98">
        <v>16.4543</v>
      </c>
      <c r="HR98">
        <v>1</v>
      </c>
      <c r="HS98">
        <v>0.142988</v>
      </c>
      <c r="HT98">
        <v>0.0177342</v>
      </c>
      <c r="HU98">
        <v>20.2</v>
      </c>
      <c r="HV98">
        <v>5.22777</v>
      </c>
      <c r="HW98">
        <v>11.974</v>
      </c>
      <c r="HX98">
        <v>4.9694</v>
      </c>
      <c r="HY98">
        <v>3.28958</v>
      </c>
      <c r="HZ98">
        <v>9999</v>
      </c>
      <c r="IA98">
        <v>9999</v>
      </c>
      <c r="IB98">
        <v>9999</v>
      </c>
      <c r="IC98">
        <v>999.9</v>
      </c>
      <c r="ID98">
        <v>4.97293</v>
      </c>
      <c r="IE98">
        <v>1.87741</v>
      </c>
      <c r="IF98">
        <v>1.87546</v>
      </c>
      <c r="IG98">
        <v>1.87825</v>
      </c>
      <c r="IH98">
        <v>1.875</v>
      </c>
      <c r="II98">
        <v>1.8786</v>
      </c>
      <c r="IJ98">
        <v>1.8757</v>
      </c>
      <c r="IK98">
        <v>1.87683</v>
      </c>
      <c r="IL98">
        <v>0</v>
      </c>
      <c r="IM98">
        <v>0</v>
      </c>
      <c r="IN98">
        <v>0</v>
      </c>
      <c r="IO98">
        <v>0</v>
      </c>
      <c r="IP98" t="s">
        <v>443</v>
      </c>
      <c r="IQ98" t="s">
        <v>444</v>
      </c>
      <c r="IR98" t="s">
        <v>445</v>
      </c>
      <c r="IS98" t="s">
        <v>445</v>
      </c>
      <c r="IT98" t="s">
        <v>445</v>
      </c>
      <c r="IU98" t="s">
        <v>445</v>
      </c>
      <c r="IV98">
        <v>0</v>
      </c>
      <c r="IW98">
        <v>100</v>
      </c>
      <c r="IX98">
        <v>100</v>
      </c>
      <c r="IY98">
        <v>1.18</v>
      </c>
      <c r="IZ98">
        <v>0.2148</v>
      </c>
      <c r="JA98">
        <v>-0.2046850803116756</v>
      </c>
      <c r="JB98">
        <v>0.001090686741545948</v>
      </c>
      <c r="JC98">
        <v>-2.452344269991786E-07</v>
      </c>
      <c r="JD98">
        <v>1.613811493950918E-10</v>
      </c>
      <c r="JE98">
        <v>-0.05017639731038544</v>
      </c>
      <c r="JF98">
        <v>-0.0006473243881308715</v>
      </c>
      <c r="JG98">
        <v>0.0006993473609999637</v>
      </c>
      <c r="JH98">
        <v>-6.390957121238126E-06</v>
      </c>
      <c r="JI98">
        <v>1</v>
      </c>
      <c r="JJ98">
        <v>2094</v>
      </c>
      <c r="JK98">
        <v>1</v>
      </c>
      <c r="JL98">
        <v>27</v>
      </c>
      <c r="JM98">
        <v>187488.8</v>
      </c>
      <c r="JN98">
        <v>187488.7</v>
      </c>
      <c r="JO98">
        <v>2.86011</v>
      </c>
      <c r="JP98">
        <v>2.5293</v>
      </c>
      <c r="JQ98">
        <v>1.39893</v>
      </c>
      <c r="JR98">
        <v>2.35352</v>
      </c>
      <c r="JS98">
        <v>1.44897</v>
      </c>
      <c r="JT98">
        <v>2.47192</v>
      </c>
      <c r="JU98">
        <v>36.6706</v>
      </c>
      <c r="JV98">
        <v>24.1926</v>
      </c>
      <c r="JW98">
        <v>18</v>
      </c>
      <c r="JX98">
        <v>476.694</v>
      </c>
      <c r="JY98">
        <v>486.219</v>
      </c>
      <c r="JZ98">
        <v>27.243</v>
      </c>
      <c r="KA98">
        <v>28.9592</v>
      </c>
      <c r="KB98">
        <v>30.0001</v>
      </c>
      <c r="KC98">
        <v>28.536</v>
      </c>
      <c r="KD98">
        <v>28.5825</v>
      </c>
      <c r="KE98">
        <v>57.2957</v>
      </c>
      <c r="KF98">
        <v>25.0175</v>
      </c>
      <c r="KG98">
        <v>100</v>
      </c>
      <c r="KH98">
        <v>27.2485</v>
      </c>
      <c r="KI98">
        <v>1369.7</v>
      </c>
      <c r="KJ98">
        <v>22.2158</v>
      </c>
      <c r="KK98">
        <v>100.991</v>
      </c>
      <c r="KL98">
        <v>100.221</v>
      </c>
    </row>
    <row r="99" spans="1:298">
      <c r="A99">
        <v>83</v>
      </c>
      <c r="B99">
        <v>1758397910.1</v>
      </c>
      <c r="C99">
        <v>501.5999999046326</v>
      </c>
      <c r="D99" t="s">
        <v>611</v>
      </c>
      <c r="E99" t="s">
        <v>612</v>
      </c>
      <c r="F99">
        <v>5</v>
      </c>
      <c r="G99" t="s">
        <v>436</v>
      </c>
      <c r="H99" t="s">
        <v>437</v>
      </c>
      <c r="I99" t="s">
        <v>438</v>
      </c>
      <c r="J99">
        <v>1758397902.6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1389.956392355496</v>
      </c>
      <c r="AL99">
        <v>1368.247454545455</v>
      </c>
      <c r="AM99">
        <v>3.450780806464956</v>
      </c>
      <c r="AN99">
        <v>65.6603906975196</v>
      </c>
      <c r="AO99">
        <f>(AQ99 - AP99 + DZ99*1E3/(8.314*(EB99+273.15)) * AS99/DY99 * AR99) * DY99/(100*DM99) * 1000/(1000 - AQ99)</f>
        <v>0</v>
      </c>
      <c r="AP99">
        <v>22.23811012647409</v>
      </c>
      <c r="AQ99">
        <v>22.65692909090908</v>
      </c>
      <c r="AR99">
        <v>0.003759288175748218</v>
      </c>
      <c r="AS99">
        <v>125.1228218183643</v>
      </c>
      <c r="AT99">
        <v>0</v>
      </c>
      <c r="AU99">
        <v>0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439</v>
      </c>
      <c r="AZ99" t="s">
        <v>439</v>
      </c>
      <c r="BA99">
        <v>0</v>
      </c>
      <c r="BB99">
        <v>0</v>
      </c>
      <c r="BC99">
        <f>1-BA99/BB99</f>
        <v>0</v>
      </c>
      <c r="BD99">
        <v>0</v>
      </c>
      <c r="BE99" t="s">
        <v>439</v>
      </c>
      <c r="BF99" t="s">
        <v>439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439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1.65</v>
      </c>
      <c r="DN99">
        <v>0.5</v>
      </c>
      <c r="DO99" t="s">
        <v>440</v>
      </c>
      <c r="DP99">
        <v>2</v>
      </c>
      <c r="DQ99" t="b">
        <v>1</v>
      </c>
      <c r="DR99">
        <v>1758397902.6</v>
      </c>
      <c r="DS99">
        <v>1313.732592592593</v>
      </c>
      <c r="DT99">
        <v>1344.11</v>
      </c>
      <c r="DU99">
        <v>22.62402962962963</v>
      </c>
      <c r="DV99">
        <v>22.19976296296297</v>
      </c>
      <c r="DW99">
        <v>1312.562962962963</v>
      </c>
      <c r="DX99">
        <v>22.40942222222222</v>
      </c>
      <c r="DY99">
        <v>500.026888888889</v>
      </c>
      <c r="DZ99">
        <v>90.39831481481484</v>
      </c>
      <c r="EA99">
        <v>0.05517635185185185</v>
      </c>
      <c r="EB99">
        <v>29.33474074074075</v>
      </c>
      <c r="EC99">
        <v>29.98574814814815</v>
      </c>
      <c r="ED99">
        <v>999.9000000000001</v>
      </c>
      <c r="EE99">
        <v>0</v>
      </c>
      <c r="EF99">
        <v>0</v>
      </c>
      <c r="EG99">
        <v>10001.47814814815</v>
      </c>
      <c r="EH99">
        <v>0</v>
      </c>
      <c r="EI99">
        <v>8.32977</v>
      </c>
      <c r="EJ99">
        <v>-30.37846296296296</v>
      </c>
      <c r="EK99">
        <v>1344.142962962963</v>
      </c>
      <c r="EL99">
        <v>1374.627777777778</v>
      </c>
      <c r="EM99">
        <v>0.4242624074074073</v>
      </c>
      <c r="EN99">
        <v>1344.11</v>
      </c>
      <c r="EO99">
        <v>22.19976296296297</v>
      </c>
      <c r="EP99">
        <v>2.045173333333333</v>
      </c>
      <c r="EQ99">
        <v>2.006820740740741</v>
      </c>
      <c r="ER99">
        <v>17.79846666666667</v>
      </c>
      <c r="ES99">
        <v>17.49823333333333</v>
      </c>
      <c r="ET99">
        <v>2000.004444444444</v>
      </c>
      <c r="EU99">
        <v>0.980005888888889</v>
      </c>
      <c r="EV99">
        <v>0.01999394074074074</v>
      </c>
      <c r="EW99">
        <v>0</v>
      </c>
      <c r="EX99">
        <v>238.8651111111111</v>
      </c>
      <c r="EY99">
        <v>5.000560000000001</v>
      </c>
      <c r="EZ99">
        <v>4946.67074074074</v>
      </c>
      <c r="FA99">
        <v>17294.94814814815</v>
      </c>
      <c r="FB99">
        <v>41.56199999999999</v>
      </c>
      <c r="FC99">
        <v>41.83766666666666</v>
      </c>
      <c r="FD99">
        <v>41.31199999999999</v>
      </c>
      <c r="FE99">
        <v>40.98366666666666</v>
      </c>
      <c r="FF99">
        <v>42.25918518518519</v>
      </c>
      <c r="FG99">
        <v>1955.114444444444</v>
      </c>
      <c r="FH99">
        <v>39.89000000000001</v>
      </c>
      <c r="FI99">
        <v>0</v>
      </c>
      <c r="FJ99">
        <v>1758397910.2</v>
      </c>
      <c r="FK99">
        <v>0</v>
      </c>
      <c r="FL99">
        <v>238.8838461538462</v>
      </c>
      <c r="FM99">
        <v>1.988376066491273</v>
      </c>
      <c r="FN99">
        <v>38.44444453046965</v>
      </c>
      <c r="FO99">
        <v>4946.800769230769</v>
      </c>
      <c r="FP99">
        <v>15</v>
      </c>
      <c r="FQ99">
        <v>0</v>
      </c>
      <c r="FR99" t="s">
        <v>441</v>
      </c>
      <c r="FS99">
        <v>1747148579.5</v>
      </c>
      <c r="FT99">
        <v>1747148584.5</v>
      </c>
      <c r="FU99">
        <v>0</v>
      </c>
      <c r="FV99">
        <v>0.162</v>
      </c>
      <c r="FW99">
        <v>-0.001</v>
      </c>
      <c r="FX99">
        <v>0.139</v>
      </c>
      <c r="FY99">
        <v>0.058</v>
      </c>
      <c r="FZ99">
        <v>420</v>
      </c>
      <c r="GA99">
        <v>16</v>
      </c>
      <c r="GB99">
        <v>0.19</v>
      </c>
      <c r="GC99">
        <v>0.02</v>
      </c>
      <c r="GD99">
        <v>-30.3297025</v>
      </c>
      <c r="GE99">
        <v>-0.7268183864915196</v>
      </c>
      <c r="GF99">
        <v>0.151512104281308</v>
      </c>
      <c r="GG99">
        <v>0</v>
      </c>
      <c r="GH99">
        <v>238.7746764705882</v>
      </c>
      <c r="GI99">
        <v>1.806799087077734</v>
      </c>
      <c r="GJ99">
        <v>0.2290605777297704</v>
      </c>
      <c r="GK99">
        <v>0</v>
      </c>
      <c r="GL99">
        <v>0.433651825</v>
      </c>
      <c r="GM99">
        <v>-0.2164750356472794</v>
      </c>
      <c r="GN99">
        <v>0.02427969499899814</v>
      </c>
      <c r="GO99">
        <v>0</v>
      </c>
      <c r="GP99">
        <v>0</v>
      </c>
      <c r="GQ99">
        <v>3</v>
      </c>
      <c r="GR99" t="s">
        <v>470</v>
      </c>
      <c r="GS99">
        <v>3.12752</v>
      </c>
      <c r="GT99">
        <v>2.73303</v>
      </c>
      <c r="GU99">
        <v>0.187323</v>
      </c>
      <c r="GV99">
        <v>0.191227</v>
      </c>
      <c r="GW99">
        <v>0.102744</v>
      </c>
      <c r="GX99">
        <v>0.101965</v>
      </c>
      <c r="GY99">
        <v>24383.5</v>
      </c>
      <c r="GZ99">
        <v>23511.3</v>
      </c>
      <c r="HA99">
        <v>30546.6</v>
      </c>
      <c r="HB99">
        <v>29325.6</v>
      </c>
      <c r="HC99">
        <v>37835.7</v>
      </c>
      <c r="HD99">
        <v>34647.8</v>
      </c>
      <c r="HE99">
        <v>46733.6</v>
      </c>
      <c r="HF99">
        <v>43567.1</v>
      </c>
      <c r="HG99">
        <v>1.82348</v>
      </c>
      <c r="HH99">
        <v>1.8861</v>
      </c>
      <c r="HI99">
        <v>0.0954419</v>
      </c>
      <c r="HJ99">
        <v>0</v>
      </c>
      <c r="HK99">
        <v>28.4538</v>
      </c>
      <c r="HL99">
        <v>999.9</v>
      </c>
      <c r="HM99">
        <v>54.9</v>
      </c>
      <c r="HN99">
        <v>30</v>
      </c>
      <c r="HO99">
        <v>25.8766</v>
      </c>
      <c r="HP99">
        <v>64.0762</v>
      </c>
      <c r="HQ99">
        <v>16.4864</v>
      </c>
      <c r="HR99">
        <v>1</v>
      </c>
      <c r="HS99">
        <v>0.144022</v>
      </c>
      <c r="HT99">
        <v>0.174303</v>
      </c>
      <c r="HU99">
        <v>20.1999</v>
      </c>
      <c r="HV99">
        <v>5.22777</v>
      </c>
      <c r="HW99">
        <v>11.974</v>
      </c>
      <c r="HX99">
        <v>4.96955</v>
      </c>
      <c r="HY99">
        <v>3.28953</v>
      </c>
      <c r="HZ99">
        <v>9999</v>
      </c>
      <c r="IA99">
        <v>9999</v>
      </c>
      <c r="IB99">
        <v>9999</v>
      </c>
      <c r="IC99">
        <v>999.9</v>
      </c>
      <c r="ID99">
        <v>4.97297</v>
      </c>
      <c r="IE99">
        <v>1.87744</v>
      </c>
      <c r="IF99">
        <v>1.87549</v>
      </c>
      <c r="IG99">
        <v>1.87831</v>
      </c>
      <c r="IH99">
        <v>1.87502</v>
      </c>
      <c r="II99">
        <v>1.87864</v>
      </c>
      <c r="IJ99">
        <v>1.87573</v>
      </c>
      <c r="IK99">
        <v>1.87685</v>
      </c>
      <c r="IL99">
        <v>0</v>
      </c>
      <c r="IM99">
        <v>0</v>
      </c>
      <c r="IN99">
        <v>0</v>
      </c>
      <c r="IO99">
        <v>0</v>
      </c>
      <c r="IP99" t="s">
        <v>443</v>
      </c>
      <c r="IQ99" t="s">
        <v>444</v>
      </c>
      <c r="IR99" t="s">
        <v>445</v>
      </c>
      <c r="IS99" t="s">
        <v>445</v>
      </c>
      <c r="IT99" t="s">
        <v>445</v>
      </c>
      <c r="IU99" t="s">
        <v>445</v>
      </c>
      <c r="IV99">
        <v>0</v>
      </c>
      <c r="IW99">
        <v>100</v>
      </c>
      <c r="IX99">
        <v>100</v>
      </c>
      <c r="IY99">
        <v>1.2</v>
      </c>
      <c r="IZ99">
        <v>0.2153</v>
      </c>
      <c r="JA99">
        <v>-0.2046850803116756</v>
      </c>
      <c r="JB99">
        <v>0.001090686741545948</v>
      </c>
      <c r="JC99">
        <v>-2.452344269991786E-07</v>
      </c>
      <c r="JD99">
        <v>1.613811493950918E-10</v>
      </c>
      <c r="JE99">
        <v>-0.05017639731038544</v>
      </c>
      <c r="JF99">
        <v>-0.0006473243881308715</v>
      </c>
      <c r="JG99">
        <v>0.0006993473609999637</v>
      </c>
      <c r="JH99">
        <v>-6.390957121238126E-06</v>
      </c>
      <c r="JI99">
        <v>1</v>
      </c>
      <c r="JJ99">
        <v>2094</v>
      </c>
      <c r="JK99">
        <v>1</v>
      </c>
      <c r="JL99">
        <v>27</v>
      </c>
      <c r="JM99">
        <v>187488.8</v>
      </c>
      <c r="JN99">
        <v>187488.8</v>
      </c>
      <c r="JO99">
        <v>2.89062</v>
      </c>
      <c r="JP99">
        <v>2.52808</v>
      </c>
      <c r="JQ99">
        <v>1.39893</v>
      </c>
      <c r="JR99">
        <v>2.35352</v>
      </c>
      <c r="JS99">
        <v>1.44897</v>
      </c>
      <c r="JT99">
        <v>2.54883</v>
      </c>
      <c r="JU99">
        <v>36.6706</v>
      </c>
      <c r="JV99">
        <v>24.1926</v>
      </c>
      <c r="JW99">
        <v>18</v>
      </c>
      <c r="JX99">
        <v>476.584</v>
      </c>
      <c r="JY99">
        <v>486.336</v>
      </c>
      <c r="JZ99">
        <v>27.267</v>
      </c>
      <c r="KA99">
        <v>28.966</v>
      </c>
      <c r="KB99">
        <v>30.0007</v>
      </c>
      <c r="KC99">
        <v>28.5421</v>
      </c>
      <c r="KD99">
        <v>28.5886</v>
      </c>
      <c r="KE99">
        <v>57.8925</v>
      </c>
      <c r="KF99">
        <v>25.0175</v>
      </c>
      <c r="KG99">
        <v>100</v>
      </c>
      <c r="KH99">
        <v>27.242</v>
      </c>
      <c r="KI99">
        <v>1389.95</v>
      </c>
      <c r="KJ99">
        <v>22.2158</v>
      </c>
      <c r="KK99">
        <v>100.991</v>
      </c>
      <c r="KL99">
        <v>100.22</v>
      </c>
    </row>
    <row r="100" spans="1:298">
      <c r="A100">
        <v>84</v>
      </c>
      <c r="B100">
        <v>1758397915.1</v>
      </c>
      <c r="C100">
        <v>506.5999999046326</v>
      </c>
      <c r="D100" t="s">
        <v>613</v>
      </c>
      <c r="E100" t="s">
        <v>614</v>
      </c>
      <c r="F100">
        <v>5</v>
      </c>
      <c r="G100" t="s">
        <v>436</v>
      </c>
      <c r="H100" t="s">
        <v>437</v>
      </c>
      <c r="I100" t="s">
        <v>438</v>
      </c>
      <c r="J100">
        <v>1758397907.314285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1407.287216722939</v>
      </c>
      <c r="AL100">
        <v>1385.470424242424</v>
      </c>
      <c r="AM100">
        <v>3.444553859145661</v>
      </c>
      <c r="AN100">
        <v>65.6603906975196</v>
      </c>
      <c r="AO100">
        <f>(AQ100 - AP100 + DZ100*1E3/(8.314*(EB100+273.15)) * AS100/DY100 * AR100) * DY100/(100*DM100) * 1000/(1000 - AQ100)</f>
        <v>0</v>
      </c>
      <c r="AP100">
        <v>22.24154751267469</v>
      </c>
      <c r="AQ100">
        <v>22.66848121212121</v>
      </c>
      <c r="AR100">
        <v>0.0005382194839447574</v>
      </c>
      <c r="AS100">
        <v>125.1228218183643</v>
      </c>
      <c r="AT100">
        <v>0</v>
      </c>
      <c r="AU100">
        <v>0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439</v>
      </c>
      <c r="AZ100" t="s">
        <v>439</v>
      </c>
      <c r="BA100">
        <v>0</v>
      </c>
      <c r="BB100">
        <v>0</v>
      </c>
      <c r="BC100">
        <f>1-BA100/BB100</f>
        <v>0</v>
      </c>
      <c r="BD100">
        <v>0</v>
      </c>
      <c r="BE100" t="s">
        <v>439</v>
      </c>
      <c r="BF100" t="s">
        <v>439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439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1.65</v>
      </c>
      <c r="DN100">
        <v>0.5</v>
      </c>
      <c r="DO100" t="s">
        <v>440</v>
      </c>
      <c r="DP100">
        <v>2</v>
      </c>
      <c r="DQ100" t="b">
        <v>1</v>
      </c>
      <c r="DR100">
        <v>1758397907.314285</v>
      </c>
      <c r="DS100">
        <v>1329.545</v>
      </c>
      <c r="DT100">
        <v>1359.978214285714</v>
      </c>
      <c r="DU100">
        <v>22.64146428571429</v>
      </c>
      <c r="DV100">
        <v>22.22640714285714</v>
      </c>
      <c r="DW100">
        <v>1328.356071428571</v>
      </c>
      <c r="DX100">
        <v>22.42648928571429</v>
      </c>
      <c r="DY100">
        <v>499.9694642857143</v>
      </c>
      <c r="DZ100">
        <v>90.39760714285714</v>
      </c>
      <c r="EA100">
        <v>0.05532981428571428</v>
      </c>
      <c r="EB100">
        <v>29.33912142857142</v>
      </c>
      <c r="EC100">
        <v>30.00452142857143</v>
      </c>
      <c r="ED100">
        <v>999.9000000000002</v>
      </c>
      <c r="EE100">
        <v>0</v>
      </c>
      <c r="EF100">
        <v>0</v>
      </c>
      <c r="EG100">
        <v>10001.89285714286</v>
      </c>
      <c r="EH100">
        <v>0</v>
      </c>
      <c r="EI100">
        <v>8.32977</v>
      </c>
      <c r="EJ100">
        <v>-30.4333</v>
      </c>
      <c r="EK100">
        <v>1360.346071428572</v>
      </c>
      <c r="EL100">
        <v>1390.893571428571</v>
      </c>
      <c r="EM100">
        <v>0.4150472857142857</v>
      </c>
      <c r="EN100">
        <v>1359.978214285714</v>
      </c>
      <c r="EO100">
        <v>22.22640714285714</v>
      </c>
      <c r="EP100">
        <v>2.046733214285714</v>
      </c>
      <c r="EQ100">
        <v>2.0092125</v>
      </c>
      <c r="ER100">
        <v>17.81056428571429</v>
      </c>
      <c r="ES100">
        <v>17.517125</v>
      </c>
      <c r="ET100">
        <v>1999.995</v>
      </c>
      <c r="EU100">
        <v>0.9800058214285715</v>
      </c>
      <c r="EV100">
        <v>0.01999400714285714</v>
      </c>
      <c r="EW100">
        <v>0</v>
      </c>
      <c r="EX100">
        <v>239.0102142857143</v>
      </c>
      <c r="EY100">
        <v>5.000560000000001</v>
      </c>
      <c r="EZ100">
        <v>4949.69392857143</v>
      </c>
      <c r="FA100">
        <v>17294.86785714286</v>
      </c>
      <c r="FB100">
        <v>41.56649999999998</v>
      </c>
      <c r="FC100">
        <v>41.85700000000001</v>
      </c>
      <c r="FD100">
        <v>41.31199999999999</v>
      </c>
      <c r="FE100">
        <v>40.99325</v>
      </c>
      <c r="FF100">
        <v>42.2787857142857</v>
      </c>
      <c r="FG100">
        <v>1955.105</v>
      </c>
      <c r="FH100">
        <v>39.89000000000001</v>
      </c>
      <c r="FI100">
        <v>0</v>
      </c>
      <c r="FJ100">
        <v>1758397915</v>
      </c>
      <c r="FK100">
        <v>0</v>
      </c>
      <c r="FL100">
        <v>239.0645</v>
      </c>
      <c r="FM100">
        <v>2.178632465269365</v>
      </c>
      <c r="FN100">
        <v>39.29743586158269</v>
      </c>
      <c r="FO100">
        <v>4949.867307692307</v>
      </c>
      <c r="FP100">
        <v>15</v>
      </c>
      <c r="FQ100">
        <v>0</v>
      </c>
      <c r="FR100" t="s">
        <v>441</v>
      </c>
      <c r="FS100">
        <v>1747148579.5</v>
      </c>
      <c r="FT100">
        <v>1747148584.5</v>
      </c>
      <c r="FU100">
        <v>0</v>
      </c>
      <c r="FV100">
        <v>0.162</v>
      </c>
      <c r="FW100">
        <v>-0.001</v>
      </c>
      <c r="FX100">
        <v>0.139</v>
      </c>
      <c r="FY100">
        <v>0.058</v>
      </c>
      <c r="FZ100">
        <v>420</v>
      </c>
      <c r="GA100">
        <v>16</v>
      </c>
      <c r="GB100">
        <v>0.19</v>
      </c>
      <c r="GC100">
        <v>0.02</v>
      </c>
      <c r="GD100">
        <v>-30.40917804878049</v>
      </c>
      <c r="GE100">
        <v>-0.608899651567953</v>
      </c>
      <c r="GF100">
        <v>0.151230395241741</v>
      </c>
      <c r="GG100">
        <v>0</v>
      </c>
      <c r="GH100">
        <v>238.9429705882353</v>
      </c>
      <c r="GI100">
        <v>2.152436969814771</v>
      </c>
      <c r="GJ100">
        <v>0.2659622358524864</v>
      </c>
      <c r="GK100">
        <v>0</v>
      </c>
      <c r="GL100">
        <v>0.4253626341463415</v>
      </c>
      <c r="GM100">
        <v>-0.1175397282229968</v>
      </c>
      <c r="GN100">
        <v>0.02045718841845336</v>
      </c>
      <c r="GO100">
        <v>0</v>
      </c>
      <c r="GP100">
        <v>0</v>
      </c>
      <c r="GQ100">
        <v>3</v>
      </c>
      <c r="GR100" t="s">
        <v>470</v>
      </c>
      <c r="GS100">
        <v>3.12754</v>
      </c>
      <c r="GT100">
        <v>2.73362</v>
      </c>
      <c r="GU100">
        <v>0.188744</v>
      </c>
      <c r="GV100">
        <v>0.192655</v>
      </c>
      <c r="GW100">
        <v>0.102775</v>
      </c>
      <c r="GX100">
        <v>0.101977</v>
      </c>
      <c r="GY100">
        <v>24340.4</v>
      </c>
      <c r="GZ100">
        <v>23468.9</v>
      </c>
      <c r="HA100">
        <v>30546.1</v>
      </c>
      <c r="HB100">
        <v>29324.7</v>
      </c>
      <c r="HC100">
        <v>37833.9</v>
      </c>
      <c r="HD100">
        <v>34646.3</v>
      </c>
      <c r="HE100">
        <v>46732.9</v>
      </c>
      <c r="HF100">
        <v>43565.7</v>
      </c>
      <c r="HG100">
        <v>1.82323</v>
      </c>
      <c r="HH100">
        <v>1.88622</v>
      </c>
      <c r="HI100">
        <v>0.09596349999999999</v>
      </c>
      <c r="HJ100">
        <v>0</v>
      </c>
      <c r="HK100">
        <v>28.4514</v>
      </c>
      <c r="HL100">
        <v>999.9</v>
      </c>
      <c r="HM100">
        <v>54.9</v>
      </c>
      <c r="HN100">
        <v>30</v>
      </c>
      <c r="HO100">
        <v>25.8735</v>
      </c>
      <c r="HP100">
        <v>63.5162</v>
      </c>
      <c r="HQ100">
        <v>16.3622</v>
      </c>
      <c r="HR100">
        <v>1</v>
      </c>
      <c r="HS100">
        <v>0.145015</v>
      </c>
      <c r="HT100">
        <v>0.273982</v>
      </c>
      <c r="HU100">
        <v>20.1996</v>
      </c>
      <c r="HV100">
        <v>5.22837</v>
      </c>
      <c r="HW100">
        <v>11.974</v>
      </c>
      <c r="HX100">
        <v>4.96965</v>
      </c>
      <c r="HY100">
        <v>3.28968</v>
      </c>
      <c r="HZ100">
        <v>9999</v>
      </c>
      <c r="IA100">
        <v>9999</v>
      </c>
      <c r="IB100">
        <v>9999</v>
      </c>
      <c r="IC100">
        <v>999.9</v>
      </c>
      <c r="ID100">
        <v>4.97296</v>
      </c>
      <c r="IE100">
        <v>1.87742</v>
      </c>
      <c r="IF100">
        <v>1.87547</v>
      </c>
      <c r="IG100">
        <v>1.87832</v>
      </c>
      <c r="IH100">
        <v>1.87501</v>
      </c>
      <c r="II100">
        <v>1.87865</v>
      </c>
      <c r="IJ100">
        <v>1.8757</v>
      </c>
      <c r="IK100">
        <v>1.87684</v>
      </c>
      <c r="IL100">
        <v>0</v>
      </c>
      <c r="IM100">
        <v>0</v>
      </c>
      <c r="IN100">
        <v>0</v>
      </c>
      <c r="IO100">
        <v>0</v>
      </c>
      <c r="IP100" t="s">
        <v>443</v>
      </c>
      <c r="IQ100" t="s">
        <v>444</v>
      </c>
      <c r="IR100" t="s">
        <v>445</v>
      </c>
      <c r="IS100" t="s">
        <v>445</v>
      </c>
      <c r="IT100" t="s">
        <v>445</v>
      </c>
      <c r="IU100" t="s">
        <v>445</v>
      </c>
      <c r="IV100">
        <v>0</v>
      </c>
      <c r="IW100">
        <v>100</v>
      </c>
      <c r="IX100">
        <v>100</v>
      </c>
      <c r="IY100">
        <v>1.22</v>
      </c>
      <c r="IZ100">
        <v>0.2156</v>
      </c>
      <c r="JA100">
        <v>-0.2046850803116756</v>
      </c>
      <c r="JB100">
        <v>0.001090686741545948</v>
      </c>
      <c r="JC100">
        <v>-2.452344269991786E-07</v>
      </c>
      <c r="JD100">
        <v>1.613811493950918E-10</v>
      </c>
      <c r="JE100">
        <v>-0.05017639731038544</v>
      </c>
      <c r="JF100">
        <v>-0.0006473243881308715</v>
      </c>
      <c r="JG100">
        <v>0.0006993473609999637</v>
      </c>
      <c r="JH100">
        <v>-6.390957121238126E-06</v>
      </c>
      <c r="JI100">
        <v>1</v>
      </c>
      <c r="JJ100">
        <v>2094</v>
      </c>
      <c r="JK100">
        <v>1</v>
      </c>
      <c r="JL100">
        <v>27</v>
      </c>
      <c r="JM100">
        <v>187488.9</v>
      </c>
      <c r="JN100">
        <v>187488.8</v>
      </c>
      <c r="JO100">
        <v>2.91626</v>
      </c>
      <c r="JP100">
        <v>2.51953</v>
      </c>
      <c r="JQ100">
        <v>1.39893</v>
      </c>
      <c r="JR100">
        <v>2.35352</v>
      </c>
      <c r="JS100">
        <v>1.44897</v>
      </c>
      <c r="JT100">
        <v>2.59399</v>
      </c>
      <c r="JU100">
        <v>36.6943</v>
      </c>
      <c r="JV100">
        <v>24.2013</v>
      </c>
      <c r="JW100">
        <v>18</v>
      </c>
      <c r="JX100">
        <v>476.49</v>
      </c>
      <c r="JY100">
        <v>486.471</v>
      </c>
      <c r="JZ100">
        <v>27.2608</v>
      </c>
      <c r="KA100">
        <v>28.9729</v>
      </c>
      <c r="KB100">
        <v>30.0009</v>
      </c>
      <c r="KC100">
        <v>28.5488</v>
      </c>
      <c r="KD100">
        <v>28.5947</v>
      </c>
      <c r="KE100">
        <v>58.4053</v>
      </c>
      <c r="KF100">
        <v>25.0175</v>
      </c>
      <c r="KG100">
        <v>100</v>
      </c>
      <c r="KH100">
        <v>27.2282</v>
      </c>
      <c r="KI100">
        <v>1403.34</v>
      </c>
      <c r="KJ100">
        <v>22.2158</v>
      </c>
      <c r="KK100">
        <v>100.99</v>
      </c>
      <c r="KL100">
        <v>100.217</v>
      </c>
    </row>
    <row r="101" spans="1:298">
      <c r="A101">
        <v>85</v>
      </c>
      <c r="B101">
        <v>1758397920.1</v>
      </c>
      <c r="C101">
        <v>511.5999999046326</v>
      </c>
      <c r="D101" t="s">
        <v>615</v>
      </c>
      <c r="E101" t="s">
        <v>616</v>
      </c>
      <c r="F101">
        <v>5</v>
      </c>
      <c r="G101" t="s">
        <v>436</v>
      </c>
      <c r="H101" t="s">
        <v>437</v>
      </c>
      <c r="I101" t="s">
        <v>438</v>
      </c>
      <c r="J101">
        <v>1758397912.6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1424.41424979487</v>
      </c>
      <c r="AL101">
        <v>1402.695757575758</v>
      </c>
      <c r="AM101">
        <v>3.427177964273636</v>
      </c>
      <c r="AN101">
        <v>65.6603906975196</v>
      </c>
      <c r="AO101">
        <f>(AQ101 - AP101 + DZ101*1E3/(8.314*(EB101+273.15)) * AS101/DY101 * AR101) * DY101/(100*DM101) * 1000/(1000 - AQ101)</f>
        <v>0</v>
      </c>
      <c r="AP101">
        <v>22.2483327826212</v>
      </c>
      <c r="AQ101">
        <v>22.6777909090909</v>
      </c>
      <c r="AR101">
        <v>0.0002150007961805728</v>
      </c>
      <c r="AS101">
        <v>125.1228218183643</v>
      </c>
      <c r="AT101">
        <v>0</v>
      </c>
      <c r="AU101">
        <v>0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439</v>
      </c>
      <c r="AZ101" t="s">
        <v>439</v>
      </c>
      <c r="BA101">
        <v>0</v>
      </c>
      <c r="BB101">
        <v>0</v>
      </c>
      <c r="BC101">
        <f>1-BA101/BB101</f>
        <v>0</v>
      </c>
      <c r="BD101">
        <v>0</v>
      </c>
      <c r="BE101" t="s">
        <v>439</v>
      </c>
      <c r="BF101" t="s">
        <v>439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439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1.65</v>
      </c>
      <c r="DN101">
        <v>0.5</v>
      </c>
      <c r="DO101" t="s">
        <v>440</v>
      </c>
      <c r="DP101">
        <v>2</v>
      </c>
      <c r="DQ101" t="b">
        <v>1</v>
      </c>
      <c r="DR101">
        <v>1758397912.6</v>
      </c>
      <c r="DS101">
        <v>1347.354074074074</v>
      </c>
      <c r="DT101">
        <v>1377.791481481481</v>
      </c>
      <c r="DU101">
        <v>22.66205185185185</v>
      </c>
      <c r="DV101">
        <v>22.2412037037037</v>
      </c>
      <c r="DW101">
        <v>1346.142222222222</v>
      </c>
      <c r="DX101">
        <v>22.44665925925926</v>
      </c>
      <c r="DY101">
        <v>500.0074444444443</v>
      </c>
      <c r="DZ101">
        <v>90.39653333333335</v>
      </c>
      <c r="EA101">
        <v>0.05538907037037037</v>
      </c>
      <c r="EB101">
        <v>29.34152222222223</v>
      </c>
      <c r="EC101">
        <v>29.99726666666666</v>
      </c>
      <c r="ED101">
        <v>999.9000000000001</v>
      </c>
      <c r="EE101">
        <v>0</v>
      </c>
      <c r="EF101">
        <v>0</v>
      </c>
      <c r="EG101">
        <v>10009.48111111111</v>
      </c>
      <c r="EH101">
        <v>0</v>
      </c>
      <c r="EI101">
        <v>8.32977</v>
      </c>
      <c r="EJ101">
        <v>-30.43649259259259</v>
      </c>
      <c r="EK101">
        <v>1378.596666666666</v>
      </c>
      <c r="EL101">
        <v>1409.131851851852</v>
      </c>
      <c r="EM101">
        <v>0.4208446666666667</v>
      </c>
      <c r="EN101">
        <v>1377.791481481481</v>
      </c>
      <c r="EO101">
        <v>22.2412037037037</v>
      </c>
      <c r="EP101">
        <v>2.04857</v>
      </c>
      <c r="EQ101">
        <v>2.010525555555556</v>
      </c>
      <c r="ER101">
        <v>17.82481481481481</v>
      </c>
      <c r="ES101">
        <v>17.52747777777778</v>
      </c>
      <c r="ET101">
        <v>1999.961481481482</v>
      </c>
      <c r="EU101">
        <v>0.9800055555555555</v>
      </c>
      <c r="EV101">
        <v>0.01999427037037037</v>
      </c>
      <c r="EW101">
        <v>0</v>
      </c>
      <c r="EX101">
        <v>239.1653333333333</v>
      </c>
      <c r="EY101">
        <v>5.000560000000001</v>
      </c>
      <c r="EZ101">
        <v>4952.897037037037</v>
      </c>
      <c r="FA101">
        <v>17294.58148148148</v>
      </c>
      <c r="FB101">
        <v>41.58766666666666</v>
      </c>
      <c r="FC101">
        <v>41.86566666666667</v>
      </c>
      <c r="FD101">
        <v>41.31199999999999</v>
      </c>
      <c r="FE101">
        <v>41</v>
      </c>
      <c r="FF101">
        <v>42.29133333333333</v>
      </c>
      <c r="FG101">
        <v>1955.071481481481</v>
      </c>
      <c r="FH101">
        <v>39.89000000000001</v>
      </c>
      <c r="FI101">
        <v>0</v>
      </c>
      <c r="FJ101">
        <v>1758397919.8</v>
      </c>
      <c r="FK101">
        <v>0</v>
      </c>
      <c r="FL101">
        <v>239.1965769230769</v>
      </c>
      <c r="FM101">
        <v>1.495008533397274</v>
      </c>
      <c r="FN101">
        <v>36.85504277400902</v>
      </c>
      <c r="FO101">
        <v>4952.801153846154</v>
      </c>
      <c r="FP101">
        <v>15</v>
      </c>
      <c r="FQ101">
        <v>0</v>
      </c>
      <c r="FR101" t="s">
        <v>441</v>
      </c>
      <c r="FS101">
        <v>1747148579.5</v>
      </c>
      <c r="FT101">
        <v>1747148584.5</v>
      </c>
      <c r="FU101">
        <v>0</v>
      </c>
      <c r="FV101">
        <v>0.162</v>
      </c>
      <c r="FW101">
        <v>-0.001</v>
      </c>
      <c r="FX101">
        <v>0.139</v>
      </c>
      <c r="FY101">
        <v>0.058</v>
      </c>
      <c r="FZ101">
        <v>420</v>
      </c>
      <c r="GA101">
        <v>16</v>
      </c>
      <c r="GB101">
        <v>0.19</v>
      </c>
      <c r="GC101">
        <v>0.02</v>
      </c>
      <c r="GD101">
        <v>-30.4091</v>
      </c>
      <c r="GE101">
        <v>-0.3912627177701142</v>
      </c>
      <c r="GF101">
        <v>0.1347256580122332</v>
      </c>
      <c r="GG101">
        <v>1</v>
      </c>
      <c r="GH101">
        <v>239.1169411764706</v>
      </c>
      <c r="GI101">
        <v>1.733964852605912</v>
      </c>
      <c r="GJ101">
        <v>0.2475918060480697</v>
      </c>
      <c r="GK101">
        <v>0</v>
      </c>
      <c r="GL101">
        <v>0.4184671951219512</v>
      </c>
      <c r="GM101">
        <v>0.05429349825783967</v>
      </c>
      <c r="GN101">
        <v>0.01196170116831115</v>
      </c>
      <c r="GO101">
        <v>1</v>
      </c>
      <c r="GP101">
        <v>2</v>
      </c>
      <c r="GQ101">
        <v>3</v>
      </c>
      <c r="GR101" t="s">
        <v>448</v>
      </c>
      <c r="GS101">
        <v>3.12754</v>
      </c>
      <c r="GT101">
        <v>2.73329</v>
      </c>
      <c r="GU101">
        <v>0.190144</v>
      </c>
      <c r="GV101">
        <v>0.194041</v>
      </c>
      <c r="GW101">
        <v>0.102799</v>
      </c>
      <c r="GX101">
        <v>0.101993</v>
      </c>
      <c r="GY101">
        <v>24297.3</v>
      </c>
      <c r="GZ101">
        <v>23428.6</v>
      </c>
      <c r="HA101">
        <v>30544.8</v>
      </c>
      <c r="HB101">
        <v>29324.7</v>
      </c>
      <c r="HC101">
        <v>37831.6</v>
      </c>
      <c r="HD101">
        <v>34645.7</v>
      </c>
      <c r="HE101">
        <v>46731.2</v>
      </c>
      <c r="HF101">
        <v>43565.5</v>
      </c>
      <c r="HG101">
        <v>1.8234</v>
      </c>
      <c r="HH101">
        <v>1.8861</v>
      </c>
      <c r="HI101">
        <v>0.09227539999999999</v>
      </c>
      <c r="HJ101">
        <v>0</v>
      </c>
      <c r="HK101">
        <v>28.4502</v>
      </c>
      <c r="HL101">
        <v>999.9</v>
      </c>
      <c r="HM101">
        <v>54.9</v>
      </c>
      <c r="HN101">
        <v>30</v>
      </c>
      <c r="HO101">
        <v>25.8769</v>
      </c>
      <c r="HP101">
        <v>63.1062</v>
      </c>
      <c r="HQ101">
        <v>16.3221</v>
      </c>
      <c r="HR101">
        <v>1</v>
      </c>
      <c r="HS101">
        <v>0.14594</v>
      </c>
      <c r="HT101">
        <v>0.338189</v>
      </c>
      <c r="HU101">
        <v>20.1994</v>
      </c>
      <c r="HV101">
        <v>5.22747</v>
      </c>
      <c r="HW101">
        <v>11.974</v>
      </c>
      <c r="HX101">
        <v>4.96945</v>
      </c>
      <c r="HY101">
        <v>3.28943</v>
      </c>
      <c r="HZ101">
        <v>9999</v>
      </c>
      <c r="IA101">
        <v>9999</v>
      </c>
      <c r="IB101">
        <v>9999</v>
      </c>
      <c r="IC101">
        <v>999.9</v>
      </c>
      <c r="ID101">
        <v>4.97297</v>
      </c>
      <c r="IE101">
        <v>1.87743</v>
      </c>
      <c r="IF101">
        <v>1.87547</v>
      </c>
      <c r="IG101">
        <v>1.87833</v>
      </c>
      <c r="IH101">
        <v>1.875</v>
      </c>
      <c r="II101">
        <v>1.87866</v>
      </c>
      <c r="IJ101">
        <v>1.87571</v>
      </c>
      <c r="IK101">
        <v>1.87683</v>
      </c>
      <c r="IL101">
        <v>0</v>
      </c>
      <c r="IM101">
        <v>0</v>
      </c>
      <c r="IN101">
        <v>0</v>
      </c>
      <c r="IO101">
        <v>0</v>
      </c>
      <c r="IP101" t="s">
        <v>443</v>
      </c>
      <c r="IQ101" t="s">
        <v>444</v>
      </c>
      <c r="IR101" t="s">
        <v>445</v>
      </c>
      <c r="IS101" t="s">
        <v>445</v>
      </c>
      <c r="IT101" t="s">
        <v>445</v>
      </c>
      <c r="IU101" t="s">
        <v>445</v>
      </c>
      <c r="IV101">
        <v>0</v>
      </c>
      <c r="IW101">
        <v>100</v>
      </c>
      <c r="IX101">
        <v>100</v>
      </c>
      <c r="IY101">
        <v>1.24</v>
      </c>
      <c r="IZ101">
        <v>0.2157</v>
      </c>
      <c r="JA101">
        <v>-0.2046850803116756</v>
      </c>
      <c r="JB101">
        <v>0.001090686741545948</v>
      </c>
      <c r="JC101">
        <v>-2.452344269991786E-07</v>
      </c>
      <c r="JD101">
        <v>1.613811493950918E-10</v>
      </c>
      <c r="JE101">
        <v>-0.05017639731038544</v>
      </c>
      <c r="JF101">
        <v>-0.0006473243881308715</v>
      </c>
      <c r="JG101">
        <v>0.0006993473609999637</v>
      </c>
      <c r="JH101">
        <v>-6.390957121238126E-06</v>
      </c>
      <c r="JI101">
        <v>1</v>
      </c>
      <c r="JJ101">
        <v>2094</v>
      </c>
      <c r="JK101">
        <v>1</v>
      </c>
      <c r="JL101">
        <v>27</v>
      </c>
      <c r="JM101">
        <v>187489</v>
      </c>
      <c r="JN101">
        <v>187488.9</v>
      </c>
      <c r="JO101">
        <v>2.94434</v>
      </c>
      <c r="JP101">
        <v>2.51587</v>
      </c>
      <c r="JQ101">
        <v>1.39893</v>
      </c>
      <c r="JR101">
        <v>2.35352</v>
      </c>
      <c r="JS101">
        <v>1.44897</v>
      </c>
      <c r="JT101">
        <v>2.5769</v>
      </c>
      <c r="JU101">
        <v>36.6943</v>
      </c>
      <c r="JV101">
        <v>24.1926</v>
      </c>
      <c r="JW101">
        <v>18</v>
      </c>
      <c r="JX101">
        <v>476.629</v>
      </c>
      <c r="JY101">
        <v>486.437</v>
      </c>
      <c r="JZ101">
        <v>27.2421</v>
      </c>
      <c r="KA101">
        <v>28.9797</v>
      </c>
      <c r="KB101">
        <v>30.0009</v>
      </c>
      <c r="KC101">
        <v>28.5556</v>
      </c>
      <c r="KD101">
        <v>28.6008</v>
      </c>
      <c r="KE101">
        <v>58.9914</v>
      </c>
      <c r="KF101">
        <v>25.0175</v>
      </c>
      <c r="KG101">
        <v>100</v>
      </c>
      <c r="KH101">
        <v>27.242</v>
      </c>
      <c r="KI101">
        <v>1423.43</v>
      </c>
      <c r="KJ101">
        <v>22.2158</v>
      </c>
      <c r="KK101">
        <v>100.986</v>
      </c>
      <c r="KL101">
        <v>100.217</v>
      </c>
    </row>
    <row r="102" spans="1:298">
      <c r="A102">
        <v>86</v>
      </c>
      <c r="B102">
        <v>1758397925.1</v>
      </c>
      <c r="C102">
        <v>516.5999999046326</v>
      </c>
      <c r="D102" t="s">
        <v>617</v>
      </c>
      <c r="E102" t="s">
        <v>618</v>
      </c>
      <c r="F102">
        <v>5</v>
      </c>
      <c r="G102" t="s">
        <v>436</v>
      </c>
      <c r="H102" t="s">
        <v>437</v>
      </c>
      <c r="I102" t="s">
        <v>438</v>
      </c>
      <c r="J102">
        <v>1758397917.314285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1441.726212840068</v>
      </c>
      <c r="AL102">
        <v>1419.866787878787</v>
      </c>
      <c r="AM102">
        <v>3.441600621729334</v>
      </c>
      <c r="AN102">
        <v>65.6603906975196</v>
      </c>
      <c r="AO102">
        <f>(AQ102 - AP102 + DZ102*1E3/(8.314*(EB102+273.15)) * AS102/DY102 * AR102) * DY102/(100*DM102) * 1000/(1000 - AQ102)</f>
        <v>0</v>
      </c>
      <c r="AP102">
        <v>22.25212704381703</v>
      </c>
      <c r="AQ102">
        <v>22.68246</v>
      </c>
      <c r="AR102">
        <v>8.993605193728074E-05</v>
      </c>
      <c r="AS102">
        <v>125.1228218183643</v>
      </c>
      <c r="AT102">
        <v>0</v>
      </c>
      <c r="AU102">
        <v>0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439</v>
      </c>
      <c r="AZ102" t="s">
        <v>439</v>
      </c>
      <c r="BA102">
        <v>0</v>
      </c>
      <c r="BB102">
        <v>0</v>
      </c>
      <c r="BC102">
        <f>1-BA102/BB102</f>
        <v>0</v>
      </c>
      <c r="BD102">
        <v>0</v>
      </c>
      <c r="BE102" t="s">
        <v>439</v>
      </c>
      <c r="BF102" t="s">
        <v>439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439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1.65</v>
      </c>
      <c r="DN102">
        <v>0.5</v>
      </c>
      <c r="DO102" t="s">
        <v>440</v>
      </c>
      <c r="DP102">
        <v>2</v>
      </c>
      <c r="DQ102" t="b">
        <v>1</v>
      </c>
      <c r="DR102">
        <v>1758397917.314285</v>
      </c>
      <c r="DS102">
        <v>1363.196071428572</v>
      </c>
      <c r="DT102">
        <v>1393.676785714286</v>
      </c>
      <c r="DU102">
        <v>22.67275</v>
      </c>
      <c r="DV102">
        <v>22.24589642857143</v>
      </c>
      <c r="DW102">
        <v>1361.963571428571</v>
      </c>
      <c r="DX102">
        <v>22.45714285714286</v>
      </c>
      <c r="DY102">
        <v>500.0016785714285</v>
      </c>
      <c r="DZ102">
        <v>90.39523928571428</v>
      </c>
      <c r="EA102">
        <v>0.05555535714285714</v>
      </c>
      <c r="EB102">
        <v>29.34015357142857</v>
      </c>
      <c r="EC102">
        <v>29.97801428571429</v>
      </c>
      <c r="ED102">
        <v>999.9000000000002</v>
      </c>
      <c r="EE102">
        <v>0</v>
      </c>
      <c r="EF102">
        <v>0</v>
      </c>
      <c r="EG102">
        <v>10003.38285714286</v>
      </c>
      <c r="EH102">
        <v>0</v>
      </c>
      <c r="EI102">
        <v>8.32977</v>
      </c>
      <c r="EJ102">
        <v>-30.47981785714285</v>
      </c>
      <c r="EK102">
        <v>1394.821785714286</v>
      </c>
      <c r="EL102">
        <v>1425.386071428571</v>
      </c>
      <c r="EM102">
        <v>0.42684225</v>
      </c>
      <c r="EN102">
        <v>1393.676785714286</v>
      </c>
      <c r="EO102">
        <v>22.24589642857143</v>
      </c>
      <c r="EP102">
        <v>2.049507142857143</v>
      </c>
      <c r="EQ102">
        <v>2.010922142857143</v>
      </c>
      <c r="ER102">
        <v>17.83208928571429</v>
      </c>
      <c r="ES102">
        <v>17.53059642857142</v>
      </c>
      <c r="ET102">
        <v>1999.953214285714</v>
      </c>
      <c r="EU102">
        <v>0.9800056071428571</v>
      </c>
      <c r="EV102">
        <v>0.01999421785714286</v>
      </c>
      <c r="EW102">
        <v>0</v>
      </c>
      <c r="EX102">
        <v>239.3147857142857</v>
      </c>
      <c r="EY102">
        <v>5.000560000000001</v>
      </c>
      <c r="EZ102">
        <v>4955.710357142858</v>
      </c>
      <c r="FA102">
        <v>17294.52142857143</v>
      </c>
      <c r="FB102">
        <v>41.60700000000001</v>
      </c>
      <c r="FC102">
        <v>41.875</v>
      </c>
      <c r="FD102">
        <v>41.31199999999999</v>
      </c>
      <c r="FE102">
        <v>41</v>
      </c>
      <c r="FF102">
        <v>42.3097857142857</v>
      </c>
      <c r="FG102">
        <v>1955.063214285714</v>
      </c>
      <c r="FH102">
        <v>39.89000000000001</v>
      </c>
      <c r="FI102">
        <v>0</v>
      </c>
      <c r="FJ102">
        <v>1758397925.2</v>
      </c>
      <c r="FK102">
        <v>0</v>
      </c>
      <c r="FL102">
        <v>239.37748</v>
      </c>
      <c r="FM102">
        <v>1.812307686683832</v>
      </c>
      <c r="FN102">
        <v>34.75692310057159</v>
      </c>
      <c r="FO102">
        <v>4956.176399999999</v>
      </c>
      <c r="FP102">
        <v>15</v>
      </c>
      <c r="FQ102">
        <v>0</v>
      </c>
      <c r="FR102" t="s">
        <v>441</v>
      </c>
      <c r="FS102">
        <v>1747148579.5</v>
      </c>
      <c r="FT102">
        <v>1747148584.5</v>
      </c>
      <c r="FU102">
        <v>0</v>
      </c>
      <c r="FV102">
        <v>0.162</v>
      </c>
      <c r="FW102">
        <v>-0.001</v>
      </c>
      <c r="FX102">
        <v>0.139</v>
      </c>
      <c r="FY102">
        <v>0.058</v>
      </c>
      <c r="FZ102">
        <v>420</v>
      </c>
      <c r="GA102">
        <v>16</v>
      </c>
      <c r="GB102">
        <v>0.19</v>
      </c>
      <c r="GC102">
        <v>0.02</v>
      </c>
      <c r="GD102">
        <v>-30.46032926829268</v>
      </c>
      <c r="GE102">
        <v>-0.1876557491288677</v>
      </c>
      <c r="GF102">
        <v>0.1052994828790081</v>
      </c>
      <c r="GG102">
        <v>1</v>
      </c>
      <c r="GH102">
        <v>239.2217352941177</v>
      </c>
      <c r="GI102">
        <v>1.763529405918225</v>
      </c>
      <c r="GJ102">
        <v>0.2600298974692222</v>
      </c>
      <c r="GK102">
        <v>0</v>
      </c>
      <c r="GL102">
        <v>0.4204180975609756</v>
      </c>
      <c r="GM102">
        <v>0.09626721951219566</v>
      </c>
      <c r="GN102">
        <v>0.01041898813214599</v>
      </c>
      <c r="GO102">
        <v>1</v>
      </c>
      <c r="GP102">
        <v>2</v>
      </c>
      <c r="GQ102">
        <v>3</v>
      </c>
      <c r="GR102" t="s">
        <v>448</v>
      </c>
      <c r="GS102">
        <v>3.12733</v>
      </c>
      <c r="GT102">
        <v>2.73348</v>
      </c>
      <c r="GU102">
        <v>0.19154</v>
      </c>
      <c r="GV102">
        <v>0.195432</v>
      </c>
      <c r="GW102">
        <v>0.102812</v>
      </c>
      <c r="GX102">
        <v>0.102004</v>
      </c>
      <c r="GY102">
        <v>24254.7</v>
      </c>
      <c r="GZ102">
        <v>23388.2</v>
      </c>
      <c r="HA102">
        <v>30544.1</v>
      </c>
      <c r="HB102">
        <v>29324.8</v>
      </c>
      <c r="HC102">
        <v>37830.1</v>
      </c>
      <c r="HD102">
        <v>34645.9</v>
      </c>
      <c r="HE102">
        <v>46729.9</v>
      </c>
      <c r="HF102">
        <v>43566.1</v>
      </c>
      <c r="HG102">
        <v>1.82313</v>
      </c>
      <c r="HH102">
        <v>1.88635</v>
      </c>
      <c r="HI102">
        <v>0.09030100000000001</v>
      </c>
      <c r="HJ102">
        <v>0</v>
      </c>
      <c r="HK102">
        <v>28.4483</v>
      </c>
      <c r="HL102">
        <v>999.9</v>
      </c>
      <c r="HM102">
        <v>54.9</v>
      </c>
      <c r="HN102">
        <v>30</v>
      </c>
      <c r="HO102">
        <v>25.8737</v>
      </c>
      <c r="HP102">
        <v>63.8362</v>
      </c>
      <c r="HQ102">
        <v>16.4022</v>
      </c>
      <c r="HR102">
        <v>1</v>
      </c>
      <c r="HS102">
        <v>0.146166</v>
      </c>
      <c r="HT102">
        <v>0.264246</v>
      </c>
      <c r="HU102">
        <v>20.1996</v>
      </c>
      <c r="HV102">
        <v>5.22792</v>
      </c>
      <c r="HW102">
        <v>11.974</v>
      </c>
      <c r="HX102">
        <v>4.9695</v>
      </c>
      <c r="HY102">
        <v>3.2895</v>
      </c>
      <c r="HZ102">
        <v>9999</v>
      </c>
      <c r="IA102">
        <v>9999</v>
      </c>
      <c r="IB102">
        <v>9999</v>
      </c>
      <c r="IC102">
        <v>999.9</v>
      </c>
      <c r="ID102">
        <v>4.97299</v>
      </c>
      <c r="IE102">
        <v>1.87742</v>
      </c>
      <c r="IF102">
        <v>1.87546</v>
      </c>
      <c r="IG102">
        <v>1.87829</v>
      </c>
      <c r="IH102">
        <v>1.875</v>
      </c>
      <c r="II102">
        <v>1.87864</v>
      </c>
      <c r="IJ102">
        <v>1.87567</v>
      </c>
      <c r="IK102">
        <v>1.87684</v>
      </c>
      <c r="IL102">
        <v>0</v>
      </c>
      <c r="IM102">
        <v>0</v>
      </c>
      <c r="IN102">
        <v>0</v>
      </c>
      <c r="IO102">
        <v>0</v>
      </c>
      <c r="IP102" t="s">
        <v>443</v>
      </c>
      <c r="IQ102" t="s">
        <v>444</v>
      </c>
      <c r="IR102" t="s">
        <v>445</v>
      </c>
      <c r="IS102" t="s">
        <v>445</v>
      </c>
      <c r="IT102" t="s">
        <v>445</v>
      </c>
      <c r="IU102" t="s">
        <v>445</v>
      </c>
      <c r="IV102">
        <v>0</v>
      </c>
      <c r="IW102">
        <v>100</v>
      </c>
      <c r="IX102">
        <v>100</v>
      </c>
      <c r="IY102">
        <v>1.27</v>
      </c>
      <c r="IZ102">
        <v>0.2158</v>
      </c>
      <c r="JA102">
        <v>-0.2046850803116756</v>
      </c>
      <c r="JB102">
        <v>0.001090686741545948</v>
      </c>
      <c r="JC102">
        <v>-2.452344269991786E-07</v>
      </c>
      <c r="JD102">
        <v>1.613811493950918E-10</v>
      </c>
      <c r="JE102">
        <v>-0.05017639731038544</v>
      </c>
      <c r="JF102">
        <v>-0.0006473243881308715</v>
      </c>
      <c r="JG102">
        <v>0.0006993473609999637</v>
      </c>
      <c r="JH102">
        <v>-6.390957121238126E-06</v>
      </c>
      <c r="JI102">
        <v>1</v>
      </c>
      <c r="JJ102">
        <v>2094</v>
      </c>
      <c r="JK102">
        <v>1</v>
      </c>
      <c r="JL102">
        <v>27</v>
      </c>
      <c r="JM102">
        <v>187489.1</v>
      </c>
      <c r="JN102">
        <v>187489</v>
      </c>
      <c r="JO102">
        <v>2.96997</v>
      </c>
      <c r="JP102">
        <v>2.52319</v>
      </c>
      <c r="JQ102">
        <v>1.39893</v>
      </c>
      <c r="JR102">
        <v>2.35352</v>
      </c>
      <c r="JS102">
        <v>1.44897</v>
      </c>
      <c r="JT102">
        <v>2.49634</v>
      </c>
      <c r="JU102">
        <v>36.6943</v>
      </c>
      <c r="JV102">
        <v>24.1926</v>
      </c>
      <c r="JW102">
        <v>18</v>
      </c>
      <c r="JX102">
        <v>476.519</v>
      </c>
      <c r="JY102">
        <v>486.656</v>
      </c>
      <c r="JZ102">
        <v>27.2386</v>
      </c>
      <c r="KA102">
        <v>28.9865</v>
      </c>
      <c r="KB102">
        <v>30.0005</v>
      </c>
      <c r="KC102">
        <v>28.5617</v>
      </c>
      <c r="KD102">
        <v>28.6069</v>
      </c>
      <c r="KE102">
        <v>59.4994</v>
      </c>
      <c r="KF102">
        <v>25.0175</v>
      </c>
      <c r="KG102">
        <v>100</v>
      </c>
      <c r="KH102">
        <v>27.283</v>
      </c>
      <c r="KI102">
        <v>1436.81</v>
      </c>
      <c r="KJ102">
        <v>22.2158</v>
      </c>
      <c r="KK102">
        <v>100.983</v>
      </c>
      <c r="KL102">
        <v>100.218</v>
      </c>
    </row>
    <row r="103" spans="1:298">
      <c r="A103">
        <v>87</v>
      </c>
      <c r="B103">
        <v>1758397930.1</v>
      </c>
      <c r="C103">
        <v>521.5999999046326</v>
      </c>
      <c r="D103" t="s">
        <v>619</v>
      </c>
      <c r="E103" t="s">
        <v>620</v>
      </c>
      <c r="F103">
        <v>5</v>
      </c>
      <c r="G103" t="s">
        <v>436</v>
      </c>
      <c r="H103" t="s">
        <v>437</v>
      </c>
      <c r="I103" t="s">
        <v>438</v>
      </c>
      <c r="J103">
        <v>1758397922.6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1458.783922695373</v>
      </c>
      <c r="AL103">
        <v>1437.04806060606</v>
      </c>
      <c r="AM103">
        <v>3.442305631056788</v>
      </c>
      <c r="AN103">
        <v>65.6603906975196</v>
      </c>
      <c r="AO103">
        <f>(AQ103 - AP103 + DZ103*1E3/(8.314*(EB103+273.15)) * AS103/DY103 * AR103) * DY103/(100*DM103) * 1000/(1000 - AQ103)</f>
        <v>0</v>
      </c>
      <c r="AP103">
        <v>22.25474639095046</v>
      </c>
      <c r="AQ103">
        <v>22.68332969696969</v>
      </c>
      <c r="AR103">
        <v>-5.071229396721705E-06</v>
      </c>
      <c r="AS103">
        <v>125.1228218183643</v>
      </c>
      <c r="AT103">
        <v>0</v>
      </c>
      <c r="AU103">
        <v>0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439</v>
      </c>
      <c r="AZ103" t="s">
        <v>439</v>
      </c>
      <c r="BA103">
        <v>0</v>
      </c>
      <c r="BB103">
        <v>0</v>
      </c>
      <c r="BC103">
        <f>1-BA103/BB103</f>
        <v>0</v>
      </c>
      <c r="BD103">
        <v>0</v>
      </c>
      <c r="BE103" t="s">
        <v>439</v>
      </c>
      <c r="BF103" t="s">
        <v>439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439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1.65</v>
      </c>
      <c r="DN103">
        <v>0.5</v>
      </c>
      <c r="DO103" t="s">
        <v>440</v>
      </c>
      <c r="DP103">
        <v>2</v>
      </c>
      <c r="DQ103" t="b">
        <v>1</v>
      </c>
      <c r="DR103">
        <v>1758397922.6</v>
      </c>
      <c r="DS103">
        <v>1380.955185185185</v>
      </c>
      <c r="DT103">
        <v>1411.415185185186</v>
      </c>
      <c r="DU103">
        <v>22.67962222222222</v>
      </c>
      <c r="DV103">
        <v>22.25073333333333</v>
      </c>
      <c r="DW103">
        <v>1379.698148148148</v>
      </c>
      <c r="DX103">
        <v>22.46387407407407</v>
      </c>
      <c r="DY103">
        <v>500.0383333333334</v>
      </c>
      <c r="DZ103">
        <v>90.3935111111111</v>
      </c>
      <c r="EA103">
        <v>0.05564092592592593</v>
      </c>
      <c r="EB103">
        <v>29.33675555555556</v>
      </c>
      <c r="EC103">
        <v>29.94357777777778</v>
      </c>
      <c r="ED103">
        <v>999.9000000000001</v>
      </c>
      <c r="EE103">
        <v>0</v>
      </c>
      <c r="EF103">
        <v>0</v>
      </c>
      <c r="EG103">
        <v>9998.374074074074</v>
      </c>
      <c r="EH103">
        <v>0</v>
      </c>
      <c r="EI103">
        <v>8.326654444444443</v>
      </c>
      <c r="EJ103">
        <v>-30.45938148148148</v>
      </c>
      <c r="EK103">
        <v>1413.002592592593</v>
      </c>
      <c r="EL103">
        <v>1443.534814814815</v>
      </c>
      <c r="EM103">
        <v>0.428875</v>
      </c>
      <c r="EN103">
        <v>1411.415185185186</v>
      </c>
      <c r="EO103">
        <v>22.25073333333333</v>
      </c>
      <c r="EP103">
        <v>2.05008962962963</v>
      </c>
      <c r="EQ103">
        <v>2.011322592592593</v>
      </c>
      <c r="ER103">
        <v>17.8366</v>
      </c>
      <c r="ES103">
        <v>17.53373703703704</v>
      </c>
      <c r="ET103">
        <v>1999.982222222222</v>
      </c>
      <c r="EU103">
        <v>0.9800059999999999</v>
      </c>
      <c r="EV103">
        <v>0.01999381851851852</v>
      </c>
      <c r="EW103">
        <v>0</v>
      </c>
      <c r="EX103">
        <v>239.4863333333334</v>
      </c>
      <c r="EY103">
        <v>5.000560000000001</v>
      </c>
      <c r="EZ103">
        <v>4958.861111111111</v>
      </c>
      <c r="FA103">
        <v>17294.77037037037</v>
      </c>
      <c r="FB103">
        <v>41.625</v>
      </c>
      <c r="FC103">
        <v>41.875</v>
      </c>
      <c r="FD103">
        <v>41.31666666666666</v>
      </c>
      <c r="FE103">
        <v>41</v>
      </c>
      <c r="FF103">
        <v>42.31199999999999</v>
      </c>
      <c r="FG103">
        <v>1955.092222222222</v>
      </c>
      <c r="FH103">
        <v>39.89000000000001</v>
      </c>
      <c r="FI103">
        <v>0</v>
      </c>
      <c r="FJ103">
        <v>1758397930</v>
      </c>
      <c r="FK103">
        <v>0</v>
      </c>
      <c r="FL103">
        <v>239.50032</v>
      </c>
      <c r="FM103">
        <v>2.418230771637509</v>
      </c>
      <c r="FN103">
        <v>37.49615382199224</v>
      </c>
      <c r="FO103">
        <v>4959.052</v>
      </c>
      <c r="FP103">
        <v>15</v>
      </c>
      <c r="FQ103">
        <v>0</v>
      </c>
      <c r="FR103" t="s">
        <v>441</v>
      </c>
      <c r="FS103">
        <v>1747148579.5</v>
      </c>
      <c r="FT103">
        <v>1747148584.5</v>
      </c>
      <c r="FU103">
        <v>0</v>
      </c>
      <c r="FV103">
        <v>0.162</v>
      </c>
      <c r="FW103">
        <v>-0.001</v>
      </c>
      <c r="FX103">
        <v>0.139</v>
      </c>
      <c r="FY103">
        <v>0.058</v>
      </c>
      <c r="FZ103">
        <v>420</v>
      </c>
      <c r="GA103">
        <v>16</v>
      </c>
      <c r="GB103">
        <v>0.19</v>
      </c>
      <c r="GC103">
        <v>0.02</v>
      </c>
      <c r="GD103">
        <v>-30.4700025</v>
      </c>
      <c r="GE103">
        <v>-0.1000986866790528</v>
      </c>
      <c r="GF103">
        <v>0.1008763041737254</v>
      </c>
      <c r="GG103">
        <v>1</v>
      </c>
      <c r="GH103">
        <v>239.3931176470589</v>
      </c>
      <c r="GI103">
        <v>1.751352174787128</v>
      </c>
      <c r="GJ103">
        <v>0.2784219992898929</v>
      </c>
      <c r="GK103">
        <v>0</v>
      </c>
      <c r="GL103">
        <v>0.427189875</v>
      </c>
      <c r="GM103">
        <v>0.02659158348967983</v>
      </c>
      <c r="GN103">
        <v>0.003049273365799634</v>
      </c>
      <c r="GO103">
        <v>1</v>
      </c>
      <c r="GP103">
        <v>2</v>
      </c>
      <c r="GQ103">
        <v>3</v>
      </c>
      <c r="GR103" t="s">
        <v>448</v>
      </c>
      <c r="GS103">
        <v>3.12757</v>
      </c>
      <c r="GT103">
        <v>2.73326</v>
      </c>
      <c r="GU103">
        <v>0.192916</v>
      </c>
      <c r="GV103">
        <v>0.196796</v>
      </c>
      <c r="GW103">
        <v>0.102808</v>
      </c>
      <c r="GX103">
        <v>0.102007</v>
      </c>
      <c r="GY103">
        <v>24213.2</v>
      </c>
      <c r="GZ103">
        <v>23347.5</v>
      </c>
      <c r="HA103">
        <v>30543.8</v>
      </c>
      <c r="HB103">
        <v>29323.5</v>
      </c>
      <c r="HC103">
        <v>37830</v>
      </c>
      <c r="HD103">
        <v>34644.2</v>
      </c>
      <c r="HE103">
        <v>46729.4</v>
      </c>
      <c r="HF103">
        <v>43564</v>
      </c>
      <c r="HG103">
        <v>1.82335</v>
      </c>
      <c r="HH103">
        <v>1.8862</v>
      </c>
      <c r="HI103">
        <v>0.0908598</v>
      </c>
      <c r="HJ103">
        <v>0</v>
      </c>
      <c r="HK103">
        <v>28.4483</v>
      </c>
      <c r="HL103">
        <v>999.9</v>
      </c>
      <c r="HM103">
        <v>54.9</v>
      </c>
      <c r="HN103">
        <v>30</v>
      </c>
      <c r="HO103">
        <v>25.8763</v>
      </c>
      <c r="HP103">
        <v>63.6062</v>
      </c>
      <c r="HQ103">
        <v>16.3261</v>
      </c>
      <c r="HR103">
        <v>1</v>
      </c>
      <c r="HS103">
        <v>0.146006</v>
      </c>
      <c r="HT103">
        <v>0.132873</v>
      </c>
      <c r="HU103">
        <v>20.1996</v>
      </c>
      <c r="HV103">
        <v>5.22732</v>
      </c>
      <c r="HW103">
        <v>11.974</v>
      </c>
      <c r="HX103">
        <v>4.96945</v>
      </c>
      <c r="HY103">
        <v>3.2894</v>
      </c>
      <c r="HZ103">
        <v>9999</v>
      </c>
      <c r="IA103">
        <v>9999</v>
      </c>
      <c r="IB103">
        <v>9999</v>
      </c>
      <c r="IC103">
        <v>999.9</v>
      </c>
      <c r="ID103">
        <v>4.97297</v>
      </c>
      <c r="IE103">
        <v>1.87742</v>
      </c>
      <c r="IF103">
        <v>1.87546</v>
      </c>
      <c r="IG103">
        <v>1.87833</v>
      </c>
      <c r="IH103">
        <v>1.875</v>
      </c>
      <c r="II103">
        <v>1.87863</v>
      </c>
      <c r="IJ103">
        <v>1.87565</v>
      </c>
      <c r="IK103">
        <v>1.87683</v>
      </c>
      <c r="IL103">
        <v>0</v>
      </c>
      <c r="IM103">
        <v>0</v>
      </c>
      <c r="IN103">
        <v>0</v>
      </c>
      <c r="IO103">
        <v>0</v>
      </c>
      <c r="IP103" t="s">
        <v>443</v>
      </c>
      <c r="IQ103" t="s">
        <v>444</v>
      </c>
      <c r="IR103" t="s">
        <v>445</v>
      </c>
      <c r="IS103" t="s">
        <v>445</v>
      </c>
      <c r="IT103" t="s">
        <v>445</v>
      </c>
      <c r="IU103" t="s">
        <v>445</v>
      </c>
      <c r="IV103">
        <v>0</v>
      </c>
      <c r="IW103">
        <v>100</v>
      </c>
      <c r="IX103">
        <v>100</v>
      </c>
      <c r="IY103">
        <v>1.3</v>
      </c>
      <c r="IZ103">
        <v>0.2158</v>
      </c>
      <c r="JA103">
        <v>-0.2046850803116756</v>
      </c>
      <c r="JB103">
        <v>0.001090686741545948</v>
      </c>
      <c r="JC103">
        <v>-2.452344269991786E-07</v>
      </c>
      <c r="JD103">
        <v>1.613811493950918E-10</v>
      </c>
      <c r="JE103">
        <v>-0.05017639731038544</v>
      </c>
      <c r="JF103">
        <v>-0.0006473243881308715</v>
      </c>
      <c r="JG103">
        <v>0.0006993473609999637</v>
      </c>
      <c r="JH103">
        <v>-6.390957121238126E-06</v>
      </c>
      <c r="JI103">
        <v>1</v>
      </c>
      <c r="JJ103">
        <v>2094</v>
      </c>
      <c r="JK103">
        <v>1</v>
      </c>
      <c r="JL103">
        <v>27</v>
      </c>
      <c r="JM103">
        <v>187489.2</v>
      </c>
      <c r="JN103">
        <v>187489.1</v>
      </c>
      <c r="JO103">
        <v>2.99927</v>
      </c>
      <c r="JP103">
        <v>2.52197</v>
      </c>
      <c r="JQ103">
        <v>1.39893</v>
      </c>
      <c r="JR103">
        <v>2.35352</v>
      </c>
      <c r="JS103">
        <v>1.44897</v>
      </c>
      <c r="JT103">
        <v>2.50854</v>
      </c>
      <c r="JU103">
        <v>36.6943</v>
      </c>
      <c r="JV103">
        <v>24.1926</v>
      </c>
      <c r="JW103">
        <v>18</v>
      </c>
      <c r="JX103">
        <v>476.681</v>
      </c>
      <c r="JY103">
        <v>486.606</v>
      </c>
      <c r="JZ103">
        <v>27.2684</v>
      </c>
      <c r="KA103">
        <v>28.994</v>
      </c>
      <c r="KB103">
        <v>30.0001</v>
      </c>
      <c r="KC103">
        <v>28.5678</v>
      </c>
      <c r="KD103">
        <v>28.613</v>
      </c>
      <c r="KE103">
        <v>60.0843</v>
      </c>
      <c r="KF103">
        <v>25.0175</v>
      </c>
      <c r="KG103">
        <v>100</v>
      </c>
      <c r="KH103">
        <v>27.3423</v>
      </c>
      <c r="KI103">
        <v>1456.86</v>
      </c>
      <c r="KJ103">
        <v>22.2158</v>
      </c>
      <c r="KK103">
        <v>100.982</v>
      </c>
      <c r="KL103">
        <v>100.213</v>
      </c>
    </row>
    <row r="104" spans="1:298">
      <c r="A104">
        <v>88</v>
      </c>
      <c r="B104">
        <v>1758397935.1</v>
      </c>
      <c r="C104">
        <v>526.5999999046326</v>
      </c>
      <c r="D104" t="s">
        <v>621</v>
      </c>
      <c r="E104" t="s">
        <v>622</v>
      </c>
      <c r="F104">
        <v>5</v>
      </c>
      <c r="G104" t="s">
        <v>436</v>
      </c>
      <c r="H104" t="s">
        <v>437</v>
      </c>
      <c r="I104" t="s">
        <v>438</v>
      </c>
      <c r="J104">
        <v>1758397927.314285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1476.012359471999</v>
      </c>
      <c r="AL104">
        <v>1454.084303030303</v>
      </c>
      <c r="AM104">
        <v>3.388496234130974</v>
      </c>
      <c r="AN104">
        <v>65.6603906975196</v>
      </c>
      <c r="AO104">
        <f>(AQ104 - AP104 + DZ104*1E3/(8.314*(EB104+273.15)) * AS104/DY104 * AR104) * DY104/(100*DM104) * 1000/(1000 - AQ104)</f>
        <v>0</v>
      </c>
      <c r="AP104">
        <v>22.26153300659267</v>
      </c>
      <c r="AQ104">
        <v>22.68691090909091</v>
      </c>
      <c r="AR104">
        <v>3.896140876463933E-05</v>
      </c>
      <c r="AS104">
        <v>125.1228218183643</v>
      </c>
      <c r="AT104">
        <v>0</v>
      </c>
      <c r="AU104">
        <v>0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439</v>
      </c>
      <c r="AZ104" t="s">
        <v>439</v>
      </c>
      <c r="BA104">
        <v>0</v>
      </c>
      <c r="BB104">
        <v>0</v>
      </c>
      <c r="BC104">
        <f>1-BA104/BB104</f>
        <v>0</v>
      </c>
      <c r="BD104">
        <v>0</v>
      </c>
      <c r="BE104" t="s">
        <v>439</v>
      </c>
      <c r="BF104" t="s">
        <v>439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439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1.65</v>
      </c>
      <c r="DN104">
        <v>0.5</v>
      </c>
      <c r="DO104" t="s">
        <v>440</v>
      </c>
      <c r="DP104">
        <v>2</v>
      </c>
      <c r="DQ104" t="b">
        <v>1</v>
      </c>
      <c r="DR104">
        <v>1758397927.314285</v>
      </c>
      <c r="DS104">
        <v>1396.741071428571</v>
      </c>
      <c r="DT104">
        <v>1427.2575</v>
      </c>
      <c r="DU104">
        <v>22.68312857142856</v>
      </c>
      <c r="DV104">
        <v>22.25500714285714</v>
      </c>
      <c r="DW104">
        <v>1395.4625</v>
      </c>
      <c r="DX104">
        <v>22.46730714285714</v>
      </c>
      <c r="DY104">
        <v>500.0125357142857</v>
      </c>
      <c r="DZ104">
        <v>90.39098571428572</v>
      </c>
      <c r="EA104">
        <v>0.05573558214285714</v>
      </c>
      <c r="EB104">
        <v>29.33664642857143</v>
      </c>
      <c r="EC104">
        <v>29.94240714285714</v>
      </c>
      <c r="ED104">
        <v>999.9000000000002</v>
      </c>
      <c r="EE104">
        <v>0</v>
      </c>
      <c r="EF104">
        <v>0</v>
      </c>
      <c r="EG104">
        <v>9987.991071428571</v>
      </c>
      <c r="EH104">
        <v>0</v>
      </c>
      <c r="EI104">
        <v>8.318393214285715</v>
      </c>
      <c r="EJ104">
        <v>-30.51611428571428</v>
      </c>
      <c r="EK104">
        <v>1429.16</v>
      </c>
      <c r="EL104">
        <v>1459.744642857143</v>
      </c>
      <c r="EM104">
        <v>0.4281047142857143</v>
      </c>
      <c r="EN104">
        <v>1427.2575</v>
      </c>
      <c r="EO104">
        <v>22.25500714285714</v>
      </c>
      <c r="EP104">
        <v>2.050350357142857</v>
      </c>
      <c r="EQ104">
        <v>2.011653928571429</v>
      </c>
      <c r="ER104">
        <v>17.83861785714285</v>
      </c>
      <c r="ES104">
        <v>17.53635714285714</v>
      </c>
      <c r="ET104">
        <v>1999.996071428571</v>
      </c>
      <c r="EU104">
        <v>0.980006142857143</v>
      </c>
      <c r="EV104">
        <v>0.01999367500000001</v>
      </c>
      <c r="EW104">
        <v>0</v>
      </c>
      <c r="EX104">
        <v>239.6003571428571</v>
      </c>
      <c r="EY104">
        <v>5.000560000000001</v>
      </c>
      <c r="EZ104">
        <v>4961.663214285714</v>
      </c>
      <c r="FA104">
        <v>17294.88928571429</v>
      </c>
      <c r="FB104">
        <v>41.625</v>
      </c>
      <c r="FC104">
        <v>41.875</v>
      </c>
      <c r="FD104">
        <v>41.32774999999999</v>
      </c>
      <c r="FE104">
        <v>41.00442857142857</v>
      </c>
      <c r="FF104">
        <v>42.31199999999999</v>
      </c>
      <c r="FG104">
        <v>1955.106071428572</v>
      </c>
      <c r="FH104">
        <v>39.89000000000001</v>
      </c>
      <c r="FI104">
        <v>0</v>
      </c>
      <c r="FJ104">
        <v>1758397934.8</v>
      </c>
      <c r="FK104">
        <v>0</v>
      </c>
      <c r="FL104">
        <v>239.61216</v>
      </c>
      <c r="FM104">
        <v>0.9283077009895913</v>
      </c>
      <c r="FN104">
        <v>34.37307702671787</v>
      </c>
      <c r="FO104">
        <v>4961.821599999999</v>
      </c>
      <c r="FP104">
        <v>15</v>
      </c>
      <c r="FQ104">
        <v>0</v>
      </c>
      <c r="FR104" t="s">
        <v>441</v>
      </c>
      <c r="FS104">
        <v>1747148579.5</v>
      </c>
      <c r="FT104">
        <v>1747148584.5</v>
      </c>
      <c r="FU104">
        <v>0</v>
      </c>
      <c r="FV104">
        <v>0.162</v>
      </c>
      <c r="FW104">
        <v>-0.001</v>
      </c>
      <c r="FX104">
        <v>0.139</v>
      </c>
      <c r="FY104">
        <v>0.058</v>
      </c>
      <c r="FZ104">
        <v>420</v>
      </c>
      <c r="GA104">
        <v>16</v>
      </c>
      <c r="GB104">
        <v>0.19</v>
      </c>
      <c r="GC104">
        <v>0.02</v>
      </c>
      <c r="GD104">
        <v>-30.47611219512195</v>
      </c>
      <c r="GE104">
        <v>-0.4186829268292737</v>
      </c>
      <c r="GF104">
        <v>0.1051045732339636</v>
      </c>
      <c r="GG104">
        <v>1</v>
      </c>
      <c r="GH104">
        <v>239.5237941176471</v>
      </c>
      <c r="GI104">
        <v>1.399159666019737</v>
      </c>
      <c r="GJ104">
        <v>0.2517494996094979</v>
      </c>
      <c r="GK104">
        <v>0</v>
      </c>
      <c r="GL104">
        <v>0.4279601951219513</v>
      </c>
      <c r="GM104">
        <v>-0.006101853658536846</v>
      </c>
      <c r="GN104">
        <v>0.001666609940458398</v>
      </c>
      <c r="GO104">
        <v>1</v>
      </c>
      <c r="GP104">
        <v>2</v>
      </c>
      <c r="GQ104">
        <v>3</v>
      </c>
      <c r="GR104" t="s">
        <v>448</v>
      </c>
      <c r="GS104">
        <v>3.12748</v>
      </c>
      <c r="GT104">
        <v>2.73349</v>
      </c>
      <c r="GU104">
        <v>0.19428</v>
      </c>
      <c r="GV104">
        <v>0.198171</v>
      </c>
      <c r="GW104">
        <v>0.102817</v>
      </c>
      <c r="GX104">
        <v>0.102023</v>
      </c>
      <c r="GY104">
        <v>24171.9</v>
      </c>
      <c r="GZ104">
        <v>23307.6</v>
      </c>
      <c r="HA104">
        <v>30543.5</v>
      </c>
      <c r="HB104">
        <v>29323.8</v>
      </c>
      <c r="HC104">
        <v>37829.3</v>
      </c>
      <c r="HD104">
        <v>34644.2</v>
      </c>
      <c r="HE104">
        <v>46728.9</v>
      </c>
      <c r="HF104">
        <v>43564.7</v>
      </c>
      <c r="HG104">
        <v>1.8233</v>
      </c>
      <c r="HH104">
        <v>1.886</v>
      </c>
      <c r="HI104">
        <v>0.0950694</v>
      </c>
      <c r="HJ104">
        <v>0</v>
      </c>
      <c r="HK104">
        <v>28.4483</v>
      </c>
      <c r="HL104">
        <v>999.9</v>
      </c>
      <c r="HM104">
        <v>54.9</v>
      </c>
      <c r="HN104">
        <v>30</v>
      </c>
      <c r="HO104">
        <v>25.8783</v>
      </c>
      <c r="HP104">
        <v>63.6762</v>
      </c>
      <c r="HQ104">
        <v>16.5064</v>
      </c>
      <c r="HR104">
        <v>1</v>
      </c>
      <c r="HS104">
        <v>0.146166</v>
      </c>
      <c r="HT104">
        <v>-0.00306373</v>
      </c>
      <c r="HU104">
        <v>20.1998</v>
      </c>
      <c r="HV104">
        <v>5.22807</v>
      </c>
      <c r="HW104">
        <v>11.974</v>
      </c>
      <c r="HX104">
        <v>4.96955</v>
      </c>
      <c r="HY104">
        <v>3.28948</v>
      </c>
      <c r="HZ104">
        <v>9999</v>
      </c>
      <c r="IA104">
        <v>9999</v>
      </c>
      <c r="IB104">
        <v>9999</v>
      </c>
      <c r="IC104">
        <v>999.9</v>
      </c>
      <c r="ID104">
        <v>4.97297</v>
      </c>
      <c r="IE104">
        <v>1.87741</v>
      </c>
      <c r="IF104">
        <v>1.87546</v>
      </c>
      <c r="IG104">
        <v>1.87832</v>
      </c>
      <c r="IH104">
        <v>1.875</v>
      </c>
      <c r="II104">
        <v>1.87863</v>
      </c>
      <c r="IJ104">
        <v>1.87568</v>
      </c>
      <c r="IK104">
        <v>1.87683</v>
      </c>
      <c r="IL104">
        <v>0</v>
      </c>
      <c r="IM104">
        <v>0</v>
      </c>
      <c r="IN104">
        <v>0</v>
      </c>
      <c r="IO104">
        <v>0</v>
      </c>
      <c r="IP104" t="s">
        <v>443</v>
      </c>
      <c r="IQ104" t="s">
        <v>444</v>
      </c>
      <c r="IR104" t="s">
        <v>445</v>
      </c>
      <c r="IS104" t="s">
        <v>445</v>
      </c>
      <c r="IT104" t="s">
        <v>445</v>
      </c>
      <c r="IU104" t="s">
        <v>445</v>
      </c>
      <c r="IV104">
        <v>0</v>
      </c>
      <c r="IW104">
        <v>100</v>
      </c>
      <c r="IX104">
        <v>100</v>
      </c>
      <c r="IY104">
        <v>1.32</v>
      </c>
      <c r="IZ104">
        <v>0.2159</v>
      </c>
      <c r="JA104">
        <v>-0.2046850803116756</v>
      </c>
      <c r="JB104">
        <v>0.001090686741545948</v>
      </c>
      <c r="JC104">
        <v>-2.452344269991786E-07</v>
      </c>
      <c r="JD104">
        <v>1.613811493950918E-10</v>
      </c>
      <c r="JE104">
        <v>-0.05017639731038544</v>
      </c>
      <c r="JF104">
        <v>-0.0006473243881308715</v>
      </c>
      <c r="JG104">
        <v>0.0006993473609999637</v>
      </c>
      <c r="JH104">
        <v>-6.390957121238126E-06</v>
      </c>
      <c r="JI104">
        <v>1</v>
      </c>
      <c r="JJ104">
        <v>2094</v>
      </c>
      <c r="JK104">
        <v>1</v>
      </c>
      <c r="JL104">
        <v>27</v>
      </c>
      <c r="JM104">
        <v>187489.3</v>
      </c>
      <c r="JN104">
        <v>187489.2</v>
      </c>
      <c r="JO104">
        <v>3.0249</v>
      </c>
      <c r="JP104">
        <v>2.52808</v>
      </c>
      <c r="JQ104">
        <v>1.39893</v>
      </c>
      <c r="JR104">
        <v>2.35352</v>
      </c>
      <c r="JS104">
        <v>1.44897</v>
      </c>
      <c r="JT104">
        <v>2.55981</v>
      </c>
      <c r="JU104">
        <v>36.6943</v>
      </c>
      <c r="JV104">
        <v>24.1926</v>
      </c>
      <c r="JW104">
        <v>18</v>
      </c>
      <c r="JX104">
        <v>476.694</v>
      </c>
      <c r="JY104">
        <v>486.53</v>
      </c>
      <c r="JZ104">
        <v>27.3242</v>
      </c>
      <c r="KA104">
        <v>29.0014</v>
      </c>
      <c r="KB104">
        <v>30.0002</v>
      </c>
      <c r="KC104">
        <v>28.5739</v>
      </c>
      <c r="KD104">
        <v>28.6202</v>
      </c>
      <c r="KE104">
        <v>60.5893</v>
      </c>
      <c r="KF104">
        <v>25.0175</v>
      </c>
      <c r="KG104">
        <v>100</v>
      </c>
      <c r="KH104">
        <v>27.3624</v>
      </c>
      <c r="KI104">
        <v>1470.24</v>
      </c>
      <c r="KJ104">
        <v>22.2158</v>
      </c>
      <c r="KK104">
        <v>100.981</v>
      </c>
      <c r="KL104">
        <v>100.214</v>
      </c>
    </row>
    <row r="105" spans="1:298">
      <c r="A105">
        <v>89</v>
      </c>
      <c r="B105">
        <v>1758397940.1</v>
      </c>
      <c r="C105">
        <v>531.5999999046326</v>
      </c>
      <c r="D105" t="s">
        <v>623</v>
      </c>
      <c r="E105" t="s">
        <v>624</v>
      </c>
      <c r="F105">
        <v>5</v>
      </c>
      <c r="G105" t="s">
        <v>436</v>
      </c>
      <c r="H105" t="s">
        <v>437</v>
      </c>
      <c r="I105" t="s">
        <v>438</v>
      </c>
      <c r="J105">
        <v>1758397932.6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1492.904556150062</v>
      </c>
      <c r="AL105">
        <v>1471.166</v>
      </c>
      <c r="AM105">
        <v>3.408932844831593</v>
      </c>
      <c r="AN105">
        <v>65.6603906975196</v>
      </c>
      <c r="AO105">
        <f>(AQ105 - AP105 + DZ105*1E3/(8.314*(EB105+273.15)) * AS105/DY105 * AR105) * DY105/(100*DM105) * 1000/(1000 - AQ105)</f>
        <v>0</v>
      </c>
      <c r="AP105">
        <v>22.26395214591305</v>
      </c>
      <c r="AQ105">
        <v>22.69192848484848</v>
      </c>
      <c r="AR105">
        <v>3.898472156433745E-05</v>
      </c>
      <c r="AS105">
        <v>125.1228218183643</v>
      </c>
      <c r="AT105">
        <v>0</v>
      </c>
      <c r="AU105">
        <v>0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439</v>
      </c>
      <c r="AZ105" t="s">
        <v>439</v>
      </c>
      <c r="BA105">
        <v>0</v>
      </c>
      <c r="BB105">
        <v>0</v>
      </c>
      <c r="BC105">
        <f>1-BA105/BB105</f>
        <v>0</v>
      </c>
      <c r="BD105">
        <v>0</v>
      </c>
      <c r="BE105" t="s">
        <v>439</v>
      </c>
      <c r="BF105" t="s">
        <v>439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439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1.65</v>
      </c>
      <c r="DN105">
        <v>0.5</v>
      </c>
      <c r="DO105" t="s">
        <v>440</v>
      </c>
      <c r="DP105">
        <v>2</v>
      </c>
      <c r="DQ105" t="b">
        <v>1</v>
      </c>
      <c r="DR105">
        <v>1758397932.6</v>
      </c>
      <c r="DS105">
        <v>1414.432222222222</v>
      </c>
      <c r="DT105">
        <v>1444.935925925926</v>
      </c>
      <c r="DU105">
        <v>22.68647777777778</v>
      </c>
      <c r="DV105">
        <v>22.25932962962963</v>
      </c>
      <c r="DW105">
        <v>1413.13</v>
      </c>
      <c r="DX105">
        <v>22.47058518518518</v>
      </c>
      <c r="DY105">
        <v>500.0056296296297</v>
      </c>
      <c r="DZ105">
        <v>90.38896296296296</v>
      </c>
      <c r="EA105">
        <v>0.05573736296296297</v>
      </c>
      <c r="EB105">
        <v>29.3425074074074</v>
      </c>
      <c r="EC105">
        <v>29.9675962962963</v>
      </c>
      <c r="ED105">
        <v>999.9000000000001</v>
      </c>
      <c r="EE105">
        <v>0</v>
      </c>
      <c r="EF105">
        <v>0</v>
      </c>
      <c r="EG105">
        <v>9998.894814814814</v>
      </c>
      <c r="EH105">
        <v>0</v>
      </c>
      <c r="EI105">
        <v>8.31031037037037</v>
      </c>
      <c r="EJ105">
        <v>-30.50215555555556</v>
      </c>
      <c r="EK105">
        <v>1447.267037037037</v>
      </c>
      <c r="EL105">
        <v>1477.831111111112</v>
      </c>
      <c r="EM105">
        <v>0.4271314074074073</v>
      </c>
      <c r="EN105">
        <v>1444.935925925926</v>
      </c>
      <c r="EO105">
        <v>22.25932962962963</v>
      </c>
      <c r="EP105">
        <v>2.050607407407407</v>
      </c>
      <c r="EQ105">
        <v>2.011999259259259</v>
      </c>
      <c r="ER105">
        <v>17.8406074074074</v>
      </c>
      <c r="ES105">
        <v>17.53909259259259</v>
      </c>
      <c r="ET105">
        <v>1999.993703703703</v>
      </c>
      <c r="EU105">
        <v>0.9800061111111112</v>
      </c>
      <c r="EV105">
        <v>0.01999370740740741</v>
      </c>
      <c r="EW105">
        <v>0</v>
      </c>
      <c r="EX105">
        <v>239.6752222222223</v>
      </c>
      <c r="EY105">
        <v>5.000560000000001</v>
      </c>
      <c r="EZ105">
        <v>4964.52925925926</v>
      </c>
      <c r="FA105">
        <v>17294.86296296296</v>
      </c>
      <c r="FB105">
        <v>41.625</v>
      </c>
      <c r="FC105">
        <v>41.875</v>
      </c>
      <c r="FD105">
        <v>41.34933333333333</v>
      </c>
      <c r="FE105">
        <v>41.00459259259259</v>
      </c>
      <c r="FF105">
        <v>42.31199999999999</v>
      </c>
      <c r="FG105">
        <v>1955.103703703704</v>
      </c>
      <c r="FH105">
        <v>39.89000000000001</v>
      </c>
      <c r="FI105">
        <v>0</v>
      </c>
      <c r="FJ105">
        <v>1758397940.2</v>
      </c>
      <c r="FK105">
        <v>0</v>
      </c>
      <c r="FL105">
        <v>239.6992692307692</v>
      </c>
      <c r="FM105">
        <v>0.6975384575610512</v>
      </c>
      <c r="FN105">
        <v>28.95350428911911</v>
      </c>
      <c r="FO105">
        <v>4964.514999999999</v>
      </c>
      <c r="FP105">
        <v>15</v>
      </c>
      <c r="FQ105">
        <v>0</v>
      </c>
      <c r="FR105" t="s">
        <v>441</v>
      </c>
      <c r="FS105">
        <v>1747148579.5</v>
      </c>
      <c r="FT105">
        <v>1747148584.5</v>
      </c>
      <c r="FU105">
        <v>0</v>
      </c>
      <c r="FV105">
        <v>0.162</v>
      </c>
      <c r="FW105">
        <v>-0.001</v>
      </c>
      <c r="FX105">
        <v>0.139</v>
      </c>
      <c r="FY105">
        <v>0.058</v>
      </c>
      <c r="FZ105">
        <v>420</v>
      </c>
      <c r="GA105">
        <v>16</v>
      </c>
      <c r="GB105">
        <v>0.19</v>
      </c>
      <c r="GC105">
        <v>0.02</v>
      </c>
      <c r="GD105">
        <v>-30.50031219512195</v>
      </c>
      <c r="GE105">
        <v>-0.1422585365853104</v>
      </c>
      <c r="GF105">
        <v>0.1047975614013477</v>
      </c>
      <c r="GG105">
        <v>1</v>
      </c>
      <c r="GH105">
        <v>239.6375</v>
      </c>
      <c r="GI105">
        <v>0.8054239869857348</v>
      </c>
      <c r="GJ105">
        <v>0.222245790008427</v>
      </c>
      <c r="GK105">
        <v>1</v>
      </c>
      <c r="GL105">
        <v>0.4277784634146342</v>
      </c>
      <c r="GM105">
        <v>-0.01297162369337902</v>
      </c>
      <c r="GN105">
        <v>0.0017535525766014</v>
      </c>
      <c r="GO105">
        <v>1</v>
      </c>
      <c r="GP105">
        <v>3</v>
      </c>
      <c r="GQ105">
        <v>3</v>
      </c>
      <c r="GR105" t="s">
        <v>442</v>
      </c>
      <c r="GS105">
        <v>3.12744</v>
      </c>
      <c r="GT105">
        <v>2.73381</v>
      </c>
      <c r="GU105">
        <v>0.195641</v>
      </c>
      <c r="GV105">
        <v>0.199545</v>
      </c>
      <c r="GW105">
        <v>0.102829</v>
      </c>
      <c r="GX105">
        <v>0.102029</v>
      </c>
      <c r="GY105">
        <v>24130.5</v>
      </c>
      <c r="GZ105">
        <v>23267.6</v>
      </c>
      <c r="HA105">
        <v>30542.8</v>
      </c>
      <c r="HB105">
        <v>29323.7</v>
      </c>
      <c r="HC105">
        <v>37828.1</v>
      </c>
      <c r="HD105">
        <v>34643.5</v>
      </c>
      <c r="HE105">
        <v>46727.9</v>
      </c>
      <c r="HF105">
        <v>43564</v>
      </c>
      <c r="HG105">
        <v>1.82295</v>
      </c>
      <c r="HH105">
        <v>1.88615</v>
      </c>
      <c r="HI105">
        <v>0.0973791</v>
      </c>
      <c r="HJ105">
        <v>0</v>
      </c>
      <c r="HK105">
        <v>28.4483</v>
      </c>
      <c r="HL105">
        <v>999.9</v>
      </c>
      <c r="HM105">
        <v>54.9</v>
      </c>
      <c r="HN105">
        <v>30</v>
      </c>
      <c r="HO105">
        <v>25.8785</v>
      </c>
      <c r="HP105">
        <v>63.8362</v>
      </c>
      <c r="HQ105">
        <v>16.3742</v>
      </c>
      <c r="HR105">
        <v>1</v>
      </c>
      <c r="HS105">
        <v>0.146611</v>
      </c>
      <c r="HT105">
        <v>0.0637228</v>
      </c>
      <c r="HU105">
        <v>20.1999</v>
      </c>
      <c r="HV105">
        <v>5.22852</v>
      </c>
      <c r="HW105">
        <v>11.974</v>
      </c>
      <c r="HX105">
        <v>4.9696</v>
      </c>
      <c r="HY105">
        <v>3.28963</v>
      </c>
      <c r="HZ105">
        <v>9999</v>
      </c>
      <c r="IA105">
        <v>9999</v>
      </c>
      <c r="IB105">
        <v>9999</v>
      </c>
      <c r="IC105">
        <v>999.9</v>
      </c>
      <c r="ID105">
        <v>4.97297</v>
      </c>
      <c r="IE105">
        <v>1.87742</v>
      </c>
      <c r="IF105">
        <v>1.87546</v>
      </c>
      <c r="IG105">
        <v>1.87834</v>
      </c>
      <c r="IH105">
        <v>1.875</v>
      </c>
      <c r="II105">
        <v>1.87864</v>
      </c>
      <c r="IJ105">
        <v>1.8757</v>
      </c>
      <c r="IK105">
        <v>1.87683</v>
      </c>
      <c r="IL105">
        <v>0</v>
      </c>
      <c r="IM105">
        <v>0</v>
      </c>
      <c r="IN105">
        <v>0</v>
      </c>
      <c r="IO105">
        <v>0</v>
      </c>
      <c r="IP105" t="s">
        <v>443</v>
      </c>
      <c r="IQ105" t="s">
        <v>444</v>
      </c>
      <c r="IR105" t="s">
        <v>445</v>
      </c>
      <c r="IS105" t="s">
        <v>445</v>
      </c>
      <c r="IT105" t="s">
        <v>445</v>
      </c>
      <c r="IU105" t="s">
        <v>445</v>
      </c>
      <c r="IV105">
        <v>0</v>
      </c>
      <c r="IW105">
        <v>100</v>
      </c>
      <c r="IX105">
        <v>100</v>
      </c>
      <c r="IY105">
        <v>1.34</v>
      </c>
      <c r="IZ105">
        <v>0.216</v>
      </c>
      <c r="JA105">
        <v>-0.2046850803116756</v>
      </c>
      <c r="JB105">
        <v>0.001090686741545948</v>
      </c>
      <c r="JC105">
        <v>-2.452344269991786E-07</v>
      </c>
      <c r="JD105">
        <v>1.613811493950918E-10</v>
      </c>
      <c r="JE105">
        <v>-0.05017639731038544</v>
      </c>
      <c r="JF105">
        <v>-0.0006473243881308715</v>
      </c>
      <c r="JG105">
        <v>0.0006993473609999637</v>
      </c>
      <c r="JH105">
        <v>-6.390957121238126E-06</v>
      </c>
      <c r="JI105">
        <v>1</v>
      </c>
      <c r="JJ105">
        <v>2094</v>
      </c>
      <c r="JK105">
        <v>1</v>
      </c>
      <c r="JL105">
        <v>27</v>
      </c>
      <c r="JM105">
        <v>187489.3</v>
      </c>
      <c r="JN105">
        <v>187489.3</v>
      </c>
      <c r="JO105">
        <v>3.05542</v>
      </c>
      <c r="JP105">
        <v>2.46338</v>
      </c>
      <c r="JQ105">
        <v>1.39893</v>
      </c>
      <c r="JR105">
        <v>2.35352</v>
      </c>
      <c r="JS105">
        <v>1.44897</v>
      </c>
      <c r="JT105">
        <v>2.60376</v>
      </c>
      <c r="JU105">
        <v>36.6943</v>
      </c>
      <c r="JV105">
        <v>24.1926</v>
      </c>
      <c r="JW105">
        <v>18</v>
      </c>
      <c r="JX105">
        <v>476.55</v>
      </c>
      <c r="JY105">
        <v>486.683</v>
      </c>
      <c r="JZ105">
        <v>27.3653</v>
      </c>
      <c r="KA105">
        <v>29.0076</v>
      </c>
      <c r="KB105">
        <v>30.0002</v>
      </c>
      <c r="KC105">
        <v>28.5813</v>
      </c>
      <c r="KD105">
        <v>28.6264</v>
      </c>
      <c r="KE105">
        <v>61.1611</v>
      </c>
      <c r="KF105">
        <v>25.0175</v>
      </c>
      <c r="KG105">
        <v>100</v>
      </c>
      <c r="KH105">
        <v>27.3037</v>
      </c>
      <c r="KI105">
        <v>1490.29</v>
      </c>
      <c r="KJ105">
        <v>22.2157</v>
      </c>
      <c r="KK105">
        <v>100.979</v>
      </c>
      <c r="KL105">
        <v>100.213</v>
      </c>
    </row>
    <row r="106" spans="1:298">
      <c r="A106">
        <v>90</v>
      </c>
      <c r="B106">
        <v>1758397945.1</v>
      </c>
      <c r="C106">
        <v>536.5999999046326</v>
      </c>
      <c r="D106" t="s">
        <v>625</v>
      </c>
      <c r="E106" t="s">
        <v>626</v>
      </c>
      <c r="F106">
        <v>5</v>
      </c>
      <c r="G106" t="s">
        <v>436</v>
      </c>
      <c r="H106" t="s">
        <v>437</v>
      </c>
      <c r="I106" t="s">
        <v>438</v>
      </c>
      <c r="J106">
        <v>1758397937.314285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1510.340231047584</v>
      </c>
      <c r="AL106">
        <v>1488.424181818182</v>
      </c>
      <c r="AM106">
        <v>3.457922648539322</v>
      </c>
      <c r="AN106">
        <v>65.6603906975196</v>
      </c>
      <c r="AO106">
        <f>(AQ106 - AP106 + DZ106*1E3/(8.314*(EB106+273.15)) * AS106/DY106 * AR106) * DY106/(100*DM106) * 1000/(1000 - AQ106)</f>
        <v>0</v>
      </c>
      <c r="AP106">
        <v>22.26968975153086</v>
      </c>
      <c r="AQ106">
        <v>22.69401575757575</v>
      </c>
      <c r="AR106">
        <v>2.450252327253404E-05</v>
      </c>
      <c r="AS106">
        <v>125.1228218183643</v>
      </c>
      <c r="AT106">
        <v>0</v>
      </c>
      <c r="AU106">
        <v>0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439</v>
      </c>
      <c r="AZ106" t="s">
        <v>439</v>
      </c>
      <c r="BA106">
        <v>0</v>
      </c>
      <c r="BB106">
        <v>0</v>
      </c>
      <c r="BC106">
        <f>1-BA106/BB106</f>
        <v>0</v>
      </c>
      <c r="BD106">
        <v>0</v>
      </c>
      <c r="BE106" t="s">
        <v>439</v>
      </c>
      <c r="BF106" t="s">
        <v>439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439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1.65</v>
      </c>
      <c r="DN106">
        <v>0.5</v>
      </c>
      <c r="DO106" t="s">
        <v>440</v>
      </c>
      <c r="DP106">
        <v>2</v>
      </c>
      <c r="DQ106" t="b">
        <v>1</v>
      </c>
      <c r="DR106">
        <v>1758397937.314285</v>
      </c>
      <c r="DS106">
        <v>1430.208571428571</v>
      </c>
      <c r="DT106">
        <v>1460.771428571428</v>
      </c>
      <c r="DU106">
        <v>22.68952857142857</v>
      </c>
      <c r="DV106">
        <v>22.26362857142857</v>
      </c>
      <c r="DW106">
        <v>1428.885</v>
      </c>
      <c r="DX106">
        <v>22.47358214285714</v>
      </c>
      <c r="DY106">
        <v>499.9988928571429</v>
      </c>
      <c r="DZ106">
        <v>90.38797142857142</v>
      </c>
      <c r="EA106">
        <v>0.05575191071428572</v>
      </c>
      <c r="EB106">
        <v>29.34893928571429</v>
      </c>
      <c r="EC106">
        <v>30.00182142857143</v>
      </c>
      <c r="ED106">
        <v>999.9000000000002</v>
      </c>
      <c r="EE106">
        <v>0</v>
      </c>
      <c r="EF106">
        <v>0</v>
      </c>
      <c r="EG106">
        <v>10010.76</v>
      </c>
      <c r="EH106">
        <v>0</v>
      </c>
      <c r="EI106">
        <v>8.307508214285713</v>
      </c>
      <c r="EJ106">
        <v>-30.56186071428572</v>
      </c>
      <c r="EK106">
        <v>1463.413928571428</v>
      </c>
      <c r="EL106">
        <v>1494.033928571429</v>
      </c>
      <c r="EM106">
        <v>0.425891</v>
      </c>
      <c r="EN106">
        <v>1460.771428571428</v>
      </c>
      <c r="EO106">
        <v>22.26362857142857</v>
      </c>
      <c r="EP106">
        <v>2.050861071428571</v>
      </c>
      <c r="EQ106">
        <v>2.012365357142857</v>
      </c>
      <c r="ER106">
        <v>17.842575</v>
      </c>
      <c r="ES106">
        <v>17.54198571428571</v>
      </c>
      <c r="ET106">
        <v>1999.9875</v>
      </c>
      <c r="EU106">
        <v>0.9800060357142856</v>
      </c>
      <c r="EV106">
        <v>0.01999378928571429</v>
      </c>
      <c r="EW106">
        <v>0</v>
      </c>
      <c r="EX106">
        <v>239.7848214285714</v>
      </c>
      <c r="EY106">
        <v>5.000560000000001</v>
      </c>
      <c r="EZ106">
        <v>4966.831785714286</v>
      </c>
      <c r="FA106">
        <v>17294.80714285714</v>
      </c>
      <c r="FB106">
        <v>41.625</v>
      </c>
      <c r="FC106">
        <v>41.875</v>
      </c>
      <c r="FD106">
        <v>41.36375</v>
      </c>
      <c r="FE106">
        <v>41.00885714285715</v>
      </c>
      <c r="FF106">
        <v>42.31199999999999</v>
      </c>
      <c r="FG106">
        <v>1955.0975</v>
      </c>
      <c r="FH106">
        <v>39.89000000000001</v>
      </c>
      <c r="FI106">
        <v>0</v>
      </c>
      <c r="FJ106">
        <v>1758397945</v>
      </c>
      <c r="FK106">
        <v>0</v>
      </c>
      <c r="FL106">
        <v>239.8146153846154</v>
      </c>
      <c r="FM106">
        <v>2.052307679531833</v>
      </c>
      <c r="FN106">
        <v>32.07213666659595</v>
      </c>
      <c r="FO106">
        <v>4966.873461538461</v>
      </c>
      <c r="FP106">
        <v>15</v>
      </c>
      <c r="FQ106">
        <v>0</v>
      </c>
      <c r="FR106" t="s">
        <v>441</v>
      </c>
      <c r="FS106">
        <v>1747148579.5</v>
      </c>
      <c r="FT106">
        <v>1747148584.5</v>
      </c>
      <c r="FU106">
        <v>0</v>
      </c>
      <c r="FV106">
        <v>0.162</v>
      </c>
      <c r="FW106">
        <v>-0.001</v>
      </c>
      <c r="FX106">
        <v>0.139</v>
      </c>
      <c r="FY106">
        <v>0.058</v>
      </c>
      <c r="FZ106">
        <v>420</v>
      </c>
      <c r="GA106">
        <v>16</v>
      </c>
      <c r="GB106">
        <v>0.19</v>
      </c>
      <c r="GC106">
        <v>0.02</v>
      </c>
      <c r="GD106">
        <v>-30.53635121951219</v>
      </c>
      <c r="GE106">
        <v>-0.7237254355400858</v>
      </c>
      <c r="GF106">
        <v>0.1346892251687623</v>
      </c>
      <c r="GG106">
        <v>0</v>
      </c>
      <c r="GH106">
        <v>239.7478823529412</v>
      </c>
      <c r="GI106">
        <v>1.033246749301375</v>
      </c>
      <c r="GJ106">
        <v>0.2319422804347826</v>
      </c>
      <c r="GK106">
        <v>0</v>
      </c>
      <c r="GL106">
        <v>0.4269904390243903</v>
      </c>
      <c r="GM106">
        <v>-0.01293173519163824</v>
      </c>
      <c r="GN106">
        <v>0.001783125018513239</v>
      </c>
      <c r="GO106">
        <v>1</v>
      </c>
      <c r="GP106">
        <v>1</v>
      </c>
      <c r="GQ106">
        <v>3</v>
      </c>
      <c r="GR106" t="s">
        <v>455</v>
      </c>
      <c r="GS106">
        <v>3.12759</v>
      </c>
      <c r="GT106">
        <v>2.73348</v>
      </c>
      <c r="GU106">
        <v>0.197</v>
      </c>
      <c r="GV106">
        <v>0.20088</v>
      </c>
      <c r="GW106">
        <v>0.102833</v>
      </c>
      <c r="GX106">
        <v>0.102044</v>
      </c>
      <c r="GY106">
        <v>24088.8</v>
      </c>
      <c r="GZ106">
        <v>23227.8</v>
      </c>
      <c r="HA106">
        <v>30541.7</v>
      </c>
      <c r="HB106">
        <v>29322.6</v>
      </c>
      <c r="HC106">
        <v>37826.8</v>
      </c>
      <c r="HD106">
        <v>34642</v>
      </c>
      <c r="HE106">
        <v>46726.4</v>
      </c>
      <c r="HF106">
        <v>43562.6</v>
      </c>
      <c r="HG106">
        <v>1.82315</v>
      </c>
      <c r="HH106">
        <v>1.88573</v>
      </c>
      <c r="HI106">
        <v>0.0949204</v>
      </c>
      <c r="HJ106">
        <v>0</v>
      </c>
      <c r="HK106">
        <v>28.4483</v>
      </c>
      <c r="HL106">
        <v>999.9</v>
      </c>
      <c r="HM106">
        <v>54.9</v>
      </c>
      <c r="HN106">
        <v>30</v>
      </c>
      <c r="HO106">
        <v>25.8768</v>
      </c>
      <c r="HP106">
        <v>63.7862</v>
      </c>
      <c r="HQ106">
        <v>16.2861</v>
      </c>
      <c r="HR106">
        <v>1</v>
      </c>
      <c r="HS106">
        <v>0.148244</v>
      </c>
      <c r="HT106">
        <v>0.363453</v>
      </c>
      <c r="HU106">
        <v>20.1994</v>
      </c>
      <c r="HV106">
        <v>5.22837</v>
      </c>
      <c r="HW106">
        <v>11.974</v>
      </c>
      <c r="HX106">
        <v>4.96975</v>
      </c>
      <c r="HY106">
        <v>3.28965</v>
      </c>
      <c r="HZ106">
        <v>9999</v>
      </c>
      <c r="IA106">
        <v>9999</v>
      </c>
      <c r="IB106">
        <v>9999</v>
      </c>
      <c r="IC106">
        <v>999.9</v>
      </c>
      <c r="ID106">
        <v>4.97295</v>
      </c>
      <c r="IE106">
        <v>1.87744</v>
      </c>
      <c r="IF106">
        <v>1.87546</v>
      </c>
      <c r="IG106">
        <v>1.87832</v>
      </c>
      <c r="IH106">
        <v>1.875</v>
      </c>
      <c r="II106">
        <v>1.87865</v>
      </c>
      <c r="IJ106">
        <v>1.87572</v>
      </c>
      <c r="IK106">
        <v>1.87683</v>
      </c>
      <c r="IL106">
        <v>0</v>
      </c>
      <c r="IM106">
        <v>0</v>
      </c>
      <c r="IN106">
        <v>0</v>
      </c>
      <c r="IO106">
        <v>0</v>
      </c>
      <c r="IP106" t="s">
        <v>443</v>
      </c>
      <c r="IQ106" t="s">
        <v>444</v>
      </c>
      <c r="IR106" t="s">
        <v>445</v>
      </c>
      <c r="IS106" t="s">
        <v>445</v>
      </c>
      <c r="IT106" t="s">
        <v>445</v>
      </c>
      <c r="IU106" t="s">
        <v>445</v>
      </c>
      <c r="IV106">
        <v>0</v>
      </c>
      <c r="IW106">
        <v>100</v>
      </c>
      <c r="IX106">
        <v>100</v>
      </c>
      <c r="IY106">
        <v>1.36</v>
      </c>
      <c r="IZ106">
        <v>0.2161</v>
      </c>
      <c r="JA106">
        <v>-0.2046850803116756</v>
      </c>
      <c r="JB106">
        <v>0.001090686741545948</v>
      </c>
      <c r="JC106">
        <v>-2.452344269991786E-07</v>
      </c>
      <c r="JD106">
        <v>1.613811493950918E-10</v>
      </c>
      <c r="JE106">
        <v>-0.05017639731038544</v>
      </c>
      <c r="JF106">
        <v>-0.0006473243881308715</v>
      </c>
      <c r="JG106">
        <v>0.0006993473609999637</v>
      </c>
      <c r="JH106">
        <v>-6.390957121238126E-06</v>
      </c>
      <c r="JI106">
        <v>1</v>
      </c>
      <c r="JJ106">
        <v>2094</v>
      </c>
      <c r="JK106">
        <v>1</v>
      </c>
      <c r="JL106">
        <v>27</v>
      </c>
      <c r="JM106">
        <v>187489.4</v>
      </c>
      <c r="JN106">
        <v>187489.3</v>
      </c>
      <c r="JO106">
        <v>3.07861</v>
      </c>
      <c r="JP106">
        <v>2.51587</v>
      </c>
      <c r="JQ106">
        <v>1.39893</v>
      </c>
      <c r="JR106">
        <v>2.35352</v>
      </c>
      <c r="JS106">
        <v>1.44897</v>
      </c>
      <c r="JT106">
        <v>2.56348</v>
      </c>
      <c r="JU106">
        <v>36.6943</v>
      </c>
      <c r="JV106">
        <v>24.2013</v>
      </c>
      <c r="JW106">
        <v>18</v>
      </c>
      <c r="JX106">
        <v>476.699</v>
      </c>
      <c r="JY106">
        <v>486.449</v>
      </c>
      <c r="JZ106">
        <v>27.3379</v>
      </c>
      <c r="KA106">
        <v>29.0145</v>
      </c>
      <c r="KB106">
        <v>30.0013</v>
      </c>
      <c r="KC106">
        <v>28.5874</v>
      </c>
      <c r="KD106">
        <v>28.6325</v>
      </c>
      <c r="KE106">
        <v>61.662</v>
      </c>
      <c r="KF106">
        <v>25.0175</v>
      </c>
      <c r="KG106">
        <v>100</v>
      </c>
      <c r="KH106">
        <v>27.2814</v>
      </c>
      <c r="KI106">
        <v>1503.67</v>
      </c>
      <c r="KJ106">
        <v>22.2146</v>
      </c>
      <c r="KK106">
        <v>100.975</v>
      </c>
      <c r="KL106">
        <v>100.21</v>
      </c>
    </row>
    <row r="107" spans="1:298">
      <c r="A107">
        <v>91</v>
      </c>
      <c r="B107">
        <v>1758397950.1</v>
      </c>
      <c r="C107">
        <v>541.5999999046326</v>
      </c>
      <c r="D107" t="s">
        <v>627</v>
      </c>
      <c r="E107" t="s">
        <v>628</v>
      </c>
      <c r="F107">
        <v>5</v>
      </c>
      <c r="G107" t="s">
        <v>436</v>
      </c>
      <c r="H107" t="s">
        <v>437</v>
      </c>
      <c r="I107" t="s">
        <v>438</v>
      </c>
      <c r="J107">
        <v>1758397942.6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1527.322204116095</v>
      </c>
      <c r="AL107">
        <v>1505.444303030303</v>
      </c>
      <c r="AM107">
        <v>3.406840207848781</v>
      </c>
      <c r="AN107">
        <v>65.6603906975196</v>
      </c>
      <c r="AO107">
        <f>(AQ107 - AP107 + DZ107*1E3/(8.314*(EB107+273.15)) * AS107/DY107 * AR107) * DY107/(100*DM107) * 1000/(1000 - AQ107)</f>
        <v>0</v>
      </c>
      <c r="AP107">
        <v>22.26968896925912</v>
      </c>
      <c r="AQ107">
        <v>22.69147272727272</v>
      </c>
      <c r="AR107">
        <v>-3.589889244357582E-05</v>
      </c>
      <c r="AS107">
        <v>125.1228218183643</v>
      </c>
      <c r="AT107">
        <v>0</v>
      </c>
      <c r="AU107">
        <v>0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439</v>
      </c>
      <c r="AZ107" t="s">
        <v>439</v>
      </c>
      <c r="BA107">
        <v>0</v>
      </c>
      <c r="BB107">
        <v>0</v>
      </c>
      <c r="BC107">
        <f>1-BA107/BB107</f>
        <v>0</v>
      </c>
      <c r="BD107">
        <v>0</v>
      </c>
      <c r="BE107" t="s">
        <v>439</v>
      </c>
      <c r="BF107" t="s">
        <v>439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439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1.65</v>
      </c>
      <c r="DN107">
        <v>0.5</v>
      </c>
      <c r="DO107" t="s">
        <v>440</v>
      </c>
      <c r="DP107">
        <v>2</v>
      </c>
      <c r="DQ107" t="b">
        <v>1</v>
      </c>
      <c r="DR107">
        <v>1758397942.6</v>
      </c>
      <c r="DS107">
        <v>1447.874444444444</v>
      </c>
      <c r="DT107">
        <v>1478.451481481481</v>
      </c>
      <c r="DU107">
        <v>22.69207407407407</v>
      </c>
      <c r="DV107">
        <v>22.26711851851852</v>
      </c>
      <c r="DW107">
        <v>1446.526666666667</v>
      </c>
      <c r="DX107">
        <v>22.47607407407408</v>
      </c>
      <c r="DY107">
        <v>500.0202222222222</v>
      </c>
      <c r="DZ107">
        <v>90.38808518518518</v>
      </c>
      <c r="EA107">
        <v>0.0556457962962963</v>
      </c>
      <c r="EB107">
        <v>29.35262222222222</v>
      </c>
      <c r="EC107">
        <v>30.01194814814815</v>
      </c>
      <c r="ED107">
        <v>999.9000000000001</v>
      </c>
      <c r="EE107">
        <v>0</v>
      </c>
      <c r="EF107">
        <v>0</v>
      </c>
      <c r="EG107">
        <v>10018.58814814815</v>
      </c>
      <c r="EH107">
        <v>0</v>
      </c>
      <c r="EI107">
        <v>8.316438888888889</v>
      </c>
      <c r="EJ107">
        <v>-30.57636666666667</v>
      </c>
      <c r="EK107">
        <v>1481.493703703703</v>
      </c>
      <c r="EL107">
        <v>1512.122222222222</v>
      </c>
      <c r="EM107">
        <v>0.4249576296296296</v>
      </c>
      <c r="EN107">
        <v>1478.451481481481</v>
      </c>
      <c r="EO107">
        <v>22.26711851851852</v>
      </c>
      <c r="EP107">
        <v>2.051093333333334</v>
      </c>
      <c r="EQ107">
        <v>2.012682592592592</v>
      </c>
      <c r="ER107">
        <v>17.84438148148148</v>
      </c>
      <c r="ES107">
        <v>17.54447407407408</v>
      </c>
      <c r="ET107">
        <v>2000.003333333334</v>
      </c>
      <c r="EU107">
        <v>0.9800062222222222</v>
      </c>
      <c r="EV107">
        <v>0.0199936</v>
      </c>
      <c r="EW107">
        <v>0</v>
      </c>
      <c r="EX107">
        <v>239.9659259259259</v>
      </c>
      <c r="EY107">
        <v>5.000560000000001</v>
      </c>
      <c r="EZ107">
        <v>4969.564074074075</v>
      </c>
      <c r="FA107">
        <v>17294.94444444445</v>
      </c>
      <c r="FB107">
        <v>41.625</v>
      </c>
      <c r="FC107">
        <v>41.875</v>
      </c>
      <c r="FD107">
        <v>41.375</v>
      </c>
      <c r="FE107">
        <v>41.00459259259259</v>
      </c>
      <c r="FF107">
        <v>42.31199999999999</v>
      </c>
      <c r="FG107">
        <v>1955.113333333333</v>
      </c>
      <c r="FH107">
        <v>39.89000000000001</v>
      </c>
      <c r="FI107">
        <v>0</v>
      </c>
      <c r="FJ107">
        <v>1758397949.8</v>
      </c>
      <c r="FK107">
        <v>0</v>
      </c>
      <c r="FL107">
        <v>239.9666153846154</v>
      </c>
      <c r="FM107">
        <v>2.047999995801772</v>
      </c>
      <c r="FN107">
        <v>32.5278632060507</v>
      </c>
      <c r="FO107">
        <v>4969.395384615385</v>
      </c>
      <c r="FP107">
        <v>15</v>
      </c>
      <c r="FQ107">
        <v>0</v>
      </c>
      <c r="FR107" t="s">
        <v>441</v>
      </c>
      <c r="FS107">
        <v>1747148579.5</v>
      </c>
      <c r="FT107">
        <v>1747148584.5</v>
      </c>
      <c r="FU107">
        <v>0</v>
      </c>
      <c r="FV107">
        <v>0.162</v>
      </c>
      <c r="FW107">
        <v>-0.001</v>
      </c>
      <c r="FX107">
        <v>0.139</v>
      </c>
      <c r="FY107">
        <v>0.058</v>
      </c>
      <c r="FZ107">
        <v>420</v>
      </c>
      <c r="GA107">
        <v>16</v>
      </c>
      <c r="GB107">
        <v>0.19</v>
      </c>
      <c r="GC107">
        <v>0.02</v>
      </c>
      <c r="GD107">
        <v>-30.564475</v>
      </c>
      <c r="GE107">
        <v>-0.4986146341462911</v>
      </c>
      <c r="GF107">
        <v>0.1297996239401332</v>
      </c>
      <c r="GG107">
        <v>1</v>
      </c>
      <c r="GH107">
        <v>239.8854411764706</v>
      </c>
      <c r="GI107">
        <v>1.857035903052968</v>
      </c>
      <c r="GJ107">
        <v>0.265009455011845</v>
      </c>
      <c r="GK107">
        <v>0</v>
      </c>
      <c r="GL107">
        <v>0.4253166999999999</v>
      </c>
      <c r="GM107">
        <v>-0.01122592120075093</v>
      </c>
      <c r="GN107">
        <v>0.001618496774788261</v>
      </c>
      <c r="GO107">
        <v>1</v>
      </c>
      <c r="GP107">
        <v>2</v>
      </c>
      <c r="GQ107">
        <v>3</v>
      </c>
      <c r="GR107" t="s">
        <v>448</v>
      </c>
      <c r="GS107">
        <v>3.12753</v>
      </c>
      <c r="GT107">
        <v>2.73317</v>
      </c>
      <c r="GU107">
        <v>0.198334</v>
      </c>
      <c r="GV107">
        <v>0.20221</v>
      </c>
      <c r="GW107">
        <v>0.102824</v>
      </c>
      <c r="GX107">
        <v>0.10204</v>
      </c>
      <c r="GY107">
        <v>24048.5</v>
      </c>
      <c r="GZ107">
        <v>23189.3</v>
      </c>
      <c r="HA107">
        <v>30541.5</v>
      </c>
      <c r="HB107">
        <v>29322.8</v>
      </c>
      <c r="HC107">
        <v>37827</v>
      </c>
      <c r="HD107">
        <v>34642.4</v>
      </c>
      <c r="HE107">
        <v>46726.1</v>
      </c>
      <c r="HF107">
        <v>43562.9</v>
      </c>
      <c r="HG107">
        <v>1.82297</v>
      </c>
      <c r="HH107">
        <v>1.88587</v>
      </c>
      <c r="HI107">
        <v>0.09652230000000001</v>
      </c>
      <c r="HJ107">
        <v>0</v>
      </c>
      <c r="HK107">
        <v>28.4472</v>
      </c>
      <c r="HL107">
        <v>999.9</v>
      </c>
      <c r="HM107">
        <v>54.9</v>
      </c>
      <c r="HN107">
        <v>30</v>
      </c>
      <c r="HO107">
        <v>25.8758</v>
      </c>
      <c r="HP107">
        <v>63.6761</v>
      </c>
      <c r="HQ107">
        <v>16.3782</v>
      </c>
      <c r="HR107">
        <v>1</v>
      </c>
      <c r="HS107">
        <v>0.149022</v>
      </c>
      <c r="HT107">
        <v>0.376645</v>
      </c>
      <c r="HU107">
        <v>20.1991</v>
      </c>
      <c r="HV107">
        <v>5.22777</v>
      </c>
      <c r="HW107">
        <v>11.974</v>
      </c>
      <c r="HX107">
        <v>4.9695</v>
      </c>
      <c r="HY107">
        <v>3.2894</v>
      </c>
      <c r="HZ107">
        <v>9999</v>
      </c>
      <c r="IA107">
        <v>9999</v>
      </c>
      <c r="IB107">
        <v>9999</v>
      </c>
      <c r="IC107">
        <v>999.9</v>
      </c>
      <c r="ID107">
        <v>4.97296</v>
      </c>
      <c r="IE107">
        <v>1.87742</v>
      </c>
      <c r="IF107">
        <v>1.87546</v>
      </c>
      <c r="IG107">
        <v>1.87831</v>
      </c>
      <c r="IH107">
        <v>1.875</v>
      </c>
      <c r="II107">
        <v>1.87865</v>
      </c>
      <c r="IJ107">
        <v>1.87567</v>
      </c>
      <c r="IK107">
        <v>1.87683</v>
      </c>
      <c r="IL107">
        <v>0</v>
      </c>
      <c r="IM107">
        <v>0</v>
      </c>
      <c r="IN107">
        <v>0</v>
      </c>
      <c r="IO107">
        <v>0</v>
      </c>
      <c r="IP107" t="s">
        <v>443</v>
      </c>
      <c r="IQ107" t="s">
        <v>444</v>
      </c>
      <c r="IR107" t="s">
        <v>445</v>
      </c>
      <c r="IS107" t="s">
        <v>445</v>
      </c>
      <c r="IT107" t="s">
        <v>445</v>
      </c>
      <c r="IU107" t="s">
        <v>445</v>
      </c>
      <c r="IV107">
        <v>0</v>
      </c>
      <c r="IW107">
        <v>100</v>
      </c>
      <c r="IX107">
        <v>100</v>
      </c>
      <c r="IY107">
        <v>1.38</v>
      </c>
      <c r="IZ107">
        <v>0.216</v>
      </c>
      <c r="JA107">
        <v>-0.2046850803116756</v>
      </c>
      <c r="JB107">
        <v>0.001090686741545948</v>
      </c>
      <c r="JC107">
        <v>-2.452344269991786E-07</v>
      </c>
      <c r="JD107">
        <v>1.613811493950918E-10</v>
      </c>
      <c r="JE107">
        <v>-0.05017639731038544</v>
      </c>
      <c r="JF107">
        <v>-0.0006473243881308715</v>
      </c>
      <c r="JG107">
        <v>0.0006993473609999637</v>
      </c>
      <c r="JH107">
        <v>-6.390957121238126E-06</v>
      </c>
      <c r="JI107">
        <v>1</v>
      </c>
      <c r="JJ107">
        <v>2094</v>
      </c>
      <c r="JK107">
        <v>1</v>
      </c>
      <c r="JL107">
        <v>27</v>
      </c>
      <c r="JM107">
        <v>187489.5</v>
      </c>
      <c r="JN107">
        <v>187489.4</v>
      </c>
      <c r="JO107">
        <v>3.10181</v>
      </c>
      <c r="JP107">
        <v>2.51831</v>
      </c>
      <c r="JQ107">
        <v>1.39893</v>
      </c>
      <c r="JR107">
        <v>2.35352</v>
      </c>
      <c r="JS107">
        <v>1.44897</v>
      </c>
      <c r="JT107">
        <v>2.50977</v>
      </c>
      <c r="JU107">
        <v>36.6943</v>
      </c>
      <c r="JV107">
        <v>24.1926</v>
      </c>
      <c r="JW107">
        <v>18</v>
      </c>
      <c r="JX107">
        <v>476.643</v>
      </c>
      <c r="JY107">
        <v>486.6</v>
      </c>
      <c r="JZ107">
        <v>27.2942</v>
      </c>
      <c r="KA107">
        <v>29.0213</v>
      </c>
      <c r="KB107">
        <v>30.0009</v>
      </c>
      <c r="KC107">
        <v>28.5935</v>
      </c>
      <c r="KD107">
        <v>28.6386</v>
      </c>
      <c r="KE107">
        <v>62.246</v>
      </c>
      <c r="KF107">
        <v>25.0175</v>
      </c>
      <c r="KG107">
        <v>100</v>
      </c>
      <c r="KH107">
        <v>27.299</v>
      </c>
      <c r="KI107">
        <v>1523.78</v>
      </c>
      <c r="KJ107">
        <v>22.2149</v>
      </c>
      <c r="KK107">
        <v>100.975</v>
      </c>
      <c r="KL107">
        <v>100.211</v>
      </c>
    </row>
    <row r="108" spans="1:298">
      <c r="A108">
        <v>92</v>
      </c>
      <c r="B108">
        <v>1758397955.1</v>
      </c>
      <c r="C108">
        <v>546.5999999046326</v>
      </c>
      <c r="D108" t="s">
        <v>629</v>
      </c>
      <c r="E108" t="s">
        <v>630</v>
      </c>
      <c r="F108">
        <v>5</v>
      </c>
      <c r="G108" t="s">
        <v>436</v>
      </c>
      <c r="H108" t="s">
        <v>437</v>
      </c>
      <c r="I108" t="s">
        <v>438</v>
      </c>
      <c r="J108">
        <v>1758397947.314285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1544.578177041643</v>
      </c>
      <c r="AL108">
        <v>1522.589878787878</v>
      </c>
      <c r="AM108">
        <v>3.434133200105482</v>
      </c>
      <c r="AN108">
        <v>65.6603906975196</v>
      </c>
      <c r="AO108">
        <f>(AQ108 - AP108 + DZ108*1E3/(8.314*(EB108+273.15)) * AS108/DY108 * AR108) * DY108/(100*DM108) * 1000/(1000 - AQ108)</f>
        <v>0</v>
      </c>
      <c r="AP108">
        <v>22.27360526493156</v>
      </c>
      <c r="AQ108">
        <v>22.68855818181817</v>
      </c>
      <c r="AR108">
        <v>-2.454584108722911E-05</v>
      </c>
      <c r="AS108">
        <v>125.1228218183643</v>
      </c>
      <c r="AT108">
        <v>0</v>
      </c>
      <c r="AU108">
        <v>0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439</v>
      </c>
      <c r="AZ108" t="s">
        <v>439</v>
      </c>
      <c r="BA108">
        <v>0</v>
      </c>
      <c r="BB108">
        <v>0</v>
      </c>
      <c r="BC108">
        <f>1-BA108/BB108</f>
        <v>0</v>
      </c>
      <c r="BD108">
        <v>0</v>
      </c>
      <c r="BE108" t="s">
        <v>439</v>
      </c>
      <c r="BF108" t="s">
        <v>439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439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1.65</v>
      </c>
      <c r="DN108">
        <v>0.5</v>
      </c>
      <c r="DO108" t="s">
        <v>440</v>
      </c>
      <c r="DP108">
        <v>2</v>
      </c>
      <c r="DQ108" t="b">
        <v>1</v>
      </c>
      <c r="DR108">
        <v>1758397947.314285</v>
      </c>
      <c r="DS108">
        <v>1463.652857142857</v>
      </c>
      <c r="DT108">
        <v>1494.306785714286</v>
      </c>
      <c r="DU108">
        <v>22.69190714285715</v>
      </c>
      <c r="DV108">
        <v>22.26993928571428</v>
      </c>
      <c r="DW108">
        <v>1462.282142857143</v>
      </c>
      <c r="DX108">
        <v>22.47591428571429</v>
      </c>
      <c r="DY108">
        <v>500.00825</v>
      </c>
      <c r="DZ108">
        <v>90.38734642857142</v>
      </c>
      <c r="EA108">
        <v>0.05562262857142857</v>
      </c>
      <c r="EB108">
        <v>29.35338928571429</v>
      </c>
      <c r="EC108">
        <v>30.01614285714286</v>
      </c>
      <c r="ED108">
        <v>999.9000000000002</v>
      </c>
      <c r="EE108">
        <v>0</v>
      </c>
      <c r="EF108">
        <v>0</v>
      </c>
      <c r="EG108">
        <v>10011.49642857143</v>
      </c>
      <c r="EH108">
        <v>0</v>
      </c>
      <c r="EI108">
        <v>8.322825357142857</v>
      </c>
      <c r="EJ108">
        <v>-30.65398928571429</v>
      </c>
      <c r="EK108">
        <v>1497.636785714286</v>
      </c>
      <c r="EL108">
        <v>1528.3425</v>
      </c>
      <c r="EM108">
        <v>0.4219756071428571</v>
      </c>
      <c r="EN108">
        <v>1494.306785714286</v>
      </c>
      <c r="EO108">
        <v>22.26993928571428</v>
      </c>
      <c r="EP108">
        <v>2.051061785714285</v>
      </c>
      <c r="EQ108">
        <v>2.012920714285714</v>
      </c>
      <c r="ER108">
        <v>17.84413928571428</v>
      </c>
      <c r="ES108">
        <v>17.54634285714286</v>
      </c>
      <c r="ET108">
        <v>2000.012857142857</v>
      </c>
      <c r="EU108">
        <v>0.9800063571428572</v>
      </c>
      <c r="EV108">
        <v>0.01999346785714285</v>
      </c>
      <c r="EW108">
        <v>0</v>
      </c>
      <c r="EX108">
        <v>240.1268571428572</v>
      </c>
      <c r="EY108">
        <v>5.000560000000001</v>
      </c>
      <c r="EZ108">
        <v>4971.926428571428</v>
      </c>
      <c r="FA108">
        <v>17295.025</v>
      </c>
      <c r="FB108">
        <v>41.625</v>
      </c>
      <c r="FC108">
        <v>41.88385714285714</v>
      </c>
      <c r="FD108">
        <v>41.375</v>
      </c>
      <c r="FE108">
        <v>41.00442857142857</v>
      </c>
      <c r="FF108">
        <v>42.31199999999999</v>
      </c>
      <c r="FG108">
        <v>1955.122857142857</v>
      </c>
      <c r="FH108">
        <v>39.89000000000001</v>
      </c>
      <c r="FI108">
        <v>0</v>
      </c>
      <c r="FJ108">
        <v>1758397955.2</v>
      </c>
      <c r="FK108">
        <v>0</v>
      </c>
      <c r="FL108">
        <v>240.14796</v>
      </c>
      <c r="FM108">
        <v>1.136153846704021</v>
      </c>
      <c r="FN108">
        <v>28.68923075657389</v>
      </c>
      <c r="FO108">
        <v>4972.325199999999</v>
      </c>
      <c r="FP108">
        <v>15</v>
      </c>
      <c r="FQ108">
        <v>0</v>
      </c>
      <c r="FR108" t="s">
        <v>441</v>
      </c>
      <c r="FS108">
        <v>1747148579.5</v>
      </c>
      <c r="FT108">
        <v>1747148584.5</v>
      </c>
      <c r="FU108">
        <v>0</v>
      </c>
      <c r="FV108">
        <v>0.162</v>
      </c>
      <c r="FW108">
        <v>-0.001</v>
      </c>
      <c r="FX108">
        <v>0.139</v>
      </c>
      <c r="FY108">
        <v>0.058</v>
      </c>
      <c r="FZ108">
        <v>420</v>
      </c>
      <c r="GA108">
        <v>16</v>
      </c>
      <c r="GB108">
        <v>0.19</v>
      </c>
      <c r="GC108">
        <v>0.02</v>
      </c>
      <c r="GD108">
        <v>-30.6084575</v>
      </c>
      <c r="GE108">
        <v>-0.5491463414633363</v>
      </c>
      <c r="GF108">
        <v>0.1209474056925158</v>
      </c>
      <c r="GG108">
        <v>0</v>
      </c>
      <c r="GH108">
        <v>240.0123235294118</v>
      </c>
      <c r="GI108">
        <v>1.820702823289003</v>
      </c>
      <c r="GJ108">
        <v>0.2623525603400036</v>
      </c>
      <c r="GK108">
        <v>0</v>
      </c>
      <c r="GL108">
        <v>0.423439775</v>
      </c>
      <c r="GM108">
        <v>-0.03148555722326421</v>
      </c>
      <c r="GN108">
        <v>0.003443335486759173</v>
      </c>
      <c r="GO108">
        <v>1</v>
      </c>
      <c r="GP108">
        <v>1</v>
      </c>
      <c r="GQ108">
        <v>3</v>
      </c>
      <c r="GR108" t="s">
        <v>455</v>
      </c>
      <c r="GS108">
        <v>3.12735</v>
      </c>
      <c r="GT108">
        <v>2.73347</v>
      </c>
      <c r="GU108">
        <v>0.199669</v>
      </c>
      <c r="GV108">
        <v>0.203548</v>
      </c>
      <c r="GW108">
        <v>0.102813</v>
      </c>
      <c r="GX108">
        <v>0.102053</v>
      </c>
      <c r="GY108">
        <v>24008.1</v>
      </c>
      <c r="GZ108">
        <v>23150.3</v>
      </c>
      <c r="HA108">
        <v>30541.2</v>
      </c>
      <c r="HB108">
        <v>29322.8</v>
      </c>
      <c r="HC108">
        <v>37826.9</v>
      </c>
      <c r="HD108">
        <v>34642.2</v>
      </c>
      <c r="HE108">
        <v>46725.2</v>
      </c>
      <c r="HF108">
        <v>43563.1</v>
      </c>
      <c r="HG108">
        <v>1.8228</v>
      </c>
      <c r="HH108">
        <v>1.88598</v>
      </c>
      <c r="HI108">
        <v>0.0958517</v>
      </c>
      <c r="HJ108">
        <v>0</v>
      </c>
      <c r="HK108">
        <v>28.4458</v>
      </c>
      <c r="HL108">
        <v>999.9</v>
      </c>
      <c r="HM108">
        <v>54.9</v>
      </c>
      <c r="HN108">
        <v>30</v>
      </c>
      <c r="HO108">
        <v>25.8793</v>
      </c>
      <c r="HP108">
        <v>63.4761</v>
      </c>
      <c r="HQ108">
        <v>16.5304</v>
      </c>
      <c r="HR108">
        <v>1</v>
      </c>
      <c r="HS108">
        <v>0.149101</v>
      </c>
      <c r="HT108">
        <v>0.247688</v>
      </c>
      <c r="HU108">
        <v>20.1994</v>
      </c>
      <c r="HV108">
        <v>5.22792</v>
      </c>
      <c r="HW108">
        <v>11.974</v>
      </c>
      <c r="HX108">
        <v>4.96955</v>
      </c>
      <c r="HY108">
        <v>3.2895</v>
      </c>
      <c r="HZ108">
        <v>9999</v>
      </c>
      <c r="IA108">
        <v>9999</v>
      </c>
      <c r="IB108">
        <v>9999</v>
      </c>
      <c r="IC108">
        <v>999.9</v>
      </c>
      <c r="ID108">
        <v>4.97299</v>
      </c>
      <c r="IE108">
        <v>1.87742</v>
      </c>
      <c r="IF108">
        <v>1.87547</v>
      </c>
      <c r="IG108">
        <v>1.87832</v>
      </c>
      <c r="IH108">
        <v>1.875</v>
      </c>
      <c r="II108">
        <v>1.87864</v>
      </c>
      <c r="IJ108">
        <v>1.87571</v>
      </c>
      <c r="IK108">
        <v>1.87684</v>
      </c>
      <c r="IL108">
        <v>0</v>
      </c>
      <c r="IM108">
        <v>0</v>
      </c>
      <c r="IN108">
        <v>0</v>
      </c>
      <c r="IO108">
        <v>0</v>
      </c>
      <c r="IP108" t="s">
        <v>443</v>
      </c>
      <c r="IQ108" t="s">
        <v>444</v>
      </c>
      <c r="IR108" t="s">
        <v>445</v>
      </c>
      <c r="IS108" t="s">
        <v>445</v>
      </c>
      <c r="IT108" t="s">
        <v>445</v>
      </c>
      <c r="IU108" t="s">
        <v>445</v>
      </c>
      <c r="IV108">
        <v>0</v>
      </c>
      <c r="IW108">
        <v>100</v>
      </c>
      <c r="IX108">
        <v>100</v>
      </c>
      <c r="IY108">
        <v>1.4</v>
      </c>
      <c r="IZ108">
        <v>0.2159</v>
      </c>
      <c r="JA108">
        <v>-0.2046850803116756</v>
      </c>
      <c r="JB108">
        <v>0.001090686741545948</v>
      </c>
      <c r="JC108">
        <v>-2.452344269991786E-07</v>
      </c>
      <c r="JD108">
        <v>1.613811493950918E-10</v>
      </c>
      <c r="JE108">
        <v>-0.05017639731038544</v>
      </c>
      <c r="JF108">
        <v>-0.0006473243881308715</v>
      </c>
      <c r="JG108">
        <v>0.0006993473609999637</v>
      </c>
      <c r="JH108">
        <v>-6.390957121238126E-06</v>
      </c>
      <c r="JI108">
        <v>1</v>
      </c>
      <c r="JJ108">
        <v>2094</v>
      </c>
      <c r="JK108">
        <v>1</v>
      </c>
      <c r="JL108">
        <v>27</v>
      </c>
      <c r="JM108">
        <v>187489.6</v>
      </c>
      <c r="JN108">
        <v>187489.5</v>
      </c>
      <c r="JO108">
        <v>3.13232</v>
      </c>
      <c r="JP108">
        <v>2.52808</v>
      </c>
      <c r="JQ108">
        <v>1.39893</v>
      </c>
      <c r="JR108">
        <v>2.35352</v>
      </c>
      <c r="JS108">
        <v>1.44897</v>
      </c>
      <c r="JT108">
        <v>2.48901</v>
      </c>
      <c r="JU108">
        <v>36.718</v>
      </c>
      <c r="JV108">
        <v>24.1926</v>
      </c>
      <c r="JW108">
        <v>18</v>
      </c>
      <c r="JX108">
        <v>476.587</v>
      </c>
      <c r="JY108">
        <v>486.718</v>
      </c>
      <c r="JZ108">
        <v>27.2888</v>
      </c>
      <c r="KA108">
        <v>29.0288</v>
      </c>
      <c r="KB108">
        <v>30.0003</v>
      </c>
      <c r="KC108">
        <v>28.5997</v>
      </c>
      <c r="KD108">
        <v>28.6447</v>
      </c>
      <c r="KE108">
        <v>62.741</v>
      </c>
      <c r="KF108">
        <v>25.0175</v>
      </c>
      <c r="KG108">
        <v>100</v>
      </c>
      <c r="KH108">
        <v>27.2939</v>
      </c>
      <c r="KI108">
        <v>1537.13</v>
      </c>
      <c r="KJ108">
        <v>22.2149</v>
      </c>
      <c r="KK108">
        <v>100.973</v>
      </c>
      <c r="KL108">
        <v>100.211</v>
      </c>
    </row>
    <row r="109" spans="1:298">
      <c r="A109">
        <v>93</v>
      </c>
      <c r="B109">
        <v>1758397960.1</v>
      </c>
      <c r="C109">
        <v>551.5999999046326</v>
      </c>
      <c r="D109" t="s">
        <v>631</v>
      </c>
      <c r="E109" t="s">
        <v>632</v>
      </c>
      <c r="F109">
        <v>5</v>
      </c>
      <c r="G109" t="s">
        <v>436</v>
      </c>
      <c r="H109" t="s">
        <v>437</v>
      </c>
      <c r="I109" t="s">
        <v>438</v>
      </c>
      <c r="J109">
        <v>1758397952.6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1561.732531053651</v>
      </c>
      <c r="AL109">
        <v>1539.808</v>
      </c>
      <c r="AM109">
        <v>3.457029478645708</v>
      </c>
      <c r="AN109">
        <v>65.6603906975196</v>
      </c>
      <c r="AO109">
        <f>(AQ109 - AP109 + DZ109*1E3/(8.314*(EB109+273.15)) * AS109/DY109 * AR109) * DY109/(100*DM109) * 1000/(1000 - AQ109)</f>
        <v>0</v>
      </c>
      <c r="AP109">
        <v>22.27487191063412</v>
      </c>
      <c r="AQ109">
        <v>22.68759393939393</v>
      </c>
      <c r="AR109">
        <v>-1.292380281385292E-05</v>
      </c>
      <c r="AS109">
        <v>125.1228218183643</v>
      </c>
      <c r="AT109">
        <v>0</v>
      </c>
      <c r="AU109">
        <v>0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439</v>
      </c>
      <c r="AZ109" t="s">
        <v>439</v>
      </c>
      <c r="BA109">
        <v>0</v>
      </c>
      <c r="BB109">
        <v>0</v>
      </c>
      <c r="BC109">
        <f>1-BA109/BB109</f>
        <v>0</v>
      </c>
      <c r="BD109">
        <v>0</v>
      </c>
      <c r="BE109" t="s">
        <v>439</v>
      </c>
      <c r="BF109" t="s">
        <v>439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439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1.65</v>
      </c>
      <c r="DN109">
        <v>0.5</v>
      </c>
      <c r="DO109" t="s">
        <v>440</v>
      </c>
      <c r="DP109">
        <v>2</v>
      </c>
      <c r="DQ109" t="b">
        <v>1</v>
      </c>
      <c r="DR109">
        <v>1758397952.6</v>
      </c>
      <c r="DS109">
        <v>1481.344814814815</v>
      </c>
      <c r="DT109">
        <v>1512.019259259259</v>
      </c>
      <c r="DU109">
        <v>22.69024074074074</v>
      </c>
      <c r="DV109">
        <v>22.27227407407408</v>
      </c>
      <c r="DW109">
        <v>1479.948888888889</v>
      </c>
      <c r="DX109">
        <v>22.47427407407407</v>
      </c>
      <c r="DY109">
        <v>500.013</v>
      </c>
      <c r="DZ109">
        <v>90.38680740740743</v>
      </c>
      <c r="EA109">
        <v>0.0555824925925926</v>
      </c>
      <c r="EB109">
        <v>29.35325185185185</v>
      </c>
      <c r="EC109">
        <v>30.0014962962963</v>
      </c>
      <c r="ED109">
        <v>999.9000000000001</v>
      </c>
      <c r="EE109">
        <v>0</v>
      </c>
      <c r="EF109">
        <v>0</v>
      </c>
      <c r="EG109">
        <v>10003.65740740741</v>
      </c>
      <c r="EH109">
        <v>0</v>
      </c>
      <c r="EI109">
        <v>8.32977</v>
      </c>
      <c r="EJ109">
        <v>-30.67445925925926</v>
      </c>
      <c r="EK109">
        <v>1515.736296296296</v>
      </c>
      <c r="EL109">
        <v>1546.461851851852</v>
      </c>
      <c r="EM109">
        <v>0.4179657037037037</v>
      </c>
      <c r="EN109">
        <v>1512.019259259259</v>
      </c>
      <c r="EO109">
        <v>22.27227407407408</v>
      </c>
      <c r="EP109">
        <v>2.050897407407408</v>
      </c>
      <c r="EQ109">
        <v>2.01312</v>
      </c>
      <c r="ER109">
        <v>17.84287037037037</v>
      </c>
      <c r="ES109">
        <v>17.5478962962963</v>
      </c>
      <c r="ET109">
        <v>2000.005185185185</v>
      </c>
      <c r="EU109">
        <v>0.9800063333333334</v>
      </c>
      <c r="EV109">
        <v>0.01999348518518518</v>
      </c>
      <c r="EW109">
        <v>0</v>
      </c>
      <c r="EX109">
        <v>240.2225925925926</v>
      </c>
      <c r="EY109">
        <v>5.000560000000001</v>
      </c>
      <c r="EZ109">
        <v>4974.658518518519</v>
      </c>
      <c r="FA109">
        <v>17294.95555555555</v>
      </c>
      <c r="FB109">
        <v>41.625</v>
      </c>
      <c r="FC109">
        <v>41.90025925925925</v>
      </c>
      <c r="FD109">
        <v>41.375</v>
      </c>
      <c r="FE109">
        <v>41.01377777777777</v>
      </c>
      <c r="FF109">
        <v>42.31199999999999</v>
      </c>
      <c r="FG109">
        <v>1955.115185185185</v>
      </c>
      <c r="FH109">
        <v>39.89000000000001</v>
      </c>
      <c r="FI109">
        <v>0</v>
      </c>
      <c r="FJ109">
        <v>1758397960</v>
      </c>
      <c r="FK109">
        <v>0</v>
      </c>
      <c r="FL109">
        <v>240.21668</v>
      </c>
      <c r="FM109">
        <v>0.5597692395969636</v>
      </c>
      <c r="FN109">
        <v>27.89692310044284</v>
      </c>
      <c r="FO109">
        <v>4974.697200000001</v>
      </c>
      <c r="FP109">
        <v>15</v>
      </c>
      <c r="FQ109">
        <v>0</v>
      </c>
      <c r="FR109" t="s">
        <v>441</v>
      </c>
      <c r="FS109">
        <v>1747148579.5</v>
      </c>
      <c r="FT109">
        <v>1747148584.5</v>
      </c>
      <c r="FU109">
        <v>0</v>
      </c>
      <c r="FV109">
        <v>0.162</v>
      </c>
      <c r="FW109">
        <v>-0.001</v>
      </c>
      <c r="FX109">
        <v>0.139</v>
      </c>
      <c r="FY109">
        <v>0.058</v>
      </c>
      <c r="FZ109">
        <v>420</v>
      </c>
      <c r="GA109">
        <v>16</v>
      </c>
      <c r="GB109">
        <v>0.19</v>
      </c>
      <c r="GC109">
        <v>0.02</v>
      </c>
      <c r="GD109">
        <v>-30.6693725</v>
      </c>
      <c r="GE109">
        <v>-0.2277332082551191</v>
      </c>
      <c r="GF109">
        <v>0.0879484536177301</v>
      </c>
      <c r="GG109">
        <v>1</v>
      </c>
      <c r="GH109">
        <v>240.1397941176471</v>
      </c>
      <c r="GI109">
        <v>1.086249048983964</v>
      </c>
      <c r="GJ109">
        <v>0.2230237100837381</v>
      </c>
      <c r="GK109">
        <v>0</v>
      </c>
      <c r="GL109">
        <v>0.4203059749999999</v>
      </c>
      <c r="GM109">
        <v>-0.04769818761726084</v>
      </c>
      <c r="GN109">
        <v>0.004718974382678405</v>
      </c>
      <c r="GO109">
        <v>1</v>
      </c>
      <c r="GP109">
        <v>2</v>
      </c>
      <c r="GQ109">
        <v>3</v>
      </c>
      <c r="GR109" t="s">
        <v>448</v>
      </c>
      <c r="GS109">
        <v>3.12756</v>
      </c>
      <c r="GT109">
        <v>2.73333</v>
      </c>
      <c r="GU109">
        <v>0.201009</v>
      </c>
      <c r="GV109">
        <v>0.204882</v>
      </c>
      <c r="GW109">
        <v>0.102807</v>
      </c>
      <c r="GX109">
        <v>0.102055</v>
      </c>
      <c r="GY109">
        <v>23967.9</v>
      </c>
      <c r="GZ109">
        <v>23110.9</v>
      </c>
      <c r="HA109">
        <v>30541.2</v>
      </c>
      <c r="HB109">
        <v>29322.2</v>
      </c>
      <c r="HC109">
        <v>37827.3</v>
      </c>
      <c r="HD109">
        <v>34641.5</v>
      </c>
      <c r="HE109">
        <v>46725.1</v>
      </c>
      <c r="HF109">
        <v>43562.1</v>
      </c>
      <c r="HG109">
        <v>1.82285</v>
      </c>
      <c r="HH109">
        <v>1.88552</v>
      </c>
      <c r="HI109">
        <v>0.09398910000000001</v>
      </c>
      <c r="HJ109">
        <v>0</v>
      </c>
      <c r="HK109">
        <v>28.4458</v>
      </c>
      <c r="HL109">
        <v>999.9</v>
      </c>
      <c r="HM109">
        <v>54.9</v>
      </c>
      <c r="HN109">
        <v>30</v>
      </c>
      <c r="HO109">
        <v>25.88</v>
      </c>
      <c r="HP109">
        <v>63.3961</v>
      </c>
      <c r="HQ109">
        <v>16.4623</v>
      </c>
      <c r="HR109">
        <v>1</v>
      </c>
      <c r="HS109">
        <v>0.149726</v>
      </c>
      <c r="HT109">
        <v>0.262413</v>
      </c>
      <c r="HU109">
        <v>20.1996</v>
      </c>
      <c r="HV109">
        <v>5.22792</v>
      </c>
      <c r="HW109">
        <v>11.974</v>
      </c>
      <c r="HX109">
        <v>4.9694</v>
      </c>
      <c r="HY109">
        <v>3.28948</v>
      </c>
      <c r="HZ109">
        <v>9999</v>
      </c>
      <c r="IA109">
        <v>9999</v>
      </c>
      <c r="IB109">
        <v>9999</v>
      </c>
      <c r="IC109">
        <v>999.9</v>
      </c>
      <c r="ID109">
        <v>4.97298</v>
      </c>
      <c r="IE109">
        <v>1.87741</v>
      </c>
      <c r="IF109">
        <v>1.87546</v>
      </c>
      <c r="IG109">
        <v>1.87832</v>
      </c>
      <c r="IH109">
        <v>1.875</v>
      </c>
      <c r="II109">
        <v>1.87862</v>
      </c>
      <c r="IJ109">
        <v>1.87568</v>
      </c>
      <c r="IK109">
        <v>1.87683</v>
      </c>
      <c r="IL109">
        <v>0</v>
      </c>
      <c r="IM109">
        <v>0</v>
      </c>
      <c r="IN109">
        <v>0</v>
      </c>
      <c r="IO109">
        <v>0</v>
      </c>
      <c r="IP109" t="s">
        <v>443</v>
      </c>
      <c r="IQ109" t="s">
        <v>444</v>
      </c>
      <c r="IR109" t="s">
        <v>445</v>
      </c>
      <c r="IS109" t="s">
        <v>445</v>
      </c>
      <c r="IT109" t="s">
        <v>445</v>
      </c>
      <c r="IU109" t="s">
        <v>445</v>
      </c>
      <c r="IV109">
        <v>0</v>
      </c>
      <c r="IW109">
        <v>100</v>
      </c>
      <c r="IX109">
        <v>100</v>
      </c>
      <c r="IY109">
        <v>1.43</v>
      </c>
      <c r="IZ109">
        <v>0.2159</v>
      </c>
      <c r="JA109">
        <v>-0.2046850803116756</v>
      </c>
      <c r="JB109">
        <v>0.001090686741545948</v>
      </c>
      <c r="JC109">
        <v>-2.452344269991786E-07</v>
      </c>
      <c r="JD109">
        <v>1.613811493950918E-10</v>
      </c>
      <c r="JE109">
        <v>-0.05017639731038544</v>
      </c>
      <c r="JF109">
        <v>-0.0006473243881308715</v>
      </c>
      <c r="JG109">
        <v>0.0006993473609999637</v>
      </c>
      <c r="JH109">
        <v>-6.390957121238126E-06</v>
      </c>
      <c r="JI109">
        <v>1</v>
      </c>
      <c r="JJ109">
        <v>2094</v>
      </c>
      <c r="JK109">
        <v>1</v>
      </c>
      <c r="JL109">
        <v>27</v>
      </c>
      <c r="JM109">
        <v>187489.7</v>
      </c>
      <c r="JN109">
        <v>187489.6</v>
      </c>
      <c r="JO109">
        <v>3.15552</v>
      </c>
      <c r="JP109">
        <v>2.52197</v>
      </c>
      <c r="JQ109">
        <v>1.39893</v>
      </c>
      <c r="JR109">
        <v>2.35352</v>
      </c>
      <c r="JS109">
        <v>1.44897</v>
      </c>
      <c r="JT109">
        <v>2.56104</v>
      </c>
      <c r="JU109">
        <v>36.718</v>
      </c>
      <c r="JV109">
        <v>24.1926</v>
      </c>
      <c r="JW109">
        <v>18</v>
      </c>
      <c r="JX109">
        <v>476.658</v>
      </c>
      <c r="JY109">
        <v>486.467</v>
      </c>
      <c r="JZ109">
        <v>27.2913</v>
      </c>
      <c r="KA109">
        <v>29.035</v>
      </c>
      <c r="KB109">
        <v>30.0006</v>
      </c>
      <c r="KC109">
        <v>28.6064</v>
      </c>
      <c r="KD109">
        <v>28.6509</v>
      </c>
      <c r="KE109">
        <v>63.3043</v>
      </c>
      <c r="KF109">
        <v>25.0175</v>
      </c>
      <c r="KG109">
        <v>100</v>
      </c>
      <c r="KH109">
        <v>27.2926</v>
      </c>
      <c r="KI109">
        <v>1557.18</v>
      </c>
      <c r="KJ109">
        <v>22.2149</v>
      </c>
      <c r="KK109">
        <v>100.973</v>
      </c>
      <c r="KL109">
        <v>100.209</v>
      </c>
    </row>
    <row r="110" spans="1:298">
      <c r="A110">
        <v>94</v>
      </c>
      <c r="B110">
        <v>1758397965.1</v>
      </c>
      <c r="C110">
        <v>556.5999999046326</v>
      </c>
      <c r="D110" t="s">
        <v>633</v>
      </c>
      <c r="E110" t="s">
        <v>634</v>
      </c>
      <c r="F110">
        <v>5</v>
      </c>
      <c r="G110" t="s">
        <v>436</v>
      </c>
      <c r="H110" t="s">
        <v>437</v>
      </c>
      <c r="I110" t="s">
        <v>438</v>
      </c>
      <c r="J110">
        <v>1758397957.314285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1579.085727297365</v>
      </c>
      <c r="AL110">
        <v>1556.926303030303</v>
      </c>
      <c r="AM110">
        <v>3.410208775196421</v>
      </c>
      <c r="AN110">
        <v>65.6603906975196</v>
      </c>
      <c r="AO110">
        <f>(AQ110 - AP110 + DZ110*1E3/(8.314*(EB110+273.15)) * AS110/DY110 * AR110) * DY110/(100*DM110) * 1000/(1000 - AQ110)</f>
        <v>0</v>
      </c>
      <c r="AP110">
        <v>22.27841301309446</v>
      </c>
      <c r="AQ110">
        <v>22.68725999999999</v>
      </c>
      <c r="AR110">
        <v>1.80488643072835E-05</v>
      </c>
      <c r="AS110">
        <v>125.1228218183643</v>
      </c>
      <c r="AT110">
        <v>0</v>
      </c>
      <c r="AU110">
        <v>0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439</v>
      </c>
      <c r="AZ110" t="s">
        <v>439</v>
      </c>
      <c r="BA110">
        <v>0</v>
      </c>
      <c r="BB110">
        <v>0</v>
      </c>
      <c r="BC110">
        <f>1-BA110/BB110</f>
        <v>0</v>
      </c>
      <c r="BD110">
        <v>0</v>
      </c>
      <c r="BE110" t="s">
        <v>439</v>
      </c>
      <c r="BF110" t="s">
        <v>439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439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1.65</v>
      </c>
      <c r="DN110">
        <v>0.5</v>
      </c>
      <c r="DO110" t="s">
        <v>440</v>
      </c>
      <c r="DP110">
        <v>2</v>
      </c>
      <c r="DQ110" t="b">
        <v>1</v>
      </c>
      <c r="DR110">
        <v>1758397957.314285</v>
      </c>
      <c r="DS110">
        <v>1497.17</v>
      </c>
      <c r="DT110">
        <v>1527.898928571429</v>
      </c>
      <c r="DU110">
        <v>22.68826785714285</v>
      </c>
      <c r="DV110">
        <v>22.27471785714285</v>
      </c>
      <c r="DW110">
        <v>1495.752142857143</v>
      </c>
      <c r="DX110">
        <v>22.47234285714286</v>
      </c>
      <c r="DY110">
        <v>500.0142500000001</v>
      </c>
      <c r="DZ110">
        <v>90.38583571428572</v>
      </c>
      <c r="EA110">
        <v>0.05555364285714286</v>
      </c>
      <c r="EB110">
        <v>29.35447857142858</v>
      </c>
      <c r="EC110">
        <v>30.00496071428572</v>
      </c>
      <c r="ED110">
        <v>999.9000000000002</v>
      </c>
      <c r="EE110">
        <v>0</v>
      </c>
      <c r="EF110">
        <v>0</v>
      </c>
      <c r="EG110">
        <v>10003.28392857143</v>
      </c>
      <c r="EH110">
        <v>0</v>
      </c>
      <c r="EI110">
        <v>8.32977</v>
      </c>
      <c r="EJ110">
        <v>-30.72825</v>
      </c>
      <c r="EK110">
        <v>1531.926428571428</v>
      </c>
      <c r="EL110">
        <v>1562.7075</v>
      </c>
      <c r="EM110">
        <v>0.4135510357142856</v>
      </c>
      <c r="EN110">
        <v>1527.898928571429</v>
      </c>
      <c r="EO110">
        <v>22.27471785714285</v>
      </c>
      <c r="EP110">
        <v>2.050697142857143</v>
      </c>
      <c r="EQ110">
        <v>2.013319285714286</v>
      </c>
      <c r="ER110">
        <v>17.84131785714286</v>
      </c>
      <c r="ES110">
        <v>17.54946428571429</v>
      </c>
      <c r="ET110">
        <v>1999.994285714285</v>
      </c>
      <c r="EU110">
        <v>0.9800062500000001</v>
      </c>
      <c r="EV110">
        <v>0.01999356785714286</v>
      </c>
      <c r="EW110">
        <v>0</v>
      </c>
      <c r="EX110">
        <v>240.2765714285713</v>
      </c>
      <c r="EY110">
        <v>5.000560000000001</v>
      </c>
      <c r="EZ110">
        <v>4976.588214285714</v>
      </c>
      <c r="FA110">
        <v>17294.85357142857</v>
      </c>
      <c r="FB110">
        <v>41.625</v>
      </c>
      <c r="FC110">
        <v>41.91485714285712</v>
      </c>
      <c r="FD110">
        <v>41.375</v>
      </c>
      <c r="FE110">
        <v>41.02435714285713</v>
      </c>
      <c r="FF110">
        <v>42.32324999999999</v>
      </c>
      <c r="FG110">
        <v>1955.104285714286</v>
      </c>
      <c r="FH110">
        <v>39.89000000000001</v>
      </c>
      <c r="FI110">
        <v>0</v>
      </c>
      <c r="FJ110">
        <v>1758397964.8</v>
      </c>
      <c r="FK110">
        <v>0</v>
      </c>
      <c r="FL110">
        <v>240.27788</v>
      </c>
      <c r="FM110">
        <v>0.3091538491348909</v>
      </c>
      <c r="FN110">
        <v>25.12923088688417</v>
      </c>
      <c r="FO110">
        <v>4976.7172</v>
      </c>
      <c r="FP110">
        <v>15</v>
      </c>
      <c r="FQ110">
        <v>0</v>
      </c>
      <c r="FR110" t="s">
        <v>441</v>
      </c>
      <c r="FS110">
        <v>1747148579.5</v>
      </c>
      <c r="FT110">
        <v>1747148584.5</v>
      </c>
      <c r="FU110">
        <v>0</v>
      </c>
      <c r="FV110">
        <v>0.162</v>
      </c>
      <c r="FW110">
        <v>-0.001</v>
      </c>
      <c r="FX110">
        <v>0.139</v>
      </c>
      <c r="FY110">
        <v>0.058</v>
      </c>
      <c r="FZ110">
        <v>420</v>
      </c>
      <c r="GA110">
        <v>16</v>
      </c>
      <c r="GB110">
        <v>0.19</v>
      </c>
      <c r="GC110">
        <v>0.02</v>
      </c>
      <c r="GD110">
        <v>-30.6874275</v>
      </c>
      <c r="GE110">
        <v>-0.7285429643526655</v>
      </c>
      <c r="GF110">
        <v>0.08458405283355726</v>
      </c>
      <c r="GG110">
        <v>0</v>
      </c>
      <c r="GH110">
        <v>240.2376470588235</v>
      </c>
      <c r="GI110">
        <v>0.5389152049426601</v>
      </c>
      <c r="GJ110">
        <v>0.1816246747866313</v>
      </c>
      <c r="GK110">
        <v>1</v>
      </c>
      <c r="GL110">
        <v>0.416270125</v>
      </c>
      <c r="GM110">
        <v>-0.0547008067542218</v>
      </c>
      <c r="GN110">
        <v>0.005344300595903549</v>
      </c>
      <c r="GO110">
        <v>1</v>
      </c>
      <c r="GP110">
        <v>2</v>
      </c>
      <c r="GQ110">
        <v>3</v>
      </c>
      <c r="GR110" t="s">
        <v>448</v>
      </c>
      <c r="GS110">
        <v>3.12747</v>
      </c>
      <c r="GT110">
        <v>2.73329</v>
      </c>
      <c r="GU110">
        <v>0.20232</v>
      </c>
      <c r="GV110">
        <v>0.206181</v>
      </c>
      <c r="GW110">
        <v>0.102804</v>
      </c>
      <c r="GX110">
        <v>0.102066</v>
      </c>
      <c r="GY110">
        <v>23928.1</v>
      </c>
      <c r="GZ110">
        <v>23073.1</v>
      </c>
      <c r="HA110">
        <v>30540.6</v>
      </c>
      <c r="HB110">
        <v>29322.1</v>
      </c>
      <c r="HC110">
        <v>37827.2</v>
      </c>
      <c r="HD110">
        <v>34641.2</v>
      </c>
      <c r="HE110">
        <v>46724.8</v>
      </c>
      <c r="HF110">
        <v>43562.2</v>
      </c>
      <c r="HG110">
        <v>1.8225</v>
      </c>
      <c r="HH110">
        <v>1.8856</v>
      </c>
      <c r="HI110">
        <v>0.09693209999999999</v>
      </c>
      <c r="HJ110">
        <v>0</v>
      </c>
      <c r="HK110">
        <v>28.4464</v>
      </c>
      <c r="HL110">
        <v>999.9</v>
      </c>
      <c r="HM110">
        <v>54.9</v>
      </c>
      <c r="HN110">
        <v>30</v>
      </c>
      <c r="HO110">
        <v>25.8779</v>
      </c>
      <c r="HP110">
        <v>63.7961</v>
      </c>
      <c r="HQ110">
        <v>16.3301</v>
      </c>
      <c r="HR110">
        <v>1</v>
      </c>
      <c r="HS110">
        <v>0.150074</v>
      </c>
      <c r="HT110">
        <v>0.256089</v>
      </c>
      <c r="HU110">
        <v>20.1996</v>
      </c>
      <c r="HV110">
        <v>5.22852</v>
      </c>
      <c r="HW110">
        <v>11.974</v>
      </c>
      <c r="HX110">
        <v>4.9695</v>
      </c>
      <c r="HY110">
        <v>3.28955</v>
      </c>
      <c r="HZ110">
        <v>9999</v>
      </c>
      <c r="IA110">
        <v>9999</v>
      </c>
      <c r="IB110">
        <v>9999</v>
      </c>
      <c r="IC110">
        <v>999.9</v>
      </c>
      <c r="ID110">
        <v>4.97295</v>
      </c>
      <c r="IE110">
        <v>1.87744</v>
      </c>
      <c r="IF110">
        <v>1.87547</v>
      </c>
      <c r="IG110">
        <v>1.87833</v>
      </c>
      <c r="IH110">
        <v>1.875</v>
      </c>
      <c r="II110">
        <v>1.87865</v>
      </c>
      <c r="IJ110">
        <v>1.87569</v>
      </c>
      <c r="IK110">
        <v>1.87683</v>
      </c>
      <c r="IL110">
        <v>0</v>
      </c>
      <c r="IM110">
        <v>0</v>
      </c>
      <c r="IN110">
        <v>0</v>
      </c>
      <c r="IO110">
        <v>0</v>
      </c>
      <c r="IP110" t="s">
        <v>443</v>
      </c>
      <c r="IQ110" t="s">
        <v>444</v>
      </c>
      <c r="IR110" t="s">
        <v>445</v>
      </c>
      <c r="IS110" t="s">
        <v>445</v>
      </c>
      <c r="IT110" t="s">
        <v>445</v>
      </c>
      <c r="IU110" t="s">
        <v>445</v>
      </c>
      <c r="IV110">
        <v>0</v>
      </c>
      <c r="IW110">
        <v>100</v>
      </c>
      <c r="IX110">
        <v>100</v>
      </c>
      <c r="IY110">
        <v>1.46</v>
      </c>
      <c r="IZ110">
        <v>0.2158</v>
      </c>
      <c r="JA110">
        <v>-0.2046850803116756</v>
      </c>
      <c r="JB110">
        <v>0.001090686741545948</v>
      </c>
      <c r="JC110">
        <v>-2.452344269991786E-07</v>
      </c>
      <c r="JD110">
        <v>1.613811493950918E-10</v>
      </c>
      <c r="JE110">
        <v>-0.05017639731038544</v>
      </c>
      <c r="JF110">
        <v>-0.0006473243881308715</v>
      </c>
      <c r="JG110">
        <v>0.0006993473609999637</v>
      </c>
      <c r="JH110">
        <v>-6.390957121238126E-06</v>
      </c>
      <c r="JI110">
        <v>1</v>
      </c>
      <c r="JJ110">
        <v>2094</v>
      </c>
      <c r="JK110">
        <v>1</v>
      </c>
      <c r="JL110">
        <v>27</v>
      </c>
      <c r="JM110">
        <v>187489.8</v>
      </c>
      <c r="JN110">
        <v>187489.7</v>
      </c>
      <c r="JO110">
        <v>3.18604</v>
      </c>
      <c r="JP110">
        <v>2.51343</v>
      </c>
      <c r="JQ110">
        <v>1.39893</v>
      </c>
      <c r="JR110">
        <v>2.35352</v>
      </c>
      <c r="JS110">
        <v>1.44897</v>
      </c>
      <c r="JT110">
        <v>2.6001</v>
      </c>
      <c r="JU110">
        <v>36.718</v>
      </c>
      <c r="JV110">
        <v>24.2013</v>
      </c>
      <c r="JW110">
        <v>18</v>
      </c>
      <c r="JX110">
        <v>476.51</v>
      </c>
      <c r="JY110">
        <v>486.567</v>
      </c>
      <c r="JZ110">
        <v>27.2909</v>
      </c>
      <c r="KA110">
        <v>29.0418</v>
      </c>
      <c r="KB110">
        <v>30.0005</v>
      </c>
      <c r="KC110">
        <v>28.6131</v>
      </c>
      <c r="KD110">
        <v>28.6569</v>
      </c>
      <c r="KE110">
        <v>63.7964</v>
      </c>
      <c r="KF110">
        <v>25.0175</v>
      </c>
      <c r="KG110">
        <v>100</v>
      </c>
      <c r="KH110">
        <v>27.2917</v>
      </c>
      <c r="KI110">
        <v>1570.54</v>
      </c>
      <c r="KJ110">
        <v>22.2149</v>
      </c>
      <c r="KK110">
        <v>100.972</v>
      </c>
      <c r="KL110">
        <v>100.209</v>
      </c>
    </row>
    <row r="111" spans="1:298">
      <c r="A111">
        <v>95</v>
      </c>
      <c r="B111">
        <v>1758397969.6</v>
      </c>
      <c r="C111">
        <v>561.0999999046326</v>
      </c>
      <c r="D111" t="s">
        <v>635</v>
      </c>
      <c r="E111" t="s">
        <v>636</v>
      </c>
      <c r="F111">
        <v>5</v>
      </c>
      <c r="G111" t="s">
        <v>436</v>
      </c>
      <c r="H111" t="s">
        <v>437</v>
      </c>
      <c r="I111" t="s">
        <v>438</v>
      </c>
      <c r="J111">
        <v>1758397961.760714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1594.106648906438</v>
      </c>
      <c r="AL111">
        <v>1572.208969696969</v>
      </c>
      <c r="AM111">
        <v>3.392894280124159</v>
      </c>
      <c r="AN111">
        <v>65.6603906975196</v>
      </c>
      <c r="AO111">
        <f>(AQ111 - AP111 + DZ111*1E3/(8.314*(EB111+273.15)) * AS111/DY111 * AR111) * DY111/(100*DM111) * 1000/(1000 - AQ111)</f>
        <v>0</v>
      </c>
      <c r="AP111">
        <v>22.28171271772202</v>
      </c>
      <c r="AQ111">
        <v>22.68657030303029</v>
      </c>
      <c r="AR111">
        <v>-7.528338804042244E-06</v>
      </c>
      <c r="AS111">
        <v>125.1228218183643</v>
      </c>
      <c r="AT111">
        <v>0</v>
      </c>
      <c r="AU111">
        <v>0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439</v>
      </c>
      <c r="AZ111" t="s">
        <v>439</v>
      </c>
      <c r="BA111">
        <v>0</v>
      </c>
      <c r="BB111">
        <v>0</v>
      </c>
      <c r="BC111">
        <f>1-BA111/BB111</f>
        <v>0</v>
      </c>
      <c r="BD111">
        <v>0</v>
      </c>
      <c r="BE111" t="s">
        <v>439</v>
      </c>
      <c r="BF111" t="s">
        <v>439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439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1.65</v>
      </c>
      <c r="DN111">
        <v>0.5</v>
      </c>
      <c r="DO111" t="s">
        <v>440</v>
      </c>
      <c r="DP111">
        <v>2</v>
      </c>
      <c r="DQ111" t="b">
        <v>1</v>
      </c>
      <c r="DR111">
        <v>1758397961.760714</v>
      </c>
      <c r="DS111">
        <v>1512.068571428571</v>
      </c>
      <c r="DT111">
        <v>1542.779642857143</v>
      </c>
      <c r="DU111">
        <v>22.6873</v>
      </c>
      <c r="DV111">
        <v>22.27736428571429</v>
      </c>
      <c r="DW111">
        <v>1510.628928571429</v>
      </c>
      <c r="DX111">
        <v>22.47139642857143</v>
      </c>
      <c r="DY111">
        <v>499.97475</v>
      </c>
      <c r="DZ111">
        <v>90.38645357142856</v>
      </c>
      <c r="EA111">
        <v>0.05561517857142857</v>
      </c>
      <c r="EB111">
        <v>29.35626785714286</v>
      </c>
      <c r="EC111">
        <v>30.00243214285714</v>
      </c>
      <c r="ED111">
        <v>999.9000000000002</v>
      </c>
      <c r="EE111">
        <v>0</v>
      </c>
      <c r="EF111">
        <v>0</v>
      </c>
      <c r="EG111">
        <v>10007.96892857143</v>
      </c>
      <c r="EH111">
        <v>0</v>
      </c>
      <c r="EI111">
        <v>8.32977</v>
      </c>
      <c r="EJ111">
        <v>-30.7108</v>
      </c>
      <c r="EK111">
        <v>1547.169642857143</v>
      </c>
      <c r="EL111">
        <v>1577.932142857143</v>
      </c>
      <c r="EM111">
        <v>0.4099397142857143</v>
      </c>
      <c r="EN111">
        <v>1542.779642857143</v>
      </c>
      <c r="EO111">
        <v>22.27736428571429</v>
      </c>
      <c r="EP111">
        <v>2.050623928571429</v>
      </c>
      <c r="EQ111">
        <v>2.013572142857143</v>
      </c>
      <c r="ER111">
        <v>17.84074642857143</v>
      </c>
      <c r="ES111">
        <v>17.55145357142857</v>
      </c>
      <c r="ET111">
        <v>1999.993571428571</v>
      </c>
      <c r="EU111">
        <v>0.9800062500000001</v>
      </c>
      <c r="EV111">
        <v>0.01999356785714286</v>
      </c>
      <c r="EW111">
        <v>0</v>
      </c>
      <c r="EX111">
        <v>240.3041071428571</v>
      </c>
      <c r="EY111">
        <v>5.000560000000001</v>
      </c>
      <c r="EZ111">
        <v>4978.470357142857</v>
      </c>
      <c r="FA111">
        <v>17294.85357142857</v>
      </c>
      <c r="FB111">
        <v>41.625</v>
      </c>
      <c r="FC111">
        <v>41.92592857142856</v>
      </c>
      <c r="FD111">
        <v>41.375</v>
      </c>
      <c r="FE111">
        <v>41.04207142857142</v>
      </c>
      <c r="FF111">
        <v>42.32774999999999</v>
      </c>
      <c r="FG111">
        <v>1955.103571428571</v>
      </c>
      <c r="FH111">
        <v>39.89000000000001</v>
      </c>
      <c r="FI111">
        <v>0</v>
      </c>
      <c r="FJ111">
        <v>1758397969.6</v>
      </c>
      <c r="FK111">
        <v>0</v>
      </c>
      <c r="FL111">
        <v>240.311</v>
      </c>
      <c r="FM111">
        <v>0.5870769276277644</v>
      </c>
      <c r="FN111">
        <v>20.36538466997519</v>
      </c>
      <c r="FO111">
        <v>4978.798</v>
      </c>
      <c r="FP111">
        <v>15</v>
      </c>
      <c r="FQ111">
        <v>0</v>
      </c>
      <c r="FR111" t="s">
        <v>441</v>
      </c>
      <c r="FS111">
        <v>1747148579.5</v>
      </c>
      <c r="FT111">
        <v>1747148584.5</v>
      </c>
      <c r="FU111">
        <v>0</v>
      </c>
      <c r="FV111">
        <v>0.162</v>
      </c>
      <c r="FW111">
        <v>-0.001</v>
      </c>
      <c r="FX111">
        <v>0.139</v>
      </c>
      <c r="FY111">
        <v>0.058</v>
      </c>
      <c r="FZ111">
        <v>420</v>
      </c>
      <c r="GA111">
        <v>16</v>
      </c>
      <c r="GB111">
        <v>0.19</v>
      </c>
      <c r="GC111">
        <v>0.02</v>
      </c>
      <c r="GD111">
        <v>-30.69868750000001</v>
      </c>
      <c r="GE111">
        <v>0.0668589118199882</v>
      </c>
      <c r="GF111">
        <v>0.09290505687932163</v>
      </c>
      <c r="GG111">
        <v>1</v>
      </c>
      <c r="GH111">
        <v>240.2792647058824</v>
      </c>
      <c r="GI111">
        <v>0.5213292600711649</v>
      </c>
      <c r="GJ111">
        <v>0.1720821125515599</v>
      </c>
      <c r="GK111">
        <v>1</v>
      </c>
      <c r="GL111">
        <v>0.412032875</v>
      </c>
      <c r="GM111">
        <v>-0.04960695309568569</v>
      </c>
      <c r="GN111">
        <v>0.004859911764566818</v>
      </c>
      <c r="GO111">
        <v>1</v>
      </c>
      <c r="GP111">
        <v>3</v>
      </c>
      <c r="GQ111">
        <v>3</v>
      </c>
      <c r="GR111" t="s">
        <v>442</v>
      </c>
      <c r="GS111">
        <v>3.12754</v>
      </c>
      <c r="GT111">
        <v>2.73359</v>
      </c>
      <c r="GU111">
        <v>0.203502</v>
      </c>
      <c r="GV111">
        <v>0.207386</v>
      </c>
      <c r="GW111">
        <v>0.102807</v>
      </c>
      <c r="GX111">
        <v>0.102075</v>
      </c>
      <c r="GY111">
        <v>23892.1</v>
      </c>
      <c r="GZ111">
        <v>23037.5</v>
      </c>
      <c r="HA111">
        <v>30540.1</v>
      </c>
      <c r="HB111">
        <v>29321.5</v>
      </c>
      <c r="HC111">
        <v>37826.6</v>
      </c>
      <c r="HD111">
        <v>34640.3</v>
      </c>
      <c r="HE111">
        <v>46724</v>
      </c>
      <c r="HF111">
        <v>43561.4</v>
      </c>
      <c r="HG111">
        <v>1.82302</v>
      </c>
      <c r="HH111">
        <v>1.88493</v>
      </c>
      <c r="HI111">
        <v>0.0967756</v>
      </c>
      <c r="HJ111">
        <v>0</v>
      </c>
      <c r="HK111">
        <v>28.4483</v>
      </c>
      <c r="HL111">
        <v>999.9</v>
      </c>
      <c r="HM111">
        <v>54.9</v>
      </c>
      <c r="HN111">
        <v>30</v>
      </c>
      <c r="HO111">
        <v>25.8775</v>
      </c>
      <c r="HP111">
        <v>63.1861</v>
      </c>
      <c r="HQ111">
        <v>16.4784</v>
      </c>
      <c r="HR111">
        <v>1</v>
      </c>
      <c r="HS111">
        <v>0.150513</v>
      </c>
      <c r="HT111">
        <v>0.25646</v>
      </c>
      <c r="HU111">
        <v>20.1997</v>
      </c>
      <c r="HV111">
        <v>5.22807</v>
      </c>
      <c r="HW111">
        <v>11.974</v>
      </c>
      <c r="HX111">
        <v>4.9696</v>
      </c>
      <c r="HY111">
        <v>3.28955</v>
      </c>
      <c r="HZ111">
        <v>9999</v>
      </c>
      <c r="IA111">
        <v>9999</v>
      </c>
      <c r="IB111">
        <v>9999</v>
      </c>
      <c r="IC111">
        <v>999.9</v>
      </c>
      <c r="ID111">
        <v>4.97296</v>
      </c>
      <c r="IE111">
        <v>1.87743</v>
      </c>
      <c r="IF111">
        <v>1.87546</v>
      </c>
      <c r="IG111">
        <v>1.87828</v>
      </c>
      <c r="IH111">
        <v>1.875</v>
      </c>
      <c r="II111">
        <v>1.87861</v>
      </c>
      <c r="IJ111">
        <v>1.87568</v>
      </c>
      <c r="IK111">
        <v>1.87683</v>
      </c>
      <c r="IL111">
        <v>0</v>
      </c>
      <c r="IM111">
        <v>0</v>
      </c>
      <c r="IN111">
        <v>0</v>
      </c>
      <c r="IO111">
        <v>0</v>
      </c>
      <c r="IP111" t="s">
        <v>443</v>
      </c>
      <c r="IQ111" t="s">
        <v>444</v>
      </c>
      <c r="IR111" t="s">
        <v>445</v>
      </c>
      <c r="IS111" t="s">
        <v>445</v>
      </c>
      <c r="IT111" t="s">
        <v>445</v>
      </c>
      <c r="IU111" t="s">
        <v>445</v>
      </c>
      <c r="IV111">
        <v>0</v>
      </c>
      <c r="IW111">
        <v>100</v>
      </c>
      <c r="IX111">
        <v>100</v>
      </c>
      <c r="IY111">
        <v>1.47</v>
      </c>
      <c r="IZ111">
        <v>0.2158</v>
      </c>
      <c r="JA111">
        <v>-0.2046850803116756</v>
      </c>
      <c r="JB111">
        <v>0.001090686741545948</v>
      </c>
      <c r="JC111">
        <v>-2.452344269991786E-07</v>
      </c>
      <c r="JD111">
        <v>1.613811493950918E-10</v>
      </c>
      <c r="JE111">
        <v>-0.05017639731038544</v>
      </c>
      <c r="JF111">
        <v>-0.0006473243881308715</v>
      </c>
      <c r="JG111">
        <v>0.0006993473609999637</v>
      </c>
      <c r="JH111">
        <v>-6.390957121238126E-06</v>
      </c>
      <c r="JI111">
        <v>1</v>
      </c>
      <c r="JJ111">
        <v>2094</v>
      </c>
      <c r="JK111">
        <v>1</v>
      </c>
      <c r="JL111">
        <v>27</v>
      </c>
      <c r="JM111">
        <v>187489.8</v>
      </c>
      <c r="JN111">
        <v>187489.8</v>
      </c>
      <c r="JO111">
        <v>3.20801</v>
      </c>
      <c r="JP111">
        <v>2.51099</v>
      </c>
      <c r="JQ111">
        <v>1.39893</v>
      </c>
      <c r="JR111">
        <v>2.35352</v>
      </c>
      <c r="JS111">
        <v>1.44897</v>
      </c>
      <c r="JT111">
        <v>2.54272</v>
      </c>
      <c r="JU111">
        <v>36.718</v>
      </c>
      <c r="JV111">
        <v>24.2013</v>
      </c>
      <c r="JW111">
        <v>18</v>
      </c>
      <c r="JX111">
        <v>476.832</v>
      </c>
      <c r="JY111">
        <v>486.165</v>
      </c>
      <c r="JZ111">
        <v>27.291</v>
      </c>
      <c r="KA111">
        <v>29.048</v>
      </c>
      <c r="KB111">
        <v>30.0006</v>
      </c>
      <c r="KC111">
        <v>28.6185</v>
      </c>
      <c r="KD111">
        <v>28.6631</v>
      </c>
      <c r="KE111">
        <v>64.3224</v>
      </c>
      <c r="KF111">
        <v>25.0175</v>
      </c>
      <c r="KG111">
        <v>100</v>
      </c>
      <c r="KH111">
        <v>27.2917</v>
      </c>
      <c r="KI111">
        <v>1590.59</v>
      </c>
      <c r="KJ111">
        <v>22.2149</v>
      </c>
      <c r="KK111">
        <v>100.97</v>
      </c>
      <c r="KL111">
        <v>100.207</v>
      </c>
    </row>
    <row r="112" spans="1:298">
      <c r="A112">
        <v>96</v>
      </c>
      <c r="B112">
        <v>1758397975.1</v>
      </c>
      <c r="C112">
        <v>566.5999999046326</v>
      </c>
      <c r="D112" t="s">
        <v>637</v>
      </c>
      <c r="E112" t="s">
        <v>638</v>
      </c>
      <c r="F112">
        <v>5</v>
      </c>
      <c r="G112" t="s">
        <v>436</v>
      </c>
      <c r="H112" t="s">
        <v>437</v>
      </c>
      <c r="I112" t="s">
        <v>438</v>
      </c>
      <c r="J112">
        <v>1758397967.332142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1613.268971749678</v>
      </c>
      <c r="AL112">
        <v>1591.130666666665</v>
      </c>
      <c r="AM112">
        <v>3.463981161738647</v>
      </c>
      <c r="AN112">
        <v>65.6603906975196</v>
      </c>
      <c r="AO112">
        <f>(AQ112 - AP112 + DZ112*1E3/(8.314*(EB112+273.15)) * AS112/DY112 * AR112) * DY112/(100*DM112) * 1000/(1000 - AQ112)</f>
        <v>0</v>
      </c>
      <c r="AP112">
        <v>22.27891447866551</v>
      </c>
      <c r="AQ112">
        <v>22.68282545454545</v>
      </c>
      <c r="AR112">
        <v>-2.993388273626827E-07</v>
      </c>
      <c r="AS112">
        <v>125.1228218183643</v>
      </c>
      <c r="AT112">
        <v>0</v>
      </c>
      <c r="AU112">
        <v>0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439</v>
      </c>
      <c r="AZ112" t="s">
        <v>439</v>
      </c>
      <c r="BA112">
        <v>0</v>
      </c>
      <c r="BB112">
        <v>0</v>
      </c>
      <c r="BC112">
        <f>1-BA112/BB112</f>
        <v>0</v>
      </c>
      <c r="BD112">
        <v>0</v>
      </c>
      <c r="BE112" t="s">
        <v>439</v>
      </c>
      <c r="BF112" t="s">
        <v>439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439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1.65</v>
      </c>
      <c r="DN112">
        <v>0.5</v>
      </c>
      <c r="DO112" t="s">
        <v>440</v>
      </c>
      <c r="DP112">
        <v>2</v>
      </c>
      <c r="DQ112" t="b">
        <v>1</v>
      </c>
      <c r="DR112">
        <v>1758397967.332142</v>
      </c>
      <c r="DS112">
        <v>1530.701428571429</v>
      </c>
      <c r="DT112">
        <v>1561.471785714285</v>
      </c>
      <c r="DU112">
        <v>22.685575</v>
      </c>
      <c r="DV112">
        <v>22.27913571428572</v>
      </c>
      <c r="DW112">
        <v>1529.235357142857</v>
      </c>
      <c r="DX112">
        <v>22.46971071428572</v>
      </c>
      <c r="DY112">
        <v>500.0309642857143</v>
      </c>
      <c r="DZ112">
        <v>90.38857499999999</v>
      </c>
      <c r="EA112">
        <v>0.05550374642857143</v>
      </c>
      <c r="EB112">
        <v>29.35815714285715</v>
      </c>
      <c r="EC112">
        <v>30.01785714285715</v>
      </c>
      <c r="ED112">
        <v>999.9000000000002</v>
      </c>
      <c r="EE112">
        <v>0</v>
      </c>
      <c r="EF112">
        <v>0</v>
      </c>
      <c r="EG112">
        <v>10010.04214285714</v>
      </c>
      <c r="EH112">
        <v>0</v>
      </c>
      <c r="EI112">
        <v>8.32977</v>
      </c>
      <c r="EJ112">
        <v>-30.77042857142857</v>
      </c>
      <c r="EK112">
        <v>1566.233571428571</v>
      </c>
      <c r="EL112">
        <v>1597.054642857143</v>
      </c>
      <c r="EM112">
        <v>0.40644575</v>
      </c>
      <c r="EN112">
        <v>1561.471785714285</v>
      </c>
      <c r="EO112">
        <v>22.27913571428572</v>
      </c>
      <c r="EP112">
        <v>2.050517142857143</v>
      </c>
      <c r="EQ112">
        <v>2.013779285714286</v>
      </c>
      <c r="ER112">
        <v>17.83991071428571</v>
      </c>
      <c r="ES112">
        <v>17.55308928571429</v>
      </c>
      <c r="ET112">
        <v>2000.001785714285</v>
      </c>
      <c r="EU112">
        <v>0.9800063571428572</v>
      </c>
      <c r="EV112">
        <v>0.01999345357142857</v>
      </c>
      <c r="EW112">
        <v>0</v>
      </c>
      <c r="EX112">
        <v>240.3636428571428</v>
      </c>
      <c r="EY112">
        <v>5.000560000000001</v>
      </c>
      <c r="EZ112">
        <v>4980.196785714285</v>
      </c>
      <c r="FA112">
        <v>17294.92500000001</v>
      </c>
      <c r="FB112">
        <v>41.62942857142857</v>
      </c>
      <c r="FC112">
        <v>41.93257142857141</v>
      </c>
      <c r="FD112">
        <v>41.37721428571428</v>
      </c>
      <c r="FE112">
        <v>41.04871428571428</v>
      </c>
      <c r="FF112">
        <v>42.32999999999999</v>
      </c>
      <c r="FG112">
        <v>1955.111785714286</v>
      </c>
      <c r="FH112">
        <v>39.89000000000001</v>
      </c>
      <c r="FI112">
        <v>0</v>
      </c>
      <c r="FJ112">
        <v>1758397975</v>
      </c>
      <c r="FK112">
        <v>0</v>
      </c>
      <c r="FL112">
        <v>240.3751538461539</v>
      </c>
      <c r="FM112">
        <v>1.181948708016194</v>
      </c>
      <c r="FN112">
        <v>17.27247855800652</v>
      </c>
      <c r="FO112">
        <v>4980.322307692308</v>
      </c>
      <c r="FP112">
        <v>15</v>
      </c>
      <c r="FQ112">
        <v>0</v>
      </c>
      <c r="FR112" t="s">
        <v>441</v>
      </c>
      <c r="FS112">
        <v>1747148579.5</v>
      </c>
      <c r="FT112">
        <v>1747148584.5</v>
      </c>
      <c r="FU112">
        <v>0</v>
      </c>
      <c r="FV112">
        <v>0.162</v>
      </c>
      <c r="FW112">
        <v>-0.001</v>
      </c>
      <c r="FX112">
        <v>0.139</v>
      </c>
      <c r="FY112">
        <v>0.058</v>
      </c>
      <c r="FZ112">
        <v>420</v>
      </c>
      <c r="GA112">
        <v>16</v>
      </c>
      <c r="GB112">
        <v>0.19</v>
      </c>
      <c r="GC112">
        <v>0.02</v>
      </c>
      <c r="GD112">
        <v>-30.75716097560975</v>
      </c>
      <c r="GE112">
        <v>-0.4771379790940125</v>
      </c>
      <c r="GF112">
        <v>0.1308076988821875</v>
      </c>
      <c r="GG112">
        <v>1</v>
      </c>
      <c r="GH112">
        <v>240.3290882352941</v>
      </c>
      <c r="GI112">
        <v>0.5186707411330432</v>
      </c>
      <c r="GJ112">
        <v>0.1718633807019337</v>
      </c>
      <c r="GK112">
        <v>1</v>
      </c>
      <c r="GL112">
        <v>0.4083968780487806</v>
      </c>
      <c r="GM112">
        <v>-0.03727528222996412</v>
      </c>
      <c r="GN112">
        <v>0.003798449222685883</v>
      </c>
      <c r="GO112">
        <v>1</v>
      </c>
      <c r="GP112">
        <v>3</v>
      </c>
      <c r="GQ112">
        <v>3</v>
      </c>
      <c r="GR112" t="s">
        <v>442</v>
      </c>
      <c r="GS112">
        <v>3.12747</v>
      </c>
      <c r="GT112">
        <v>2.73312</v>
      </c>
      <c r="GU112">
        <v>0.204937</v>
      </c>
      <c r="GV112">
        <v>0.208794</v>
      </c>
      <c r="GW112">
        <v>0.102791</v>
      </c>
      <c r="GX112">
        <v>0.102054</v>
      </c>
      <c r="GY112">
        <v>23848.6</v>
      </c>
      <c r="GZ112">
        <v>22996.1</v>
      </c>
      <c r="HA112">
        <v>30539.6</v>
      </c>
      <c r="HB112">
        <v>29320.9</v>
      </c>
      <c r="HC112">
        <v>37827</v>
      </c>
      <c r="HD112">
        <v>34640.4</v>
      </c>
      <c r="HE112">
        <v>46723.5</v>
      </c>
      <c r="HF112">
        <v>43560.4</v>
      </c>
      <c r="HG112">
        <v>1.82255</v>
      </c>
      <c r="HH112">
        <v>1.8851</v>
      </c>
      <c r="HI112">
        <v>0.0967085</v>
      </c>
      <c r="HJ112">
        <v>0</v>
      </c>
      <c r="HK112">
        <v>28.4483</v>
      </c>
      <c r="HL112">
        <v>999.9</v>
      </c>
      <c r="HM112">
        <v>54.9</v>
      </c>
      <c r="HN112">
        <v>30</v>
      </c>
      <c r="HO112">
        <v>25.8773</v>
      </c>
      <c r="HP112">
        <v>63.5461</v>
      </c>
      <c r="HQ112">
        <v>16.4022</v>
      </c>
      <c r="HR112">
        <v>1</v>
      </c>
      <c r="HS112">
        <v>0.151568</v>
      </c>
      <c r="HT112">
        <v>0.337168</v>
      </c>
      <c r="HU112">
        <v>20.1994</v>
      </c>
      <c r="HV112">
        <v>5.22897</v>
      </c>
      <c r="HW112">
        <v>11.974</v>
      </c>
      <c r="HX112">
        <v>4.9698</v>
      </c>
      <c r="HY112">
        <v>3.28965</v>
      </c>
      <c r="HZ112">
        <v>9999</v>
      </c>
      <c r="IA112">
        <v>9999</v>
      </c>
      <c r="IB112">
        <v>9999</v>
      </c>
      <c r="IC112">
        <v>999.9</v>
      </c>
      <c r="ID112">
        <v>4.97296</v>
      </c>
      <c r="IE112">
        <v>1.87742</v>
      </c>
      <c r="IF112">
        <v>1.87546</v>
      </c>
      <c r="IG112">
        <v>1.8783</v>
      </c>
      <c r="IH112">
        <v>1.875</v>
      </c>
      <c r="II112">
        <v>1.87862</v>
      </c>
      <c r="IJ112">
        <v>1.87567</v>
      </c>
      <c r="IK112">
        <v>1.87683</v>
      </c>
      <c r="IL112">
        <v>0</v>
      </c>
      <c r="IM112">
        <v>0</v>
      </c>
      <c r="IN112">
        <v>0</v>
      </c>
      <c r="IO112">
        <v>0</v>
      </c>
      <c r="IP112" t="s">
        <v>443</v>
      </c>
      <c r="IQ112" t="s">
        <v>444</v>
      </c>
      <c r="IR112" t="s">
        <v>445</v>
      </c>
      <c r="IS112" t="s">
        <v>445</v>
      </c>
      <c r="IT112" t="s">
        <v>445</v>
      </c>
      <c r="IU112" t="s">
        <v>445</v>
      </c>
      <c r="IV112">
        <v>0</v>
      </c>
      <c r="IW112">
        <v>100</v>
      </c>
      <c r="IX112">
        <v>100</v>
      </c>
      <c r="IY112">
        <v>1.51</v>
      </c>
      <c r="IZ112">
        <v>0.2158</v>
      </c>
      <c r="JA112">
        <v>-0.2046850803116756</v>
      </c>
      <c r="JB112">
        <v>0.001090686741545948</v>
      </c>
      <c r="JC112">
        <v>-2.452344269991786E-07</v>
      </c>
      <c r="JD112">
        <v>1.613811493950918E-10</v>
      </c>
      <c r="JE112">
        <v>-0.05017639731038544</v>
      </c>
      <c r="JF112">
        <v>-0.0006473243881308715</v>
      </c>
      <c r="JG112">
        <v>0.0006993473609999637</v>
      </c>
      <c r="JH112">
        <v>-6.390957121238126E-06</v>
      </c>
      <c r="JI112">
        <v>1</v>
      </c>
      <c r="JJ112">
        <v>2094</v>
      </c>
      <c r="JK112">
        <v>1</v>
      </c>
      <c r="JL112">
        <v>27</v>
      </c>
      <c r="JM112">
        <v>187489.9</v>
      </c>
      <c r="JN112">
        <v>187489.8</v>
      </c>
      <c r="JO112">
        <v>3.23853</v>
      </c>
      <c r="JP112">
        <v>2.52686</v>
      </c>
      <c r="JQ112">
        <v>1.39893</v>
      </c>
      <c r="JR112">
        <v>2.35352</v>
      </c>
      <c r="JS112">
        <v>1.44897</v>
      </c>
      <c r="JT112">
        <v>2.47559</v>
      </c>
      <c r="JU112">
        <v>36.718</v>
      </c>
      <c r="JV112">
        <v>24.1926</v>
      </c>
      <c r="JW112">
        <v>18</v>
      </c>
      <c r="JX112">
        <v>476.617</v>
      </c>
      <c r="JY112">
        <v>486.344</v>
      </c>
      <c r="JZ112">
        <v>27.2775</v>
      </c>
      <c r="KA112">
        <v>29.0549</v>
      </c>
      <c r="KB112">
        <v>30.0009</v>
      </c>
      <c r="KC112">
        <v>28.6254</v>
      </c>
      <c r="KD112">
        <v>28.6704</v>
      </c>
      <c r="KE112">
        <v>64.8519</v>
      </c>
      <c r="KF112">
        <v>25.2876</v>
      </c>
      <c r="KG112">
        <v>100</v>
      </c>
      <c r="KH112">
        <v>27.2346</v>
      </c>
      <c r="KI112">
        <v>1603.96</v>
      </c>
      <c r="KJ112">
        <v>22.2149</v>
      </c>
      <c r="KK112">
        <v>100.969</v>
      </c>
      <c r="KL112">
        <v>100.204</v>
      </c>
    </row>
    <row r="113" spans="1:298">
      <c r="A113">
        <v>97</v>
      </c>
      <c r="B113">
        <v>1758402228.6</v>
      </c>
      <c r="C113">
        <v>4820.099999904633</v>
      </c>
      <c r="D113" t="s">
        <v>639</v>
      </c>
      <c r="E113" t="s">
        <v>640</v>
      </c>
      <c r="F113">
        <v>5</v>
      </c>
      <c r="G113" t="s">
        <v>641</v>
      </c>
      <c r="H113" t="s">
        <v>437</v>
      </c>
      <c r="I113" t="s">
        <v>438</v>
      </c>
      <c r="J113">
        <v>1758402220.849999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429.4013710328635</v>
      </c>
      <c r="AL113">
        <v>426.8119333333332</v>
      </c>
      <c r="AM113">
        <v>0.001146861273056394</v>
      </c>
      <c r="AN113">
        <v>65.66047444305194</v>
      </c>
      <c r="AO113">
        <f>(AQ113 - AP113 + DZ113*1E3/(8.314*(EB113+273.15)) * AS113/DY113 * AR113) * DY113/(100*DM113) * 1000/(1000 - AQ113)</f>
        <v>0</v>
      </c>
      <c r="AP113">
        <v>21.91575436902611</v>
      </c>
      <c r="AQ113">
        <v>22.26205212121213</v>
      </c>
      <c r="AR113">
        <v>-8.638997347657616E-07</v>
      </c>
      <c r="AS113">
        <v>125.0699500986589</v>
      </c>
      <c r="AT113">
        <v>1</v>
      </c>
      <c r="AU113">
        <v>0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439</v>
      </c>
      <c r="AZ113" t="s">
        <v>439</v>
      </c>
      <c r="BA113">
        <v>0</v>
      </c>
      <c r="BB113">
        <v>0</v>
      </c>
      <c r="BC113">
        <f>1-BA113/BB113</f>
        <v>0</v>
      </c>
      <c r="BD113">
        <v>0</v>
      </c>
      <c r="BE113" t="s">
        <v>439</v>
      </c>
      <c r="BF113" t="s">
        <v>439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439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1.91</v>
      </c>
      <c r="DN113">
        <v>0.5</v>
      </c>
      <c r="DO113" t="s">
        <v>440</v>
      </c>
      <c r="DP113">
        <v>2</v>
      </c>
      <c r="DQ113" t="b">
        <v>1</v>
      </c>
      <c r="DR113">
        <v>1758402220.849999</v>
      </c>
      <c r="DS113">
        <v>417.2845666666666</v>
      </c>
      <c r="DT113">
        <v>419.9983333333333</v>
      </c>
      <c r="DU113">
        <v>22.2653</v>
      </c>
      <c r="DV113">
        <v>21.91244333333333</v>
      </c>
      <c r="DW113">
        <v>417.0653000000001</v>
      </c>
      <c r="DX113">
        <v>22.05807</v>
      </c>
      <c r="DY113">
        <v>500.0125333333333</v>
      </c>
      <c r="DZ113">
        <v>90.31832999999999</v>
      </c>
      <c r="EA113">
        <v>0.05511676666666667</v>
      </c>
      <c r="EB113">
        <v>28.97522333333334</v>
      </c>
      <c r="EC113">
        <v>30.00155333333334</v>
      </c>
      <c r="ED113">
        <v>999.9000000000002</v>
      </c>
      <c r="EE113">
        <v>0</v>
      </c>
      <c r="EF113">
        <v>0</v>
      </c>
      <c r="EG113">
        <v>9997.325666666666</v>
      </c>
      <c r="EH113">
        <v>0</v>
      </c>
      <c r="EI113">
        <v>10.33217166666667</v>
      </c>
      <c r="EJ113">
        <v>-2.713720333333333</v>
      </c>
      <c r="EK113">
        <v>426.7871333333333</v>
      </c>
      <c r="EL113">
        <v>429.4076666666667</v>
      </c>
      <c r="EM113">
        <v>0.3528525333333333</v>
      </c>
      <c r="EN113">
        <v>419.9983333333333</v>
      </c>
      <c r="EO113">
        <v>21.91244333333333</v>
      </c>
      <c r="EP113">
        <v>2.010964666666667</v>
      </c>
      <c r="EQ113">
        <v>1.979096</v>
      </c>
      <c r="ER113">
        <v>17.53093333333334</v>
      </c>
      <c r="ES113">
        <v>17.27808333333333</v>
      </c>
      <c r="ET113">
        <v>1999.98</v>
      </c>
      <c r="EU113">
        <v>0.9800030999999999</v>
      </c>
      <c r="EV113">
        <v>0.01999659666666666</v>
      </c>
      <c r="EW113">
        <v>0</v>
      </c>
      <c r="EX113">
        <v>212.2392333333333</v>
      </c>
      <c r="EY113">
        <v>5.000560000000002</v>
      </c>
      <c r="EZ113">
        <v>4411.823</v>
      </c>
      <c r="FA113">
        <v>17294.72</v>
      </c>
      <c r="FB113">
        <v>41.81199999999998</v>
      </c>
      <c r="FC113">
        <v>42.125</v>
      </c>
      <c r="FD113">
        <v>41.56199999999998</v>
      </c>
      <c r="FE113">
        <v>41.19119999999998</v>
      </c>
      <c r="FF113">
        <v>42.43699999999998</v>
      </c>
      <c r="FG113">
        <v>1955.09</v>
      </c>
      <c r="FH113">
        <v>39.89000000000001</v>
      </c>
      <c r="FI113">
        <v>0</v>
      </c>
      <c r="FJ113">
        <v>1758402228.4</v>
      </c>
      <c r="FK113">
        <v>0</v>
      </c>
      <c r="FL113">
        <v>212.24088</v>
      </c>
      <c r="FM113">
        <v>-1.232230762712951</v>
      </c>
      <c r="FN113">
        <v>21.54384610346912</v>
      </c>
      <c r="FO113">
        <v>4411.936799999999</v>
      </c>
      <c r="FP113">
        <v>15</v>
      </c>
      <c r="FQ113">
        <v>0</v>
      </c>
      <c r="FR113" t="s">
        <v>441</v>
      </c>
      <c r="FS113">
        <v>1747148579.5</v>
      </c>
      <c r="FT113">
        <v>1747148584.5</v>
      </c>
      <c r="FU113">
        <v>0</v>
      </c>
      <c r="FV113">
        <v>0.162</v>
      </c>
      <c r="FW113">
        <v>-0.001</v>
      </c>
      <c r="FX113">
        <v>0.139</v>
      </c>
      <c r="FY113">
        <v>0.058</v>
      </c>
      <c r="FZ113">
        <v>420</v>
      </c>
      <c r="GA113">
        <v>16</v>
      </c>
      <c r="GB113">
        <v>0.19</v>
      </c>
      <c r="GC113">
        <v>0.02</v>
      </c>
      <c r="GD113">
        <v>-2.6973285</v>
      </c>
      <c r="GE113">
        <v>-0.2993961726078728</v>
      </c>
      <c r="GF113">
        <v>0.05826852480327609</v>
      </c>
      <c r="GG113">
        <v>1</v>
      </c>
      <c r="GH113">
        <v>212.2536176470588</v>
      </c>
      <c r="GI113">
        <v>-0.5996180249666511</v>
      </c>
      <c r="GJ113">
        <v>0.1925575566675008</v>
      </c>
      <c r="GK113">
        <v>1</v>
      </c>
      <c r="GL113">
        <v>0.35773515</v>
      </c>
      <c r="GM113">
        <v>-0.09831624765478514</v>
      </c>
      <c r="GN113">
        <v>0.009846311214231455</v>
      </c>
      <c r="GO113">
        <v>1</v>
      </c>
      <c r="GP113">
        <v>3</v>
      </c>
      <c r="GQ113">
        <v>3</v>
      </c>
      <c r="GR113" t="s">
        <v>442</v>
      </c>
      <c r="GS113">
        <v>3.12751</v>
      </c>
      <c r="GT113">
        <v>2.73258</v>
      </c>
      <c r="GU113">
        <v>0.0851867</v>
      </c>
      <c r="GV113">
        <v>0.086087</v>
      </c>
      <c r="GW113">
        <v>0.10138</v>
      </c>
      <c r="GX113">
        <v>0.100817</v>
      </c>
      <c r="GY113">
        <v>27441.9</v>
      </c>
      <c r="GZ113">
        <v>26564</v>
      </c>
      <c r="HA113">
        <v>30538.9</v>
      </c>
      <c r="HB113">
        <v>29320.6</v>
      </c>
      <c r="HC113">
        <v>37878.1</v>
      </c>
      <c r="HD113">
        <v>34679.5</v>
      </c>
      <c r="HE113">
        <v>46723.3</v>
      </c>
      <c r="HF113">
        <v>43559.5</v>
      </c>
      <c r="HG113">
        <v>1.82035</v>
      </c>
      <c r="HH113">
        <v>1.8809</v>
      </c>
      <c r="HI113">
        <v>0.114959</v>
      </c>
      <c r="HJ113">
        <v>0</v>
      </c>
      <c r="HK113">
        <v>28.1341</v>
      </c>
      <c r="HL113">
        <v>999.9</v>
      </c>
      <c r="HM113">
        <v>54.9</v>
      </c>
      <c r="HN113">
        <v>30.1</v>
      </c>
      <c r="HO113">
        <v>26.0472</v>
      </c>
      <c r="HP113">
        <v>63.3842</v>
      </c>
      <c r="HQ113">
        <v>16.5825</v>
      </c>
      <c r="HR113">
        <v>1</v>
      </c>
      <c r="HS113">
        <v>0.151496</v>
      </c>
      <c r="HT113">
        <v>0.46713</v>
      </c>
      <c r="HU113">
        <v>20.1997</v>
      </c>
      <c r="HV113">
        <v>5.23032</v>
      </c>
      <c r="HW113">
        <v>11.974</v>
      </c>
      <c r="HX113">
        <v>4.9705</v>
      </c>
      <c r="HY113">
        <v>3.2901</v>
      </c>
      <c r="HZ113">
        <v>9999</v>
      </c>
      <c r="IA113">
        <v>9999</v>
      </c>
      <c r="IB113">
        <v>9999</v>
      </c>
      <c r="IC113">
        <v>999.9</v>
      </c>
      <c r="ID113">
        <v>4.97293</v>
      </c>
      <c r="IE113">
        <v>1.87732</v>
      </c>
      <c r="IF113">
        <v>1.87544</v>
      </c>
      <c r="IG113">
        <v>1.8782</v>
      </c>
      <c r="IH113">
        <v>1.87499</v>
      </c>
      <c r="II113">
        <v>1.87853</v>
      </c>
      <c r="IJ113">
        <v>1.87562</v>
      </c>
      <c r="IK113">
        <v>1.87683</v>
      </c>
      <c r="IL113">
        <v>0</v>
      </c>
      <c r="IM113">
        <v>0</v>
      </c>
      <c r="IN113">
        <v>0</v>
      </c>
      <c r="IO113">
        <v>0</v>
      </c>
      <c r="IP113" t="s">
        <v>443</v>
      </c>
      <c r="IQ113" t="s">
        <v>444</v>
      </c>
      <c r="IR113" t="s">
        <v>445</v>
      </c>
      <c r="IS113" t="s">
        <v>445</v>
      </c>
      <c r="IT113" t="s">
        <v>445</v>
      </c>
      <c r="IU113" t="s">
        <v>445</v>
      </c>
      <c r="IV113">
        <v>0</v>
      </c>
      <c r="IW113">
        <v>100</v>
      </c>
      <c r="IX113">
        <v>100</v>
      </c>
      <c r="IY113">
        <v>0.219</v>
      </c>
      <c r="IZ113">
        <v>0.2071</v>
      </c>
      <c r="JA113">
        <v>-0.2046850803116756</v>
      </c>
      <c r="JB113">
        <v>0.001090686741545948</v>
      </c>
      <c r="JC113">
        <v>-2.452344269991786E-07</v>
      </c>
      <c r="JD113">
        <v>1.613811493950918E-10</v>
      </c>
      <c r="JE113">
        <v>-0.05017639731038544</v>
      </c>
      <c r="JF113">
        <v>-0.0006473243881308715</v>
      </c>
      <c r="JG113">
        <v>0.0006993473609999637</v>
      </c>
      <c r="JH113">
        <v>-6.390957121238126E-06</v>
      </c>
      <c r="JI113">
        <v>1</v>
      </c>
      <c r="JJ113">
        <v>2094</v>
      </c>
      <c r="JK113">
        <v>1</v>
      </c>
      <c r="JL113">
        <v>27</v>
      </c>
      <c r="JM113">
        <v>187560.8</v>
      </c>
      <c r="JN113">
        <v>187560.7</v>
      </c>
      <c r="JO113">
        <v>1.11084</v>
      </c>
      <c r="JP113">
        <v>2.53418</v>
      </c>
      <c r="JQ113">
        <v>1.39893</v>
      </c>
      <c r="JR113">
        <v>2.35352</v>
      </c>
      <c r="JS113">
        <v>1.44897</v>
      </c>
      <c r="JT113">
        <v>2.54028</v>
      </c>
      <c r="JU113">
        <v>36.7892</v>
      </c>
      <c r="JV113">
        <v>24.1926</v>
      </c>
      <c r="JW113">
        <v>18</v>
      </c>
      <c r="JX113">
        <v>475.771</v>
      </c>
      <c r="JY113">
        <v>484.035</v>
      </c>
      <c r="JZ113">
        <v>26.7227</v>
      </c>
      <c r="KA113">
        <v>29.067</v>
      </c>
      <c r="KB113">
        <v>30.0003</v>
      </c>
      <c r="KC113">
        <v>28.6802</v>
      </c>
      <c r="KD113">
        <v>28.7313</v>
      </c>
      <c r="KE113">
        <v>22.2624</v>
      </c>
      <c r="KF113">
        <v>26.0284</v>
      </c>
      <c r="KG113">
        <v>100</v>
      </c>
      <c r="KH113">
        <v>26.7183</v>
      </c>
      <c r="KI113">
        <v>413.312</v>
      </c>
      <c r="KJ113">
        <v>21.8948</v>
      </c>
      <c r="KK113">
        <v>100.968</v>
      </c>
      <c r="KL113">
        <v>100.203</v>
      </c>
    </row>
    <row r="114" spans="1:298">
      <c r="A114">
        <v>98</v>
      </c>
      <c r="B114">
        <v>1758402233.6</v>
      </c>
      <c r="C114">
        <v>4825.099999904633</v>
      </c>
      <c r="D114" t="s">
        <v>642</v>
      </c>
      <c r="E114" t="s">
        <v>643</v>
      </c>
      <c r="F114">
        <v>5</v>
      </c>
      <c r="G114" t="s">
        <v>641</v>
      </c>
      <c r="H114" t="s">
        <v>437</v>
      </c>
      <c r="I114" t="s">
        <v>438</v>
      </c>
      <c r="J114">
        <v>1758402225.755172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429.3653425592602</v>
      </c>
      <c r="AL114">
        <v>426.7427454545452</v>
      </c>
      <c r="AM114">
        <v>-0.0207987690686598</v>
      </c>
      <c r="AN114">
        <v>65.66047444305194</v>
      </c>
      <c r="AO114">
        <f>(AQ114 - AP114 + DZ114*1E3/(8.314*(EB114+273.15)) * AS114/DY114 * AR114) * DY114/(100*DM114) * 1000/(1000 - AQ114)</f>
        <v>0</v>
      </c>
      <c r="AP114">
        <v>21.9180410807981</v>
      </c>
      <c r="AQ114">
        <v>22.26254303030304</v>
      </c>
      <c r="AR114">
        <v>1.410221963909613E-06</v>
      </c>
      <c r="AS114">
        <v>125.0699500986589</v>
      </c>
      <c r="AT114">
        <v>1</v>
      </c>
      <c r="AU114">
        <v>0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439</v>
      </c>
      <c r="AZ114" t="s">
        <v>439</v>
      </c>
      <c r="BA114">
        <v>0</v>
      </c>
      <c r="BB114">
        <v>0</v>
      </c>
      <c r="BC114">
        <f>1-BA114/BB114</f>
        <v>0</v>
      </c>
      <c r="BD114">
        <v>0</v>
      </c>
      <c r="BE114" t="s">
        <v>439</v>
      </c>
      <c r="BF114" t="s">
        <v>439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439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1.91</v>
      </c>
      <c r="DN114">
        <v>0.5</v>
      </c>
      <c r="DO114" t="s">
        <v>440</v>
      </c>
      <c r="DP114">
        <v>2</v>
      </c>
      <c r="DQ114" t="b">
        <v>1</v>
      </c>
      <c r="DR114">
        <v>1758402225.755172</v>
      </c>
      <c r="DS114">
        <v>417.2836551724138</v>
      </c>
      <c r="DT114">
        <v>419.8208620689655</v>
      </c>
      <c r="DU114">
        <v>22.26286206896552</v>
      </c>
      <c r="DV114">
        <v>21.91446206896552</v>
      </c>
      <c r="DW114">
        <v>417.0643448275863</v>
      </c>
      <c r="DX114">
        <v>22.05567931034482</v>
      </c>
      <c r="DY114">
        <v>499.9735172413793</v>
      </c>
      <c r="DZ114">
        <v>90.31849310344828</v>
      </c>
      <c r="EA114">
        <v>0.05499991724137931</v>
      </c>
      <c r="EB114">
        <v>28.9765724137931</v>
      </c>
      <c r="EC114">
        <v>30.0035724137931</v>
      </c>
      <c r="ED114">
        <v>999.9000000000002</v>
      </c>
      <c r="EE114">
        <v>0</v>
      </c>
      <c r="EF114">
        <v>0</v>
      </c>
      <c r="EG114">
        <v>9996.800000000001</v>
      </c>
      <c r="EH114">
        <v>0</v>
      </c>
      <c r="EI114">
        <v>10.9370224137931</v>
      </c>
      <c r="EJ114">
        <v>-2.537279965517241</v>
      </c>
      <c r="EK114">
        <v>426.7850689655172</v>
      </c>
      <c r="EL114">
        <v>429.2271724137931</v>
      </c>
      <c r="EM114">
        <v>0.3483941724137932</v>
      </c>
      <c r="EN114">
        <v>419.8208620689655</v>
      </c>
      <c r="EO114">
        <v>21.91446206896552</v>
      </c>
      <c r="EP114">
        <v>2.010748275862069</v>
      </c>
      <c r="EQ114">
        <v>1.979281379310345</v>
      </c>
      <c r="ER114">
        <v>17.52921724137931</v>
      </c>
      <c r="ES114">
        <v>17.27956896551724</v>
      </c>
      <c r="ET114">
        <v>1999.994137931035</v>
      </c>
      <c r="EU114">
        <v>0.9800033103448275</v>
      </c>
      <c r="EV114">
        <v>0.01999637931034482</v>
      </c>
      <c r="EW114">
        <v>0</v>
      </c>
      <c r="EX114">
        <v>212.195</v>
      </c>
      <c r="EY114">
        <v>5.000560000000001</v>
      </c>
      <c r="EZ114">
        <v>4412.770344827585</v>
      </c>
      <c r="FA114">
        <v>17294.84137931035</v>
      </c>
      <c r="FB114">
        <v>41.81199999999998</v>
      </c>
      <c r="FC114">
        <v>42.125</v>
      </c>
      <c r="FD114">
        <v>41.56199999999998</v>
      </c>
      <c r="FE114">
        <v>41.1935172413793</v>
      </c>
      <c r="FF114">
        <v>42.43699999999998</v>
      </c>
      <c r="FG114">
        <v>1955.104137931034</v>
      </c>
      <c r="FH114">
        <v>39.89000000000001</v>
      </c>
      <c r="FI114">
        <v>0</v>
      </c>
      <c r="FJ114">
        <v>1758402233.8</v>
      </c>
      <c r="FK114">
        <v>0</v>
      </c>
      <c r="FL114">
        <v>212.2113076923077</v>
      </c>
      <c r="FM114">
        <v>-0.7884444488617863</v>
      </c>
      <c r="FN114">
        <v>8.478632495303563</v>
      </c>
      <c r="FO114">
        <v>4412.85</v>
      </c>
      <c r="FP114">
        <v>15</v>
      </c>
      <c r="FQ114">
        <v>0</v>
      </c>
      <c r="FR114" t="s">
        <v>441</v>
      </c>
      <c r="FS114">
        <v>1747148579.5</v>
      </c>
      <c r="FT114">
        <v>1747148584.5</v>
      </c>
      <c r="FU114">
        <v>0</v>
      </c>
      <c r="FV114">
        <v>0.162</v>
      </c>
      <c r="FW114">
        <v>-0.001</v>
      </c>
      <c r="FX114">
        <v>0.139</v>
      </c>
      <c r="FY114">
        <v>0.058</v>
      </c>
      <c r="FZ114">
        <v>420</v>
      </c>
      <c r="GA114">
        <v>16</v>
      </c>
      <c r="GB114">
        <v>0.19</v>
      </c>
      <c r="GC114">
        <v>0.02</v>
      </c>
      <c r="GD114">
        <v>-2.624094390243902</v>
      </c>
      <c r="GE114">
        <v>1.302301254355397</v>
      </c>
      <c r="GF114">
        <v>0.2850146407625728</v>
      </c>
      <c r="GG114">
        <v>0</v>
      </c>
      <c r="GH114">
        <v>212.2402352941176</v>
      </c>
      <c r="GI114">
        <v>-0.689350648889813</v>
      </c>
      <c r="GJ114">
        <v>0.1990130144759277</v>
      </c>
      <c r="GK114">
        <v>1</v>
      </c>
      <c r="GL114">
        <v>0.3519375365853659</v>
      </c>
      <c r="GM114">
        <v>-0.06056320557491251</v>
      </c>
      <c r="GN114">
        <v>0.006273695184901144</v>
      </c>
      <c r="GO114">
        <v>1</v>
      </c>
      <c r="GP114">
        <v>2</v>
      </c>
      <c r="GQ114">
        <v>3</v>
      </c>
      <c r="GR114" t="s">
        <v>448</v>
      </c>
      <c r="GS114">
        <v>3.1276</v>
      </c>
      <c r="GT114">
        <v>2.73206</v>
      </c>
      <c r="GU114">
        <v>0.0851566</v>
      </c>
      <c r="GV114">
        <v>0.0856198</v>
      </c>
      <c r="GW114">
        <v>0.101379</v>
      </c>
      <c r="GX114">
        <v>0.100825</v>
      </c>
      <c r="GY114">
        <v>27442.5</v>
      </c>
      <c r="GZ114">
        <v>26577.3</v>
      </c>
      <c r="HA114">
        <v>30538.5</v>
      </c>
      <c r="HB114">
        <v>29320.2</v>
      </c>
      <c r="HC114">
        <v>37877.7</v>
      </c>
      <c r="HD114">
        <v>34678.8</v>
      </c>
      <c r="HE114">
        <v>46722.6</v>
      </c>
      <c r="HF114">
        <v>43559.1</v>
      </c>
      <c r="HG114">
        <v>1.82025</v>
      </c>
      <c r="HH114">
        <v>1.88092</v>
      </c>
      <c r="HI114">
        <v>0.11446</v>
      </c>
      <c r="HJ114">
        <v>0</v>
      </c>
      <c r="HK114">
        <v>28.1365</v>
      </c>
      <c r="HL114">
        <v>999.9</v>
      </c>
      <c r="HM114">
        <v>54.9</v>
      </c>
      <c r="HN114">
        <v>30.1</v>
      </c>
      <c r="HO114">
        <v>26.048</v>
      </c>
      <c r="HP114">
        <v>64.1442</v>
      </c>
      <c r="HQ114">
        <v>16.6587</v>
      </c>
      <c r="HR114">
        <v>1</v>
      </c>
      <c r="HS114">
        <v>0.151629</v>
      </c>
      <c r="HT114">
        <v>0.486811</v>
      </c>
      <c r="HU114">
        <v>20.1993</v>
      </c>
      <c r="HV114">
        <v>5.22717</v>
      </c>
      <c r="HW114">
        <v>11.974</v>
      </c>
      <c r="HX114">
        <v>4.96935</v>
      </c>
      <c r="HY114">
        <v>3.28948</v>
      </c>
      <c r="HZ114">
        <v>9999</v>
      </c>
      <c r="IA114">
        <v>9999</v>
      </c>
      <c r="IB114">
        <v>9999</v>
      </c>
      <c r="IC114">
        <v>999.9</v>
      </c>
      <c r="ID114">
        <v>4.97292</v>
      </c>
      <c r="IE114">
        <v>1.87735</v>
      </c>
      <c r="IF114">
        <v>1.87544</v>
      </c>
      <c r="IG114">
        <v>1.8782</v>
      </c>
      <c r="IH114">
        <v>1.875</v>
      </c>
      <c r="II114">
        <v>1.87855</v>
      </c>
      <c r="IJ114">
        <v>1.87564</v>
      </c>
      <c r="IK114">
        <v>1.87683</v>
      </c>
      <c r="IL114">
        <v>0</v>
      </c>
      <c r="IM114">
        <v>0</v>
      </c>
      <c r="IN114">
        <v>0</v>
      </c>
      <c r="IO114">
        <v>0</v>
      </c>
      <c r="IP114" t="s">
        <v>443</v>
      </c>
      <c r="IQ114" t="s">
        <v>444</v>
      </c>
      <c r="IR114" t="s">
        <v>445</v>
      </c>
      <c r="IS114" t="s">
        <v>445</v>
      </c>
      <c r="IT114" t="s">
        <v>445</v>
      </c>
      <c r="IU114" t="s">
        <v>445</v>
      </c>
      <c r="IV114">
        <v>0</v>
      </c>
      <c r="IW114">
        <v>100</v>
      </c>
      <c r="IX114">
        <v>100</v>
      </c>
      <c r="IY114">
        <v>0.219</v>
      </c>
      <c r="IZ114">
        <v>0.2072</v>
      </c>
      <c r="JA114">
        <v>-0.2046850803116756</v>
      </c>
      <c r="JB114">
        <v>0.001090686741545948</v>
      </c>
      <c r="JC114">
        <v>-2.452344269991786E-07</v>
      </c>
      <c r="JD114">
        <v>1.613811493950918E-10</v>
      </c>
      <c r="JE114">
        <v>-0.05017639731038544</v>
      </c>
      <c r="JF114">
        <v>-0.0006473243881308715</v>
      </c>
      <c r="JG114">
        <v>0.0006993473609999637</v>
      </c>
      <c r="JH114">
        <v>-6.390957121238126E-06</v>
      </c>
      <c r="JI114">
        <v>1</v>
      </c>
      <c r="JJ114">
        <v>2094</v>
      </c>
      <c r="JK114">
        <v>1</v>
      </c>
      <c r="JL114">
        <v>27</v>
      </c>
      <c r="JM114">
        <v>187560.9</v>
      </c>
      <c r="JN114">
        <v>187560.8</v>
      </c>
      <c r="JO114">
        <v>1.08521</v>
      </c>
      <c r="JP114">
        <v>2.53052</v>
      </c>
      <c r="JQ114">
        <v>1.39893</v>
      </c>
      <c r="JR114">
        <v>2.35352</v>
      </c>
      <c r="JS114">
        <v>1.44897</v>
      </c>
      <c r="JT114">
        <v>2.58545</v>
      </c>
      <c r="JU114">
        <v>36.7892</v>
      </c>
      <c r="JV114">
        <v>24.2013</v>
      </c>
      <c r="JW114">
        <v>18</v>
      </c>
      <c r="JX114">
        <v>475.745</v>
      </c>
      <c r="JY114">
        <v>484.082</v>
      </c>
      <c r="JZ114">
        <v>26.7169</v>
      </c>
      <c r="KA114">
        <v>29.0709</v>
      </c>
      <c r="KB114">
        <v>30.0004</v>
      </c>
      <c r="KC114">
        <v>28.6847</v>
      </c>
      <c r="KD114">
        <v>28.7351</v>
      </c>
      <c r="KE114">
        <v>21.7614</v>
      </c>
      <c r="KF114">
        <v>26.0284</v>
      </c>
      <c r="KG114">
        <v>100</v>
      </c>
      <c r="KH114">
        <v>26.7118</v>
      </c>
      <c r="KI114">
        <v>399.942</v>
      </c>
      <c r="KJ114">
        <v>21.8948</v>
      </c>
      <c r="KK114">
        <v>100.966</v>
      </c>
      <c r="KL114">
        <v>100.202</v>
      </c>
    </row>
    <row r="115" spans="1:298">
      <c r="A115">
        <v>99</v>
      </c>
      <c r="B115">
        <v>1758402238.6</v>
      </c>
      <c r="C115">
        <v>4830.099999904633</v>
      </c>
      <c r="D115" t="s">
        <v>644</v>
      </c>
      <c r="E115" t="s">
        <v>645</v>
      </c>
      <c r="F115">
        <v>5</v>
      </c>
      <c r="G115" t="s">
        <v>641</v>
      </c>
      <c r="H115" t="s">
        <v>437</v>
      </c>
      <c r="I115" t="s">
        <v>438</v>
      </c>
      <c r="J115">
        <v>1758402230.832142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421.9925214674652</v>
      </c>
      <c r="AL115">
        <v>423.2539333333332</v>
      </c>
      <c r="AM115">
        <v>-0.8314766287721097</v>
      </c>
      <c r="AN115">
        <v>65.66047444305194</v>
      </c>
      <c r="AO115">
        <f>(AQ115 - AP115 + DZ115*1E3/(8.314*(EB115+273.15)) * AS115/DY115 * AR115) * DY115/(100*DM115) * 1000/(1000 - AQ115)</f>
        <v>0</v>
      </c>
      <c r="AP115">
        <v>21.91645155810915</v>
      </c>
      <c r="AQ115">
        <v>22.26008</v>
      </c>
      <c r="AR115">
        <v>-6.45376088470456E-06</v>
      </c>
      <c r="AS115">
        <v>125.0699500986589</v>
      </c>
      <c r="AT115">
        <v>1</v>
      </c>
      <c r="AU115">
        <v>0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439</v>
      </c>
      <c r="AZ115" t="s">
        <v>439</v>
      </c>
      <c r="BA115">
        <v>0</v>
      </c>
      <c r="BB115">
        <v>0</v>
      </c>
      <c r="BC115">
        <f>1-BA115/BB115</f>
        <v>0</v>
      </c>
      <c r="BD115">
        <v>0</v>
      </c>
      <c r="BE115" t="s">
        <v>439</v>
      </c>
      <c r="BF115" t="s">
        <v>439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439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1.91</v>
      </c>
      <c r="DN115">
        <v>0.5</v>
      </c>
      <c r="DO115" t="s">
        <v>440</v>
      </c>
      <c r="DP115">
        <v>2</v>
      </c>
      <c r="DQ115" t="b">
        <v>1</v>
      </c>
      <c r="DR115">
        <v>1758402230.832142</v>
      </c>
      <c r="DS115">
        <v>416.7840714285715</v>
      </c>
      <c r="DT115">
        <v>416.9600714285714</v>
      </c>
      <c r="DU115">
        <v>22.26208571428571</v>
      </c>
      <c r="DV115">
        <v>21.91623214285714</v>
      </c>
      <c r="DW115">
        <v>416.56525</v>
      </c>
      <c r="DX115">
        <v>22.05491428571429</v>
      </c>
      <c r="DY115">
        <v>499.9548928571427</v>
      </c>
      <c r="DZ115">
        <v>90.31782499999998</v>
      </c>
      <c r="EA115">
        <v>0.05476690357142857</v>
      </c>
      <c r="EB115">
        <v>28.97832142857143</v>
      </c>
      <c r="EC115">
        <v>30.00288214285714</v>
      </c>
      <c r="ED115">
        <v>999.9000000000002</v>
      </c>
      <c r="EE115">
        <v>0</v>
      </c>
      <c r="EF115">
        <v>0</v>
      </c>
      <c r="EG115">
        <v>10006.3725</v>
      </c>
      <c r="EH115">
        <v>0</v>
      </c>
      <c r="EI115">
        <v>11.36881071428571</v>
      </c>
      <c r="EJ115">
        <v>-0.1760108214285712</v>
      </c>
      <c r="EK115">
        <v>426.2737857142857</v>
      </c>
      <c r="EL115">
        <v>426.303</v>
      </c>
      <c r="EM115">
        <v>0.3458467499999999</v>
      </c>
      <c r="EN115">
        <v>416.9600714285714</v>
      </c>
      <c r="EO115">
        <v>21.91623214285714</v>
      </c>
      <c r="EP115">
        <v>2.010663571428572</v>
      </c>
      <c r="EQ115">
        <v>1.979426428571429</v>
      </c>
      <c r="ER115">
        <v>17.52854642857143</v>
      </c>
      <c r="ES115">
        <v>17.28072857142857</v>
      </c>
      <c r="ET115">
        <v>1999.992142857143</v>
      </c>
      <c r="EU115">
        <v>0.9800033214285714</v>
      </c>
      <c r="EV115">
        <v>0.01999636785714285</v>
      </c>
      <c r="EW115">
        <v>0</v>
      </c>
      <c r="EX115">
        <v>212.1133214285714</v>
      </c>
      <c r="EY115">
        <v>5.000560000000001</v>
      </c>
      <c r="EZ115">
        <v>4412.096785714286</v>
      </c>
      <c r="FA115">
        <v>17294.82857142857</v>
      </c>
      <c r="FB115">
        <v>41.81199999999999</v>
      </c>
      <c r="FC115">
        <v>42.125</v>
      </c>
      <c r="FD115">
        <v>41.56649999999998</v>
      </c>
      <c r="FE115">
        <v>41.18924999999998</v>
      </c>
      <c r="FF115">
        <v>42.43699999999999</v>
      </c>
      <c r="FG115">
        <v>1955.102142857143</v>
      </c>
      <c r="FH115">
        <v>39.89000000000001</v>
      </c>
      <c r="FI115">
        <v>0</v>
      </c>
      <c r="FJ115">
        <v>1758402238.6</v>
      </c>
      <c r="FK115">
        <v>0</v>
      </c>
      <c r="FL115">
        <v>212.1203461538462</v>
      </c>
      <c r="FM115">
        <v>-0.3624273623355097</v>
      </c>
      <c r="FN115">
        <v>-26.81914528344684</v>
      </c>
      <c r="FO115">
        <v>4412.035384615385</v>
      </c>
      <c r="FP115">
        <v>15</v>
      </c>
      <c r="FQ115">
        <v>0</v>
      </c>
      <c r="FR115" t="s">
        <v>441</v>
      </c>
      <c r="FS115">
        <v>1747148579.5</v>
      </c>
      <c r="FT115">
        <v>1747148584.5</v>
      </c>
      <c r="FU115">
        <v>0</v>
      </c>
      <c r="FV115">
        <v>0.162</v>
      </c>
      <c r="FW115">
        <v>-0.001</v>
      </c>
      <c r="FX115">
        <v>0.139</v>
      </c>
      <c r="FY115">
        <v>0.058</v>
      </c>
      <c r="FZ115">
        <v>420</v>
      </c>
      <c r="GA115">
        <v>16</v>
      </c>
      <c r="GB115">
        <v>0.19</v>
      </c>
      <c r="GC115">
        <v>0.02</v>
      </c>
      <c r="GD115">
        <v>-0.883025975</v>
      </c>
      <c r="GE115">
        <v>25.90921340712946</v>
      </c>
      <c r="GF115">
        <v>3.176847688407665</v>
      </c>
      <c r="GG115">
        <v>0</v>
      </c>
      <c r="GH115">
        <v>212.1657647058824</v>
      </c>
      <c r="GI115">
        <v>-0.8592207839130591</v>
      </c>
      <c r="GJ115">
        <v>0.1969201179970499</v>
      </c>
      <c r="GK115">
        <v>1</v>
      </c>
      <c r="GL115">
        <v>0.34732835</v>
      </c>
      <c r="GM115">
        <v>-0.03037519699812485</v>
      </c>
      <c r="GN115">
        <v>0.003116894869497522</v>
      </c>
      <c r="GO115">
        <v>1</v>
      </c>
      <c r="GP115">
        <v>2</v>
      </c>
      <c r="GQ115">
        <v>3</v>
      </c>
      <c r="GR115" t="s">
        <v>448</v>
      </c>
      <c r="GS115">
        <v>3.12763</v>
      </c>
      <c r="GT115">
        <v>2.73266</v>
      </c>
      <c r="GU115">
        <v>0.084537</v>
      </c>
      <c r="GV115">
        <v>0.0836177</v>
      </c>
      <c r="GW115">
        <v>0.101371</v>
      </c>
      <c r="GX115">
        <v>0.100818</v>
      </c>
      <c r="GY115">
        <v>27460.7</v>
      </c>
      <c r="GZ115">
        <v>26634.9</v>
      </c>
      <c r="HA115">
        <v>30538.1</v>
      </c>
      <c r="HB115">
        <v>29319.6</v>
      </c>
      <c r="HC115">
        <v>37877.5</v>
      </c>
      <c r="HD115">
        <v>34678.3</v>
      </c>
      <c r="HE115">
        <v>46722.1</v>
      </c>
      <c r="HF115">
        <v>43558.3</v>
      </c>
      <c r="HG115">
        <v>1.8205</v>
      </c>
      <c r="HH115">
        <v>1.8806</v>
      </c>
      <c r="HI115">
        <v>0.114415</v>
      </c>
      <c r="HJ115">
        <v>0</v>
      </c>
      <c r="HK115">
        <v>28.1378</v>
      </c>
      <c r="HL115">
        <v>999.9</v>
      </c>
      <c r="HM115">
        <v>54.9</v>
      </c>
      <c r="HN115">
        <v>30.1</v>
      </c>
      <c r="HO115">
        <v>26.0489</v>
      </c>
      <c r="HP115">
        <v>63.4342</v>
      </c>
      <c r="HQ115">
        <v>16.6506</v>
      </c>
      <c r="HR115">
        <v>1</v>
      </c>
      <c r="HS115">
        <v>0.151936</v>
      </c>
      <c r="HT115">
        <v>0.477524</v>
      </c>
      <c r="HU115">
        <v>20.1994</v>
      </c>
      <c r="HV115">
        <v>5.22867</v>
      </c>
      <c r="HW115">
        <v>11.974</v>
      </c>
      <c r="HX115">
        <v>4.9699</v>
      </c>
      <c r="HY115">
        <v>3.28965</v>
      </c>
      <c r="HZ115">
        <v>9999</v>
      </c>
      <c r="IA115">
        <v>9999</v>
      </c>
      <c r="IB115">
        <v>9999</v>
      </c>
      <c r="IC115">
        <v>999.9</v>
      </c>
      <c r="ID115">
        <v>4.97293</v>
      </c>
      <c r="IE115">
        <v>1.87735</v>
      </c>
      <c r="IF115">
        <v>1.87543</v>
      </c>
      <c r="IG115">
        <v>1.87821</v>
      </c>
      <c r="IH115">
        <v>1.87498</v>
      </c>
      <c r="II115">
        <v>1.87855</v>
      </c>
      <c r="IJ115">
        <v>1.87563</v>
      </c>
      <c r="IK115">
        <v>1.87683</v>
      </c>
      <c r="IL115">
        <v>0</v>
      </c>
      <c r="IM115">
        <v>0</v>
      </c>
      <c r="IN115">
        <v>0</v>
      </c>
      <c r="IO115">
        <v>0</v>
      </c>
      <c r="IP115" t="s">
        <v>443</v>
      </c>
      <c r="IQ115" t="s">
        <v>444</v>
      </c>
      <c r="IR115" t="s">
        <v>445</v>
      </c>
      <c r="IS115" t="s">
        <v>445</v>
      </c>
      <c r="IT115" t="s">
        <v>445</v>
      </c>
      <c r="IU115" t="s">
        <v>445</v>
      </c>
      <c r="IV115">
        <v>0</v>
      </c>
      <c r="IW115">
        <v>100</v>
      </c>
      <c r="IX115">
        <v>100</v>
      </c>
      <c r="IY115">
        <v>0.215</v>
      </c>
      <c r="IZ115">
        <v>0.2071</v>
      </c>
      <c r="JA115">
        <v>-0.2046850803116756</v>
      </c>
      <c r="JB115">
        <v>0.001090686741545948</v>
      </c>
      <c r="JC115">
        <v>-2.452344269991786E-07</v>
      </c>
      <c r="JD115">
        <v>1.613811493950918E-10</v>
      </c>
      <c r="JE115">
        <v>-0.05017639731038544</v>
      </c>
      <c r="JF115">
        <v>-0.0006473243881308715</v>
      </c>
      <c r="JG115">
        <v>0.0006993473609999637</v>
      </c>
      <c r="JH115">
        <v>-6.390957121238126E-06</v>
      </c>
      <c r="JI115">
        <v>1</v>
      </c>
      <c r="JJ115">
        <v>2094</v>
      </c>
      <c r="JK115">
        <v>1</v>
      </c>
      <c r="JL115">
        <v>27</v>
      </c>
      <c r="JM115">
        <v>187561</v>
      </c>
      <c r="JN115">
        <v>187560.9</v>
      </c>
      <c r="JO115">
        <v>1.05713</v>
      </c>
      <c r="JP115">
        <v>2.5293</v>
      </c>
      <c r="JQ115">
        <v>1.39893</v>
      </c>
      <c r="JR115">
        <v>2.35352</v>
      </c>
      <c r="JS115">
        <v>1.44897</v>
      </c>
      <c r="JT115">
        <v>2.58667</v>
      </c>
      <c r="JU115">
        <v>36.7892</v>
      </c>
      <c r="JV115">
        <v>24.2013</v>
      </c>
      <c r="JW115">
        <v>18</v>
      </c>
      <c r="JX115">
        <v>475.909</v>
      </c>
      <c r="JY115">
        <v>483.9</v>
      </c>
      <c r="JZ115">
        <v>26.7111</v>
      </c>
      <c r="KA115">
        <v>29.0759</v>
      </c>
      <c r="KB115">
        <v>30.0004</v>
      </c>
      <c r="KC115">
        <v>28.6891</v>
      </c>
      <c r="KD115">
        <v>28.7394</v>
      </c>
      <c r="KE115">
        <v>21.072</v>
      </c>
      <c r="KF115">
        <v>26.0284</v>
      </c>
      <c r="KG115">
        <v>100</v>
      </c>
      <c r="KH115">
        <v>26.7106</v>
      </c>
      <c r="KI115">
        <v>379.881</v>
      </c>
      <c r="KJ115">
        <v>21.8948</v>
      </c>
      <c r="KK115">
        <v>100.965</v>
      </c>
      <c r="KL115">
        <v>100.2</v>
      </c>
    </row>
    <row r="116" spans="1:298">
      <c r="A116">
        <v>100</v>
      </c>
      <c r="B116">
        <v>1758402243.6</v>
      </c>
      <c r="C116">
        <v>4835.099999904633</v>
      </c>
      <c r="D116" t="s">
        <v>646</v>
      </c>
      <c r="E116" t="s">
        <v>647</v>
      </c>
      <c r="F116">
        <v>5</v>
      </c>
      <c r="G116" t="s">
        <v>641</v>
      </c>
      <c r="H116" t="s">
        <v>437</v>
      </c>
      <c r="I116" t="s">
        <v>438</v>
      </c>
      <c r="J116">
        <v>1758402236.1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407.3002495476792</v>
      </c>
      <c r="AL116">
        <v>414.0521636363637</v>
      </c>
      <c r="AM116">
        <v>-1.960440774827533</v>
      </c>
      <c r="AN116">
        <v>65.66047444305194</v>
      </c>
      <c r="AO116">
        <f>(AQ116 - AP116 + DZ116*1E3/(8.314*(EB116+273.15)) * AS116/DY116 * AR116) * DY116/(100*DM116) * 1000/(1000 - AQ116)</f>
        <v>0</v>
      </c>
      <c r="AP116">
        <v>21.918777368122</v>
      </c>
      <c r="AQ116">
        <v>22.26016363636364</v>
      </c>
      <c r="AR116">
        <v>-1.376961026821796E-06</v>
      </c>
      <c r="AS116">
        <v>125.0699500986589</v>
      </c>
      <c r="AT116">
        <v>1</v>
      </c>
      <c r="AU116">
        <v>0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439</v>
      </c>
      <c r="AZ116" t="s">
        <v>439</v>
      </c>
      <c r="BA116">
        <v>0</v>
      </c>
      <c r="BB116">
        <v>0</v>
      </c>
      <c r="BC116">
        <f>1-BA116/BB116</f>
        <v>0</v>
      </c>
      <c r="BD116">
        <v>0</v>
      </c>
      <c r="BE116" t="s">
        <v>439</v>
      </c>
      <c r="BF116" t="s">
        <v>439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439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1.91</v>
      </c>
      <c r="DN116">
        <v>0.5</v>
      </c>
      <c r="DO116" t="s">
        <v>440</v>
      </c>
      <c r="DP116">
        <v>2</v>
      </c>
      <c r="DQ116" t="b">
        <v>1</v>
      </c>
      <c r="DR116">
        <v>1758402236.1</v>
      </c>
      <c r="DS116">
        <v>413.9433703703703</v>
      </c>
      <c r="DT116">
        <v>409.0471851851851</v>
      </c>
      <c r="DU116">
        <v>22.26136296296297</v>
      </c>
      <c r="DV116">
        <v>21.91745185185185</v>
      </c>
      <c r="DW116">
        <v>413.7273703703704</v>
      </c>
      <c r="DX116">
        <v>22.05421851851851</v>
      </c>
      <c r="DY116">
        <v>500.0045555555556</v>
      </c>
      <c r="DZ116">
        <v>90.31704814814817</v>
      </c>
      <c r="EA116">
        <v>0.05442304444444445</v>
      </c>
      <c r="EB116">
        <v>28.97948888888889</v>
      </c>
      <c r="EC116">
        <v>29.9984037037037</v>
      </c>
      <c r="ED116">
        <v>999.9000000000001</v>
      </c>
      <c r="EE116">
        <v>0</v>
      </c>
      <c r="EF116">
        <v>0</v>
      </c>
      <c r="EG116">
        <v>10010.15777777778</v>
      </c>
      <c r="EH116">
        <v>0</v>
      </c>
      <c r="EI116">
        <v>11.00859370370371</v>
      </c>
      <c r="EJ116">
        <v>4.896109518518518</v>
      </c>
      <c r="EK116">
        <v>423.3681111111111</v>
      </c>
      <c r="EL116">
        <v>418.2134444444445</v>
      </c>
      <c r="EM116">
        <v>0.3439081481481482</v>
      </c>
      <c r="EN116">
        <v>409.0471851851851</v>
      </c>
      <c r="EO116">
        <v>21.91745185185185</v>
      </c>
      <c r="EP116">
        <v>2.010581111111111</v>
      </c>
      <c r="EQ116">
        <v>1.97951962962963</v>
      </c>
      <c r="ER116">
        <v>17.5279</v>
      </c>
      <c r="ES116">
        <v>17.28147407407407</v>
      </c>
      <c r="ET116">
        <v>2000.00037037037</v>
      </c>
      <c r="EU116">
        <v>0.9800034444444443</v>
      </c>
      <c r="EV116">
        <v>0.01999624074074074</v>
      </c>
      <c r="EW116">
        <v>0</v>
      </c>
      <c r="EX116">
        <v>212.0728518518519</v>
      </c>
      <c r="EY116">
        <v>5.000560000000001</v>
      </c>
      <c r="EZ116">
        <v>4409.92</v>
      </c>
      <c r="FA116">
        <v>17294.8962962963</v>
      </c>
      <c r="FB116">
        <v>41.81199999999999</v>
      </c>
      <c r="FC116">
        <v>42.125</v>
      </c>
      <c r="FD116">
        <v>41.583</v>
      </c>
      <c r="FE116">
        <v>41.194</v>
      </c>
      <c r="FF116">
        <v>42.43699999999999</v>
      </c>
      <c r="FG116">
        <v>1955.11037037037</v>
      </c>
      <c r="FH116">
        <v>39.89000000000001</v>
      </c>
      <c r="FI116">
        <v>0</v>
      </c>
      <c r="FJ116">
        <v>1758402243.4</v>
      </c>
      <c r="FK116">
        <v>0</v>
      </c>
      <c r="FL116">
        <v>212.0825769230769</v>
      </c>
      <c r="FM116">
        <v>-0.9095726640878147</v>
      </c>
      <c r="FN116">
        <v>-36.50324785258307</v>
      </c>
      <c r="FO116">
        <v>4410.133846153846</v>
      </c>
      <c r="FP116">
        <v>15</v>
      </c>
      <c r="FQ116">
        <v>0</v>
      </c>
      <c r="FR116" t="s">
        <v>441</v>
      </c>
      <c r="FS116">
        <v>1747148579.5</v>
      </c>
      <c r="FT116">
        <v>1747148584.5</v>
      </c>
      <c r="FU116">
        <v>0</v>
      </c>
      <c r="FV116">
        <v>0.162</v>
      </c>
      <c r="FW116">
        <v>-0.001</v>
      </c>
      <c r="FX116">
        <v>0.139</v>
      </c>
      <c r="FY116">
        <v>0.058</v>
      </c>
      <c r="FZ116">
        <v>420</v>
      </c>
      <c r="GA116">
        <v>16</v>
      </c>
      <c r="GB116">
        <v>0.19</v>
      </c>
      <c r="GC116">
        <v>0.02</v>
      </c>
      <c r="GD116">
        <v>2.231995634146342</v>
      </c>
      <c r="GE116">
        <v>54.64120321254354</v>
      </c>
      <c r="GF116">
        <v>5.855328827612047</v>
      </c>
      <c r="GG116">
        <v>0</v>
      </c>
      <c r="GH116">
        <v>212.0919705882353</v>
      </c>
      <c r="GI116">
        <v>-0.6476852624804155</v>
      </c>
      <c r="GJ116">
        <v>0.1868672830858553</v>
      </c>
      <c r="GK116">
        <v>1</v>
      </c>
      <c r="GL116">
        <v>0.3452080487804878</v>
      </c>
      <c r="GM116">
        <v>-0.02298671080139299</v>
      </c>
      <c r="GN116">
        <v>0.002399598746449474</v>
      </c>
      <c r="GO116">
        <v>1</v>
      </c>
      <c r="GP116">
        <v>2</v>
      </c>
      <c r="GQ116">
        <v>3</v>
      </c>
      <c r="GR116" t="s">
        <v>448</v>
      </c>
      <c r="GS116">
        <v>3.12772</v>
      </c>
      <c r="GT116">
        <v>2.73192</v>
      </c>
      <c r="GU116">
        <v>0.0830584</v>
      </c>
      <c r="GV116">
        <v>0.0811308</v>
      </c>
      <c r="GW116">
        <v>0.10137</v>
      </c>
      <c r="GX116">
        <v>0.100823</v>
      </c>
      <c r="GY116">
        <v>27504.8</v>
      </c>
      <c r="GZ116">
        <v>26706.8</v>
      </c>
      <c r="HA116">
        <v>30537.8</v>
      </c>
      <c r="HB116">
        <v>29319.3</v>
      </c>
      <c r="HC116">
        <v>37877.1</v>
      </c>
      <c r="HD116">
        <v>34677.7</v>
      </c>
      <c r="HE116">
        <v>46721.7</v>
      </c>
      <c r="HF116">
        <v>43558</v>
      </c>
      <c r="HG116">
        <v>1.82023</v>
      </c>
      <c r="HH116">
        <v>1.8806</v>
      </c>
      <c r="HI116">
        <v>0.114143</v>
      </c>
      <c r="HJ116">
        <v>0</v>
      </c>
      <c r="HK116">
        <v>28.1389</v>
      </c>
      <c r="HL116">
        <v>999.9</v>
      </c>
      <c r="HM116">
        <v>54.9</v>
      </c>
      <c r="HN116">
        <v>30.1</v>
      </c>
      <c r="HO116">
        <v>26.0491</v>
      </c>
      <c r="HP116">
        <v>63.7442</v>
      </c>
      <c r="HQ116">
        <v>16.5264</v>
      </c>
      <c r="HR116">
        <v>1</v>
      </c>
      <c r="HS116">
        <v>0.152299</v>
      </c>
      <c r="HT116">
        <v>0.454458</v>
      </c>
      <c r="HU116">
        <v>20.1995</v>
      </c>
      <c r="HV116">
        <v>5.22897</v>
      </c>
      <c r="HW116">
        <v>11.974</v>
      </c>
      <c r="HX116">
        <v>4.96975</v>
      </c>
      <c r="HY116">
        <v>3.28968</v>
      </c>
      <c r="HZ116">
        <v>9999</v>
      </c>
      <c r="IA116">
        <v>9999</v>
      </c>
      <c r="IB116">
        <v>9999</v>
      </c>
      <c r="IC116">
        <v>999.9</v>
      </c>
      <c r="ID116">
        <v>4.97295</v>
      </c>
      <c r="IE116">
        <v>1.87737</v>
      </c>
      <c r="IF116">
        <v>1.87543</v>
      </c>
      <c r="IG116">
        <v>1.87821</v>
      </c>
      <c r="IH116">
        <v>1.87498</v>
      </c>
      <c r="II116">
        <v>1.87855</v>
      </c>
      <c r="IJ116">
        <v>1.87562</v>
      </c>
      <c r="IK116">
        <v>1.87683</v>
      </c>
      <c r="IL116">
        <v>0</v>
      </c>
      <c r="IM116">
        <v>0</v>
      </c>
      <c r="IN116">
        <v>0</v>
      </c>
      <c r="IO116">
        <v>0</v>
      </c>
      <c r="IP116" t="s">
        <v>443</v>
      </c>
      <c r="IQ116" t="s">
        <v>444</v>
      </c>
      <c r="IR116" t="s">
        <v>445</v>
      </c>
      <c r="IS116" t="s">
        <v>445</v>
      </c>
      <c r="IT116" t="s">
        <v>445</v>
      </c>
      <c r="IU116" t="s">
        <v>445</v>
      </c>
      <c r="IV116">
        <v>0</v>
      </c>
      <c r="IW116">
        <v>100</v>
      </c>
      <c r="IX116">
        <v>100</v>
      </c>
      <c r="IY116">
        <v>0.206</v>
      </c>
      <c r="IZ116">
        <v>0.2071</v>
      </c>
      <c r="JA116">
        <v>-0.2046850803116756</v>
      </c>
      <c r="JB116">
        <v>0.001090686741545948</v>
      </c>
      <c r="JC116">
        <v>-2.452344269991786E-07</v>
      </c>
      <c r="JD116">
        <v>1.613811493950918E-10</v>
      </c>
      <c r="JE116">
        <v>-0.05017639731038544</v>
      </c>
      <c r="JF116">
        <v>-0.0006473243881308715</v>
      </c>
      <c r="JG116">
        <v>0.0006993473609999637</v>
      </c>
      <c r="JH116">
        <v>-6.390957121238126E-06</v>
      </c>
      <c r="JI116">
        <v>1</v>
      </c>
      <c r="JJ116">
        <v>2094</v>
      </c>
      <c r="JK116">
        <v>1</v>
      </c>
      <c r="JL116">
        <v>27</v>
      </c>
      <c r="JM116">
        <v>187561.1</v>
      </c>
      <c r="JN116">
        <v>187561</v>
      </c>
      <c r="JO116">
        <v>1.01685</v>
      </c>
      <c r="JP116">
        <v>2.53296</v>
      </c>
      <c r="JQ116">
        <v>1.39893</v>
      </c>
      <c r="JR116">
        <v>2.35474</v>
      </c>
      <c r="JS116">
        <v>1.44897</v>
      </c>
      <c r="JT116">
        <v>2.54272</v>
      </c>
      <c r="JU116">
        <v>36.7892</v>
      </c>
      <c r="JV116">
        <v>24.2013</v>
      </c>
      <c r="JW116">
        <v>18</v>
      </c>
      <c r="JX116">
        <v>475.786</v>
      </c>
      <c r="JY116">
        <v>483.94</v>
      </c>
      <c r="JZ116">
        <v>26.7106</v>
      </c>
      <c r="KA116">
        <v>29.0801</v>
      </c>
      <c r="KB116">
        <v>30.0003</v>
      </c>
      <c r="KC116">
        <v>28.6932</v>
      </c>
      <c r="KD116">
        <v>28.7442</v>
      </c>
      <c r="KE116">
        <v>20.399</v>
      </c>
      <c r="KF116">
        <v>26.0284</v>
      </c>
      <c r="KG116">
        <v>100</v>
      </c>
      <c r="KH116">
        <v>26.7143</v>
      </c>
      <c r="KI116">
        <v>366.507</v>
      </c>
      <c r="KJ116">
        <v>21.8948</v>
      </c>
      <c r="KK116">
        <v>100.964</v>
      </c>
      <c r="KL116">
        <v>100.199</v>
      </c>
    </row>
    <row r="117" spans="1:298">
      <c r="A117">
        <v>101</v>
      </c>
      <c r="B117">
        <v>1758402248.6</v>
      </c>
      <c r="C117">
        <v>4840.099999904633</v>
      </c>
      <c r="D117" t="s">
        <v>648</v>
      </c>
      <c r="E117" t="s">
        <v>649</v>
      </c>
      <c r="F117">
        <v>5</v>
      </c>
      <c r="G117" t="s">
        <v>641</v>
      </c>
      <c r="H117" t="s">
        <v>437</v>
      </c>
      <c r="I117" t="s">
        <v>438</v>
      </c>
      <c r="J117">
        <v>1758402240.814285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390.8827581834714</v>
      </c>
      <c r="AL117">
        <v>401.0164969696969</v>
      </c>
      <c r="AM117">
        <v>-2.680447845372648</v>
      </c>
      <c r="AN117">
        <v>65.66047444305194</v>
      </c>
      <c r="AO117">
        <f>(AQ117 - AP117 + DZ117*1E3/(8.314*(EB117+273.15)) * AS117/DY117 * AR117) * DY117/(100*DM117) * 1000/(1000 - AQ117)</f>
        <v>0</v>
      </c>
      <c r="AP117">
        <v>21.92143701027037</v>
      </c>
      <c r="AQ117">
        <v>22.2618509090909</v>
      </c>
      <c r="AR117">
        <v>2.905495837658225E-06</v>
      </c>
      <c r="AS117">
        <v>125.0699500986589</v>
      </c>
      <c r="AT117">
        <v>1</v>
      </c>
      <c r="AU117">
        <v>0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439</v>
      </c>
      <c r="AZ117" t="s">
        <v>439</v>
      </c>
      <c r="BA117">
        <v>0</v>
      </c>
      <c r="BB117">
        <v>0</v>
      </c>
      <c r="BC117">
        <f>1-BA117/BB117</f>
        <v>0</v>
      </c>
      <c r="BD117">
        <v>0</v>
      </c>
      <c r="BE117" t="s">
        <v>439</v>
      </c>
      <c r="BF117" t="s">
        <v>439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439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1.91</v>
      </c>
      <c r="DN117">
        <v>0.5</v>
      </c>
      <c r="DO117" t="s">
        <v>440</v>
      </c>
      <c r="DP117">
        <v>2</v>
      </c>
      <c r="DQ117" t="b">
        <v>1</v>
      </c>
      <c r="DR117">
        <v>1758402240.814285</v>
      </c>
      <c r="DS117">
        <v>407.66725</v>
      </c>
      <c r="DT117">
        <v>396.8623571428571</v>
      </c>
      <c r="DU117">
        <v>22.26103928571428</v>
      </c>
      <c r="DV117">
        <v>21.91875714285714</v>
      </c>
      <c r="DW117">
        <v>407.4573571428572</v>
      </c>
      <c r="DX117">
        <v>22.05390357142857</v>
      </c>
      <c r="DY117">
        <v>500.0030714285714</v>
      </c>
      <c r="DZ117">
        <v>90.31608928571428</v>
      </c>
      <c r="EA117">
        <v>0.05437776428571428</v>
      </c>
      <c r="EB117">
        <v>28.98112857142857</v>
      </c>
      <c r="EC117">
        <v>30.00173571428571</v>
      </c>
      <c r="ED117">
        <v>999.9000000000002</v>
      </c>
      <c r="EE117">
        <v>0</v>
      </c>
      <c r="EF117">
        <v>0</v>
      </c>
      <c r="EG117">
        <v>10010.11107142857</v>
      </c>
      <c r="EH117">
        <v>0</v>
      </c>
      <c r="EI117">
        <v>10.42097928571429</v>
      </c>
      <c r="EJ117">
        <v>10.80481882142857</v>
      </c>
      <c r="EK117">
        <v>416.9489642857143</v>
      </c>
      <c r="EL117">
        <v>405.7560357142856</v>
      </c>
      <c r="EM117">
        <v>0.3422791428571429</v>
      </c>
      <c r="EN117">
        <v>396.8623571428571</v>
      </c>
      <c r="EO117">
        <v>21.91875714285714</v>
      </c>
      <c r="EP117">
        <v>2.010530357142857</v>
      </c>
      <c r="EQ117">
        <v>1.979615714285714</v>
      </c>
      <c r="ER117">
        <v>17.52750714285714</v>
      </c>
      <c r="ES117">
        <v>17.28224642857143</v>
      </c>
      <c r="ET117">
        <v>1999.988928571428</v>
      </c>
      <c r="EU117">
        <v>0.9800033214285714</v>
      </c>
      <c r="EV117">
        <v>0.01999636785714285</v>
      </c>
      <c r="EW117">
        <v>0</v>
      </c>
      <c r="EX117">
        <v>212.0263571428571</v>
      </c>
      <c r="EY117">
        <v>5.000560000000001</v>
      </c>
      <c r="EZ117">
        <v>4408.031785714285</v>
      </c>
      <c r="FA117">
        <v>17294.79285714286</v>
      </c>
      <c r="FB117">
        <v>41.81199999999999</v>
      </c>
      <c r="FC117">
        <v>42.125</v>
      </c>
      <c r="FD117">
        <v>41.6025</v>
      </c>
      <c r="FE117">
        <v>41.20049999999999</v>
      </c>
      <c r="FF117">
        <v>42.4415</v>
      </c>
      <c r="FG117">
        <v>1955.098928571428</v>
      </c>
      <c r="FH117">
        <v>39.89000000000001</v>
      </c>
      <c r="FI117">
        <v>0</v>
      </c>
      <c r="FJ117">
        <v>1758402248.8</v>
      </c>
      <c r="FK117">
        <v>0</v>
      </c>
      <c r="FL117">
        <v>212.02252</v>
      </c>
      <c r="FM117">
        <v>0.3533076839607577</v>
      </c>
      <c r="FN117">
        <v>-12.41307692721244</v>
      </c>
      <c r="FO117">
        <v>4407.8152</v>
      </c>
      <c r="FP117">
        <v>15</v>
      </c>
      <c r="FQ117">
        <v>0</v>
      </c>
      <c r="FR117" t="s">
        <v>441</v>
      </c>
      <c r="FS117">
        <v>1747148579.5</v>
      </c>
      <c r="FT117">
        <v>1747148584.5</v>
      </c>
      <c r="FU117">
        <v>0</v>
      </c>
      <c r="FV117">
        <v>0.162</v>
      </c>
      <c r="FW117">
        <v>-0.001</v>
      </c>
      <c r="FX117">
        <v>0.139</v>
      </c>
      <c r="FY117">
        <v>0.058</v>
      </c>
      <c r="FZ117">
        <v>420</v>
      </c>
      <c r="GA117">
        <v>16</v>
      </c>
      <c r="GB117">
        <v>0.19</v>
      </c>
      <c r="GC117">
        <v>0.02</v>
      </c>
      <c r="GD117">
        <v>6.883860756097561</v>
      </c>
      <c r="GE117">
        <v>74.74423185365852</v>
      </c>
      <c r="GF117">
        <v>7.463108685584943</v>
      </c>
      <c r="GG117">
        <v>0</v>
      </c>
      <c r="GH117">
        <v>212.074294117647</v>
      </c>
      <c r="GI117">
        <v>-0.564644773934768</v>
      </c>
      <c r="GJ117">
        <v>0.1649557033965323</v>
      </c>
      <c r="GK117">
        <v>1</v>
      </c>
      <c r="GL117">
        <v>0.3432711707317073</v>
      </c>
      <c r="GM117">
        <v>-0.02011935888501729</v>
      </c>
      <c r="GN117">
        <v>0.002081917360915156</v>
      </c>
      <c r="GO117">
        <v>1</v>
      </c>
      <c r="GP117">
        <v>2</v>
      </c>
      <c r="GQ117">
        <v>3</v>
      </c>
      <c r="GR117" t="s">
        <v>448</v>
      </c>
      <c r="GS117">
        <v>3.12743</v>
      </c>
      <c r="GT117">
        <v>2.7323</v>
      </c>
      <c r="GU117">
        <v>0.0810043</v>
      </c>
      <c r="GV117">
        <v>0.07847999999999999</v>
      </c>
      <c r="GW117">
        <v>0.101372</v>
      </c>
      <c r="GX117">
        <v>0.100827</v>
      </c>
      <c r="GY117">
        <v>27566.4</v>
      </c>
      <c r="GZ117">
        <v>26783.9</v>
      </c>
      <c r="HA117">
        <v>30537.8</v>
      </c>
      <c r="HB117">
        <v>29319.4</v>
      </c>
      <c r="HC117">
        <v>37877.4</v>
      </c>
      <c r="HD117">
        <v>34677.6</v>
      </c>
      <c r="HE117">
        <v>46722.3</v>
      </c>
      <c r="HF117">
        <v>43558.3</v>
      </c>
      <c r="HG117">
        <v>1.81965</v>
      </c>
      <c r="HH117">
        <v>1.88087</v>
      </c>
      <c r="HI117">
        <v>0.11459</v>
      </c>
      <c r="HJ117">
        <v>0</v>
      </c>
      <c r="HK117">
        <v>28.1413</v>
      </c>
      <c r="HL117">
        <v>999.9</v>
      </c>
      <c r="HM117">
        <v>54.9</v>
      </c>
      <c r="HN117">
        <v>30.1</v>
      </c>
      <c r="HO117">
        <v>26.048</v>
      </c>
      <c r="HP117">
        <v>63.6942</v>
      </c>
      <c r="HQ117">
        <v>16.6346</v>
      </c>
      <c r="HR117">
        <v>1</v>
      </c>
      <c r="HS117">
        <v>0.152734</v>
      </c>
      <c r="HT117">
        <v>0.450891</v>
      </c>
      <c r="HU117">
        <v>20.1992</v>
      </c>
      <c r="HV117">
        <v>5.22822</v>
      </c>
      <c r="HW117">
        <v>11.974</v>
      </c>
      <c r="HX117">
        <v>4.9695</v>
      </c>
      <c r="HY117">
        <v>3.28953</v>
      </c>
      <c r="HZ117">
        <v>9999</v>
      </c>
      <c r="IA117">
        <v>9999</v>
      </c>
      <c r="IB117">
        <v>9999</v>
      </c>
      <c r="IC117">
        <v>999.9</v>
      </c>
      <c r="ID117">
        <v>4.97294</v>
      </c>
      <c r="IE117">
        <v>1.87736</v>
      </c>
      <c r="IF117">
        <v>1.87545</v>
      </c>
      <c r="IG117">
        <v>1.87822</v>
      </c>
      <c r="IH117">
        <v>1.87498</v>
      </c>
      <c r="II117">
        <v>1.87854</v>
      </c>
      <c r="IJ117">
        <v>1.87564</v>
      </c>
      <c r="IK117">
        <v>1.87683</v>
      </c>
      <c r="IL117">
        <v>0</v>
      </c>
      <c r="IM117">
        <v>0</v>
      </c>
      <c r="IN117">
        <v>0</v>
      </c>
      <c r="IO117">
        <v>0</v>
      </c>
      <c r="IP117" t="s">
        <v>443</v>
      </c>
      <c r="IQ117" t="s">
        <v>444</v>
      </c>
      <c r="IR117" t="s">
        <v>445</v>
      </c>
      <c r="IS117" t="s">
        <v>445</v>
      </c>
      <c r="IT117" t="s">
        <v>445</v>
      </c>
      <c r="IU117" t="s">
        <v>445</v>
      </c>
      <c r="IV117">
        <v>0</v>
      </c>
      <c r="IW117">
        <v>100</v>
      </c>
      <c r="IX117">
        <v>100</v>
      </c>
      <c r="IY117">
        <v>0.193</v>
      </c>
      <c r="IZ117">
        <v>0.2072</v>
      </c>
      <c r="JA117">
        <v>-0.2046850803116756</v>
      </c>
      <c r="JB117">
        <v>0.001090686741545948</v>
      </c>
      <c r="JC117">
        <v>-2.452344269991786E-07</v>
      </c>
      <c r="JD117">
        <v>1.613811493950918E-10</v>
      </c>
      <c r="JE117">
        <v>-0.05017639731038544</v>
      </c>
      <c r="JF117">
        <v>-0.0006473243881308715</v>
      </c>
      <c r="JG117">
        <v>0.0006993473609999637</v>
      </c>
      <c r="JH117">
        <v>-6.390957121238126E-06</v>
      </c>
      <c r="JI117">
        <v>1</v>
      </c>
      <c r="JJ117">
        <v>2094</v>
      </c>
      <c r="JK117">
        <v>1</v>
      </c>
      <c r="JL117">
        <v>27</v>
      </c>
      <c r="JM117">
        <v>187561.2</v>
      </c>
      <c r="JN117">
        <v>187561.1</v>
      </c>
      <c r="JO117">
        <v>0.986328</v>
      </c>
      <c r="JP117">
        <v>2.54517</v>
      </c>
      <c r="JQ117">
        <v>1.39893</v>
      </c>
      <c r="JR117">
        <v>2.35352</v>
      </c>
      <c r="JS117">
        <v>1.44897</v>
      </c>
      <c r="JT117">
        <v>2.47559</v>
      </c>
      <c r="JU117">
        <v>36.7892</v>
      </c>
      <c r="JV117">
        <v>24.1926</v>
      </c>
      <c r="JW117">
        <v>18</v>
      </c>
      <c r="JX117">
        <v>475.498</v>
      </c>
      <c r="JY117">
        <v>484.156</v>
      </c>
      <c r="JZ117">
        <v>26.7139</v>
      </c>
      <c r="KA117">
        <v>29.0842</v>
      </c>
      <c r="KB117">
        <v>30.0004</v>
      </c>
      <c r="KC117">
        <v>28.6973</v>
      </c>
      <c r="KD117">
        <v>28.7482</v>
      </c>
      <c r="KE117">
        <v>19.6535</v>
      </c>
      <c r="KF117">
        <v>26.0284</v>
      </c>
      <c r="KG117">
        <v>100</v>
      </c>
      <c r="KH117">
        <v>26.7161</v>
      </c>
      <c r="KI117">
        <v>346.452</v>
      </c>
      <c r="KJ117">
        <v>21.8948</v>
      </c>
      <c r="KK117">
        <v>100.965</v>
      </c>
      <c r="KL117">
        <v>100.199</v>
      </c>
    </row>
    <row r="118" spans="1:298">
      <c r="A118">
        <v>102</v>
      </c>
      <c r="B118">
        <v>1758402253.6</v>
      </c>
      <c r="C118">
        <v>4845.099999904633</v>
      </c>
      <c r="D118" t="s">
        <v>650</v>
      </c>
      <c r="E118" t="s">
        <v>651</v>
      </c>
      <c r="F118">
        <v>5</v>
      </c>
      <c r="G118" t="s">
        <v>641</v>
      </c>
      <c r="H118" t="s">
        <v>437</v>
      </c>
      <c r="I118" t="s">
        <v>438</v>
      </c>
      <c r="J118">
        <v>1758402246.1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374.1742693920341</v>
      </c>
      <c r="AL118">
        <v>386.1140969696968</v>
      </c>
      <c r="AM118">
        <v>-3.018547616613769</v>
      </c>
      <c r="AN118">
        <v>65.66047444305194</v>
      </c>
      <c r="AO118">
        <f>(AQ118 - AP118 + DZ118*1E3/(8.314*(EB118+273.15)) * AS118/DY118 * AR118) * DY118/(100*DM118) * 1000/(1000 - AQ118)</f>
        <v>0</v>
      </c>
      <c r="AP118">
        <v>21.92304267047523</v>
      </c>
      <c r="AQ118">
        <v>22.26340787878787</v>
      </c>
      <c r="AR118">
        <v>3.183578266773727E-06</v>
      </c>
      <c r="AS118">
        <v>125.0699500986589</v>
      </c>
      <c r="AT118">
        <v>1</v>
      </c>
      <c r="AU118">
        <v>0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439</v>
      </c>
      <c r="AZ118" t="s">
        <v>439</v>
      </c>
      <c r="BA118">
        <v>0</v>
      </c>
      <c r="BB118">
        <v>0</v>
      </c>
      <c r="BC118">
        <f>1-BA118/BB118</f>
        <v>0</v>
      </c>
      <c r="BD118">
        <v>0</v>
      </c>
      <c r="BE118" t="s">
        <v>439</v>
      </c>
      <c r="BF118" t="s">
        <v>439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439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1.91</v>
      </c>
      <c r="DN118">
        <v>0.5</v>
      </c>
      <c r="DO118" t="s">
        <v>440</v>
      </c>
      <c r="DP118">
        <v>2</v>
      </c>
      <c r="DQ118" t="b">
        <v>1</v>
      </c>
      <c r="DR118">
        <v>1758402246.1</v>
      </c>
      <c r="DS118">
        <v>396.5771481481482</v>
      </c>
      <c r="DT118">
        <v>380.411037037037</v>
      </c>
      <c r="DU118">
        <v>22.26135925925926</v>
      </c>
      <c r="DV118">
        <v>21.92057777777778</v>
      </c>
      <c r="DW118">
        <v>396.378</v>
      </c>
      <c r="DX118">
        <v>22.05421111111112</v>
      </c>
      <c r="DY118">
        <v>500.0026296296296</v>
      </c>
      <c r="DZ118">
        <v>90.31454074074074</v>
      </c>
      <c r="EA118">
        <v>0.05432738888888889</v>
      </c>
      <c r="EB118">
        <v>28.98145925925926</v>
      </c>
      <c r="EC118">
        <v>30.00473333333333</v>
      </c>
      <c r="ED118">
        <v>999.9000000000001</v>
      </c>
      <c r="EE118">
        <v>0</v>
      </c>
      <c r="EF118">
        <v>0</v>
      </c>
      <c r="EG118">
        <v>10015.97111111111</v>
      </c>
      <c r="EH118">
        <v>0</v>
      </c>
      <c r="EI118">
        <v>9.891422222222221</v>
      </c>
      <c r="EJ118">
        <v>16.16604037037037</v>
      </c>
      <c r="EK118">
        <v>405.6064074074074</v>
      </c>
      <c r="EL118">
        <v>388.9366666666667</v>
      </c>
      <c r="EM118">
        <v>0.3407722962962963</v>
      </c>
      <c r="EN118">
        <v>380.411037037037</v>
      </c>
      <c r="EO118">
        <v>21.92057777777778</v>
      </c>
      <c r="EP118">
        <v>2.010523333333333</v>
      </c>
      <c r="EQ118">
        <v>1.979747037037037</v>
      </c>
      <c r="ER118">
        <v>17.52745555555556</v>
      </c>
      <c r="ES118">
        <v>17.28328518518518</v>
      </c>
      <c r="ET118">
        <v>1999.998888888889</v>
      </c>
      <c r="EU118">
        <v>0.9800034444444443</v>
      </c>
      <c r="EV118">
        <v>0.01999624074074074</v>
      </c>
      <c r="EW118">
        <v>0</v>
      </c>
      <c r="EX118">
        <v>212.0064814814815</v>
      </c>
      <c r="EY118">
        <v>5.000560000000001</v>
      </c>
      <c r="EZ118">
        <v>4407.371481481481</v>
      </c>
      <c r="FA118">
        <v>17294.87777777778</v>
      </c>
      <c r="FB118">
        <v>41.81199999999999</v>
      </c>
      <c r="FC118">
        <v>42.125</v>
      </c>
      <c r="FD118">
        <v>41.61566666666667</v>
      </c>
      <c r="FE118">
        <v>41.21733333333333</v>
      </c>
      <c r="FF118">
        <v>42.45099999999999</v>
      </c>
      <c r="FG118">
        <v>1955.108888888889</v>
      </c>
      <c r="FH118">
        <v>39.89000000000001</v>
      </c>
      <c r="FI118">
        <v>0</v>
      </c>
      <c r="FJ118">
        <v>1758402253.6</v>
      </c>
      <c r="FK118">
        <v>0</v>
      </c>
      <c r="FL118">
        <v>212.01036</v>
      </c>
      <c r="FM118">
        <v>0.420461540730988</v>
      </c>
      <c r="FN118">
        <v>0.776923076300551</v>
      </c>
      <c r="FO118">
        <v>4407.389200000001</v>
      </c>
      <c r="FP118">
        <v>15</v>
      </c>
      <c r="FQ118">
        <v>0</v>
      </c>
      <c r="FR118" t="s">
        <v>441</v>
      </c>
      <c r="FS118">
        <v>1747148579.5</v>
      </c>
      <c r="FT118">
        <v>1747148584.5</v>
      </c>
      <c r="FU118">
        <v>0</v>
      </c>
      <c r="FV118">
        <v>0.162</v>
      </c>
      <c r="FW118">
        <v>-0.001</v>
      </c>
      <c r="FX118">
        <v>0.139</v>
      </c>
      <c r="FY118">
        <v>0.058</v>
      </c>
      <c r="FZ118">
        <v>420</v>
      </c>
      <c r="GA118">
        <v>16</v>
      </c>
      <c r="GB118">
        <v>0.19</v>
      </c>
      <c r="GC118">
        <v>0.02</v>
      </c>
      <c r="GD118">
        <v>12.14072953658536</v>
      </c>
      <c r="GE118">
        <v>64.37893436236932</v>
      </c>
      <c r="GF118">
        <v>6.54229521123813</v>
      </c>
      <c r="GG118">
        <v>0</v>
      </c>
      <c r="GH118">
        <v>212.0245</v>
      </c>
      <c r="GI118">
        <v>-0.3973567651114522</v>
      </c>
      <c r="GJ118">
        <v>0.1661063178314693</v>
      </c>
      <c r="GK118">
        <v>1</v>
      </c>
      <c r="GL118">
        <v>0.3418688536585366</v>
      </c>
      <c r="GM118">
        <v>-0.01643663414634203</v>
      </c>
      <c r="GN118">
        <v>0.001753578328502588</v>
      </c>
      <c r="GO118">
        <v>1</v>
      </c>
      <c r="GP118">
        <v>2</v>
      </c>
      <c r="GQ118">
        <v>3</v>
      </c>
      <c r="GR118" t="s">
        <v>448</v>
      </c>
      <c r="GS118">
        <v>3.12778</v>
      </c>
      <c r="GT118">
        <v>2.73204</v>
      </c>
      <c r="GU118">
        <v>0.0786413</v>
      </c>
      <c r="GV118">
        <v>0.0757446</v>
      </c>
      <c r="GW118">
        <v>0.101375</v>
      </c>
      <c r="GX118">
        <v>0.100831</v>
      </c>
      <c r="GY118">
        <v>27635.7</v>
      </c>
      <c r="GZ118">
        <v>26863.4</v>
      </c>
      <c r="HA118">
        <v>30536.2</v>
      </c>
      <c r="HB118">
        <v>29319.4</v>
      </c>
      <c r="HC118">
        <v>37874.9</v>
      </c>
      <c r="HD118">
        <v>34677.3</v>
      </c>
      <c r="HE118">
        <v>46719.6</v>
      </c>
      <c r="HF118">
        <v>43558.3</v>
      </c>
      <c r="HG118">
        <v>1.82023</v>
      </c>
      <c r="HH118">
        <v>1.87995</v>
      </c>
      <c r="HI118">
        <v>0.115082</v>
      </c>
      <c r="HJ118">
        <v>0</v>
      </c>
      <c r="HK118">
        <v>28.1431</v>
      </c>
      <c r="HL118">
        <v>999.9</v>
      </c>
      <c r="HM118">
        <v>54.9</v>
      </c>
      <c r="HN118">
        <v>30.1</v>
      </c>
      <c r="HO118">
        <v>26.0485</v>
      </c>
      <c r="HP118">
        <v>63.4042</v>
      </c>
      <c r="HQ118">
        <v>16.4864</v>
      </c>
      <c r="HR118">
        <v>1</v>
      </c>
      <c r="HS118">
        <v>0.152947</v>
      </c>
      <c r="HT118">
        <v>0.462217</v>
      </c>
      <c r="HU118">
        <v>20.1995</v>
      </c>
      <c r="HV118">
        <v>5.22882</v>
      </c>
      <c r="HW118">
        <v>11.974</v>
      </c>
      <c r="HX118">
        <v>4.9698</v>
      </c>
      <c r="HY118">
        <v>3.28968</v>
      </c>
      <c r="HZ118">
        <v>9999</v>
      </c>
      <c r="IA118">
        <v>9999</v>
      </c>
      <c r="IB118">
        <v>9999</v>
      </c>
      <c r="IC118">
        <v>999.9</v>
      </c>
      <c r="ID118">
        <v>4.97296</v>
      </c>
      <c r="IE118">
        <v>1.87736</v>
      </c>
      <c r="IF118">
        <v>1.87543</v>
      </c>
      <c r="IG118">
        <v>1.87821</v>
      </c>
      <c r="IH118">
        <v>1.87498</v>
      </c>
      <c r="II118">
        <v>1.87853</v>
      </c>
      <c r="IJ118">
        <v>1.87563</v>
      </c>
      <c r="IK118">
        <v>1.87683</v>
      </c>
      <c r="IL118">
        <v>0</v>
      </c>
      <c r="IM118">
        <v>0</v>
      </c>
      <c r="IN118">
        <v>0</v>
      </c>
      <c r="IO118">
        <v>0</v>
      </c>
      <c r="IP118" t="s">
        <v>443</v>
      </c>
      <c r="IQ118" t="s">
        <v>444</v>
      </c>
      <c r="IR118" t="s">
        <v>445</v>
      </c>
      <c r="IS118" t="s">
        <v>445</v>
      </c>
      <c r="IT118" t="s">
        <v>445</v>
      </c>
      <c r="IU118" t="s">
        <v>445</v>
      </c>
      <c r="IV118">
        <v>0</v>
      </c>
      <c r="IW118">
        <v>100</v>
      </c>
      <c r="IX118">
        <v>100</v>
      </c>
      <c r="IY118">
        <v>0.179</v>
      </c>
      <c r="IZ118">
        <v>0.2072</v>
      </c>
      <c r="JA118">
        <v>-0.2046850803116756</v>
      </c>
      <c r="JB118">
        <v>0.001090686741545948</v>
      </c>
      <c r="JC118">
        <v>-2.452344269991786E-07</v>
      </c>
      <c r="JD118">
        <v>1.613811493950918E-10</v>
      </c>
      <c r="JE118">
        <v>-0.05017639731038544</v>
      </c>
      <c r="JF118">
        <v>-0.0006473243881308715</v>
      </c>
      <c r="JG118">
        <v>0.0006993473609999637</v>
      </c>
      <c r="JH118">
        <v>-6.390957121238126E-06</v>
      </c>
      <c r="JI118">
        <v>1</v>
      </c>
      <c r="JJ118">
        <v>2094</v>
      </c>
      <c r="JK118">
        <v>1</v>
      </c>
      <c r="JL118">
        <v>27</v>
      </c>
      <c r="JM118">
        <v>187561.2</v>
      </c>
      <c r="JN118">
        <v>187561.2</v>
      </c>
      <c r="JO118">
        <v>0.9484860000000001</v>
      </c>
      <c r="JP118">
        <v>2.54761</v>
      </c>
      <c r="JQ118">
        <v>1.39893</v>
      </c>
      <c r="JR118">
        <v>2.35352</v>
      </c>
      <c r="JS118">
        <v>1.44897</v>
      </c>
      <c r="JT118">
        <v>2.51221</v>
      </c>
      <c r="JU118">
        <v>36.7892</v>
      </c>
      <c r="JV118">
        <v>24.1926</v>
      </c>
      <c r="JW118">
        <v>18</v>
      </c>
      <c r="JX118">
        <v>475.845</v>
      </c>
      <c r="JY118">
        <v>483.582</v>
      </c>
      <c r="JZ118">
        <v>26.7158</v>
      </c>
      <c r="KA118">
        <v>29.0894</v>
      </c>
      <c r="KB118">
        <v>30.0004</v>
      </c>
      <c r="KC118">
        <v>28.7024</v>
      </c>
      <c r="KD118">
        <v>28.7534</v>
      </c>
      <c r="KE118">
        <v>18.9528</v>
      </c>
      <c r="KF118">
        <v>26.0284</v>
      </c>
      <c r="KG118">
        <v>100</v>
      </c>
      <c r="KH118">
        <v>26.7146</v>
      </c>
      <c r="KI118">
        <v>332.884</v>
      </c>
      <c r="KJ118">
        <v>21.8948</v>
      </c>
      <c r="KK118">
        <v>100.959</v>
      </c>
      <c r="KL118">
        <v>100.2</v>
      </c>
    </row>
    <row r="119" spans="1:298">
      <c r="A119">
        <v>103</v>
      </c>
      <c r="B119">
        <v>1758402258.6</v>
      </c>
      <c r="C119">
        <v>4850.099999904633</v>
      </c>
      <c r="D119" t="s">
        <v>652</v>
      </c>
      <c r="E119" t="s">
        <v>653</v>
      </c>
      <c r="F119">
        <v>5</v>
      </c>
      <c r="G119" t="s">
        <v>641</v>
      </c>
      <c r="H119" t="s">
        <v>437</v>
      </c>
      <c r="I119" t="s">
        <v>438</v>
      </c>
      <c r="J119">
        <v>1758402250.814285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357.1440660345313</v>
      </c>
      <c r="AL119">
        <v>370.0873090909091</v>
      </c>
      <c r="AM119">
        <v>-3.227444299316885</v>
      </c>
      <c r="AN119">
        <v>65.66047444305194</v>
      </c>
      <c r="AO119">
        <f>(AQ119 - AP119 + DZ119*1E3/(8.314*(EB119+273.15)) * AS119/DY119 * AR119) * DY119/(100*DM119) * 1000/(1000 - AQ119)</f>
        <v>0</v>
      </c>
      <c r="AP119">
        <v>21.92437865937008</v>
      </c>
      <c r="AQ119">
        <v>22.2640806060606</v>
      </c>
      <c r="AR119">
        <v>1.138937929756038E-06</v>
      </c>
      <c r="AS119">
        <v>125.0699500986589</v>
      </c>
      <c r="AT119">
        <v>1</v>
      </c>
      <c r="AU119">
        <v>0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439</v>
      </c>
      <c r="AZ119" t="s">
        <v>439</v>
      </c>
      <c r="BA119">
        <v>0</v>
      </c>
      <c r="BB119">
        <v>0</v>
      </c>
      <c r="BC119">
        <f>1-BA119/BB119</f>
        <v>0</v>
      </c>
      <c r="BD119">
        <v>0</v>
      </c>
      <c r="BE119" t="s">
        <v>439</v>
      </c>
      <c r="BF119" t="s">
        <v>439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439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1.91</v>
      </c>
      <c r="DN119">
        <v>0.5</v>
      </c>
      <c r="DO119" t="s">
        <v>440</v>
      </c>
      <c r="DP119">
        <v>2</v>
      </c>
      <c r="DQ119" t="b">
        <v>1</v>
      </c>
      <c r="DR119">
        <v>1758402250.814285</v>
      </c>
      <c r="DS119">
        <v>383.8075357142857</v>
      </c>
      <c r="DT119">
        <v>364.96175</v>
      </c>
      <c r="DU119">
        <v>22.26245714285715</v>
      </c>
      <c r="DV119">
        <v>21.92242142857143</v>
      </c>
      <c r="DW119">
        <v>383.6207857142858</v>
      </c>
      <c r="DX119">
        <v>22.05528571428571</v>
      </c>
      <c r="DY119">
        <v>499.99625</v>
      </c>
      <c r="DZ119">
        <v>90.31407499999999</v>
      </c>
      <c r="EA119">
        <v>0.05421280357142857</v>
      </c>
      <c r="EB119">
        <v>28.98281428571429</v>
      </c>
      <c r="EC119">
        <v>30.01304642857143</v>
      </c>
      <c r="ED119">
        <v>999.9000000000002</v>
      </c>
      <c r="EE119">
        <v>0</v>
      </c>
      <c r="EF119">
        <v>0</v>
      </c>
      <c r="EG119">
        <v>10010.09071428571</v>
      </c>
      <c r="EH119">
        <v>0</v>
      </c>
      <c r="EI119">
        <v>9.867367142857146</v>
      </c>
      <c r="EJ119">
        <v>18.84582142857143</v>
      </c>
      <c r="EK119">
        <v>392.5465357142857</v>
      </c>
      <c r="EL119">
        <v>373.1417499999999</v>
      </c>
      <c r="EM119">
        <v>0.3400334642857143</v>
      </c>
      <c r="EN119">
        <v>364.96175</v>
      </c>
      <c r="EO119">
        <v>21.92242142857143</v>
      </c>
      <c r="EP119">
        <v>2.010612857142857</v>
      </c>
      <c r="EQ119">
        <v>1.979903214285714</v>
      </c>
      <c r="ER119">
        <v>17.52815357142857</v>
      </c>
      <c r="ES119">
        <v>17.28452857142857</v>
      </c>
      <c r="ET119">
        <v>1999.997142857143</v>
      </c>
      <c r="EU119">
        <v>0.9800034285714284</v>
      </c>
      <c r="EV119">
        <v>0.01999625714285714</v>
      </c>
      <c r="EW119">
        <v>0</v>
      </c>
      <c r="EX119">
        <v>212.0707142857143</v>
      </c>
      <c r="EY119">
        <v>5.000560000000001</v>
      </c>
      <c r="EZ119">
        <v>4407.626428571429</v>
      </c>
      <c r="FA119">
        <v>17294.85714285714</v>
      </c>
      <c r="FB119">
        <v>41.81199999999999</v>
      </c>
      <c r="FC119">
        <v>42.125</v>
      </c>
      <c r="FD119">
        <v>41.6205</v>
      </c>
      <c r="FE119">
        <v>41.23200000000001</v>
      </c>
      <c r="FF119">
        <v>42.46625</v>
      </c>
      <c r="FG119">
        <v>1955.107142857143</v>
      </c>
      <c r="FH119">
        <v>39.89000000000001</v>
      </c>
      <c r="FI119">
        <v>0</v>
      </c>
      <c r="FJ119">
        <v>1758402258.4</v>
      </c>
      <c r="FK119">
        <v>0</v>
      </c>
      <c r="FL119">
        <v>212.07108</v>
      </c>
      <c r="FM119">
        <v>0.6443846228483612</v>
      </c>
      <c r="FN119">
        <v>7.746923045124755</v>
      </c>
      <c r="FO119">
        <v>4407.6836</v>
      </c>
      <c r="FP119">
        <v>15</v>
      </c>
      <c r="FQ119">
        <v>0</v>
      </c>
      <c r="FR119" t="s">
        <v>441</v>
      </c>
      <c r="FS119">
        <v>1747148579.5</v>
      </c>
      <c r="FT119">
        <v>1747148584.5</v>
      </c>
      <c r="FU119">
        <v>0</v>
      </c>
      <c r="FV119">
        <v>0.162</v>
      </c>
      <c r="FW119">
        <v>-0.001</v>
      </c>
      <c r="FX119">
        <v>0.139</v>
      </c>
      <c r="FY119">
        <v>0.058</v>
      </c>
      <c r="FZ119">
        <v>420</v>
      </c>
      <c r="GA119">
        <v>16</v>
      </c>
      <c r="GB119">
        <v>0.19</v>
      </c>
      <c r="GC119">
        <v>0.02</v>
      </c>
      <c r="GD119">
        <v>17.1407885</v>
      </c>
      <c r="GE119">
        <v>34.88042611632266</v>
      </c>
      <c r="GF119">
        <v>3.51016236503851</v>
      </c>
      <c r="GG119">
        <v>0</v>
      </c>
      <c r="GH119">
        <v>212.0500882352941</v>
      </c>
      <c r="GI119">
        <v>0.3513674571520286</v>
      </c>
      <c r="GJ119">
        <v>0.1724360695935905</v>
      </c>
      <c r="GK119">
        <v>1</v>
      </c>
      <c r="GL119">
        <v>0.34056485</v>
      </c>
      <c r="GM119">
        <v>-0.00928084052532927</v>
      </c>
      <c r="GN119">
        <v>0.001009723515374385</v>
      </c>
      <c r="GO119">
        <v>1</v>
      </c>
      <c r="GP119">
        <v>2</v>
      </c>
      <c r="GQ119">
        <v>3</v>
      </c>
      <c r="GR119" t="s">
        <v>448</v>
      </c>
      <c r="GS119">
        <v>3.12754</v>
      </c>
      <c r="GT119">
        <v>2.73187</v>
      </c>
      <c r="GU119">
        <v>0.07606739999999999</v>
      </c>
      <c r="GV119">
        <v>0.0729065</v>
      </c>
      <c r="GW119">
        <v>0.101378</v>
      </c>
      <c r="GX119">
        <v>0.100837</v>
      </c>
      <c r="GY119">
        <v>27712.8</v>
      </c>
      <c r="GZ119">
        <v>26945.6</v>
      </c>
      <c r="HA119">
        <v>30536.1</v>
      </c>
      <c r="HB119">
        <v>29319.1</v>
      </c>
      <c r="HC119">
        <v>37874.6</v>
      </c>
      <c r="HD119">
        <v>34676.6</v>
      </c>
      <c r="HE119">
        <v>46719.6</v>
      </c>
      <c r="HF119">
        <v>43558</v>
      </c>
      <c r="HG119">
        <v>1.82008</v>
      </c>
      <c r="HH119">
        <v>1.88002</v>
      </c>
      <c r="HI119">
        <v>0.114735</v>
      </c>
      <c r="HJ119">
        <v>0</v>
      </c>
      <c r="HK119">
        <v>28.1437</v>
      </c>
      <c r="HL119">
        <v>999.9</v>
      </c>
      <c r="HM119">
        <v>54.9</v>
      </c>
      <c r="HN119">
        <v>30.1</v>
      </c>
      <c r="HO119">
        <v>26.0441</v>
      </c>
      <c r="HP119">
        <v>63.5042</v>
      </c>
      <c r="HQ119">
        <v>16.4463</v>
      </c>
      <c r="HR119">
        <v>1</v>
      </c>
      <c r="HS119">
        <v>0.153313</v>
      </c>
      <c r="HT119">
        <v>0.515632</v>
      </c>
      <c r="HU119">
        <v>20.1992</v>
      </c>
      <c r="HV119">
        <v>5.22927</v>
      </c>
      <c r="HW119">
        <v>11.974</v>
      </c>
      <c r="HX119">
        <v>4.9699</v>
      </c>
      <c r="HY119">
        <v>3.28965</v>
      </c>
      <c r="HZ119">
        <v>9999</v>
      </c>
      <c r="IA119">
        <v>9999</v>
      </c>
      <c r="IB119">
        <v>9999</v>
      </c>
      <c r="IC119">
        <v>999.9</v>
      </c>
      <c r="ID119">
        <v>4.97297</v>
      </c>
      <c r="IE119">
        <v>1.87737</v>
      </c>
      <c r="IF119">
        <v>1.87546</v>
      </c>
      <c r="IG119">
        <v>1.87821</v>
      </c>
      <c r="IH119">
        <v>1.87498</v>
      </c>
      <c r="II119">
        <v>1.87854</v>
      </c>
      <c r="IJ119">
        <v>1.87564</v>
      </c>
      <c r="IK119">
        <v>1.87683</v>
      </c>
      <c r="IL119">
        <v>0</v>
      </c>
      <c r="IM119">
        <v>0</v>
      </c>
      <c r="IN119">
        <v>0</v>
      </c>
      <c r="IO119">
        <v>0</v>
      </c>
      <c r="IP119" t="s">
        <v>443</v>
      </c>
      <c r="IQ119" t="s">
        <v>444</v>
      </c>
      <c r="IR119" t="s">
        <v>445</v>
      </c>
      <c r="IS119" t="s">
        <v>445</v>
      </c>
      <c r="IT119" t="s">
        <v>445</v>
      </c>
      <c r="IU119" t="s">
        <v>445</v>
      </c>
      <c r="IV119">
        <v>0</v>
      </c>
      <c r="IW119">
        <v>100</v>
      </c>
      <c r="IX119">
        <v>100</v>
      </c>
      <c r="IY119">
        <v>0.163</v>
      </c>
      <c r="IZ119">
        <v>0.2072</v>
      </c>
      <c r="JA119">
        <v>-0.2046850803116756</v>
      </c>
      <c r="JB119">
        <v>0.001090686741545948</v>
      </c>
      <c r="JC119">
        <v>-2.452344269991786E-07</v>
      </c>
      <c r="JD119">
        <v>1.613811493950918E-10</v>
      </c>
      <c r="JE119">
        <v>-0.05017639731038544</v>
      </c>
      <c r="JF119">
        <v>-0.0006473243881308715</v>
      </c>
      <c r="JG119">
        <v>0.0006993473609999637</v>
      </c>
      <c r="JH119">
        <v>-6.390957121238126E-06</v>
      </c>
      <c r="JI119">
        <v>1</v>
      </c>
      <c r="JJ119">
        <v>2094</v>
      </c>
      <c r="JK119">
        <v>1</v>
      </c>
      <c r="JL119">
        <v>27</v>
      </c>
      <c r="JM119">
        <v>187561.3</v>
      </c>
      <c r="JN119">
        <v>187561.2</v>
      </c>
      <c r="JO119">
        <v>0.913086</v>
      </c>
      <c r="JP119">
        <v>2.53662</v>
      </c>
      <c r="JQ119">
        <v>1.39893</v>
      </c>
      <c r="JR119">
        <v>2.35229</v>
      </c>
      <c r="JS119">
        <v>1.44897</v>
      </c>
      <c r="JT119">
        <v>2.6123</v>
      </c>
      <c r="JU119">
        <v>36.7892</v>
      </c>
      <c r="JV119">
        <v>24.2013</v>
      </c>
      <c r="JW119">
        <v>18</v>
      </c>
      <c r="JX119">
        <v>475.786</v>
      </c>
      <c r="JY119">
        <v>483.665</v>
      </c>
      <c r="JZ119">
        <v>26.7111</v>
      </c>
      <c r="KA119">
        <v>29.0931</v>
      </c>
      <c r="KB119">
        <v>30.0005</v>
      </c>
      <c r="KC119">
        <v>28.706</v>
      </c>
      <c r="KD119">
        <v>28.7575</v>
      </c>
      <c r="KE119">
        <v>18.1939</v>
      </c>
      <c r="KF119">
        <v>26.0284</v>
      </c>
      <c r="KG119">
        <v>100</v>
      </c>
      <c r="KH119">
        <v>26.6999</v>
      </c>
      <c r="KI119">
        <v>312.848</v>
      </c>
      <c r="KJ119">
        <v>21.8948</v>
      </c>
      <c r="KK119">
        <v>100.959</v>
      </c>
      <c r="KL119">
        <v>100.199</v>
      </c>
    </row>
    <row r="120" spans="1:298">
      <c r="A120">
        <v>104</v>
      </c>
      <c r="B120">
        <v>1758402263.6</v>
      </c>
      <c r="C120">
        <v>4855.099999904633</v>
      </c>
      <c r="D120" t="s">
        <v>654</v>
      </c>
      <c r="E120" t="s">
        <v>655</v>
      </c>
      <c r="F120">
        <v>5</v>
      </c>
      <c r="G120" t="s">
        <v>641</v>
      </c>
      <c r="H120" t="s">
        <v>437</v>
      </c>
      <c r="I120" t="s">
        <v>438</v>
      </c>
      <c r="J120">
        <v>1758402256.1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340.0602814455031</v>
      </c>
      <c r="AL120">
        <v>353.5061090909091</v>
      </c>
      <c r="AM120">
        <v>-3.318794329828139</v>
      </c>
      <c r="AN120">
        <v>65.66047444305194</v>
      </c>
      <c r="AO120">
        <f>(AQ120 - AP120 + DZ120*1E3/(8.314*(EB120+273.15)) * AS120/DY120 * AR120) * DY120/(100*DM120) * 1000/(1000 - AQ120)</f>
        <v>0</v>
      </c>
      <c r="AP120">
        <v>21.92685102130617</v>
      </c>
      <c r="AQ120">
        <v>22.26310484848485</v>
      </c>
      <c r="AR120">
        <v>-3.384623116222641E-06</v>
      </c>
      <c r="AS120">
        <v>125.0699500986589</v>
      </c>
      <c r="AT120">
        <v>1</v>
      </c>
      <c r="AU120">
        <v>0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439</v>
      </c>
      <c r="AZ120" t="s">
        <v>439</v>
      </c>
      <c r="BA120">
        <v>0</v>
      </c>
      <c r="BB120">
        <v>0</v>
      </c>
      <c r="BC120">
        <f>1-BA120/BB120</f>
        <v>0</v>
      </c>
      <c r="BD120">
        <v>0</v>
      </c>
      <c r="BE120" t="s">
        <v>439</v>
      </c>
      <c r="BF120" t="s">
        <v>439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439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1.91</v>
      </c>
      <c r="DN120">
        <v>0.5</v>
      </c>
      <c r="DO120" t="s">
        <v>440</v>
      </c>
      <c r="DP120">
        <v>2</v>
      </c>
      <c r="DQ120" t="b">
        <v>1</v>
      </c>
      <c r="DR120">
        <v>1758402256.1</v>
      </c>
      <c r="DS120">
        <v>367.9296296296296</v>
      </c>
      <c r="DT120">
        <v>347.436148148148</v>
      </c>
      <c r="DU120">
        <v>22.26352962962963</v>
      </c>
      <c r="DV120">
        <v>21.92444814814814</v>
      </c>
      <c r="DW120">
        <v>367.7582962962963</v>
      </c>
      <c r="DX120">
        <v>22.05633333333333</v>
      </c>
      <c r="DY120">
        <v>499.9892592592592</v>
      </c>
      <c r="DZ120">
        <v>90.3135962962963</v>
      </c>
      <c r="EA120">
        <v>0.05413707777777778</v>
      </c>
      <c r="EB120">
        <v>28.9837</v>
      </c>
      <c r="EC120">
        <v>30.01107777777777</v>
      </c>
      <c r="ED120">
        <v>999.9000000000001</v>
      </c>
      <c r="EE120">
        <v>0</v>
      </c>
      <c r="EF120">
        <v>0</v>
      </c>
      <c r="EG120">
        <v>10003.1</v>
      </c>
      <c r="EH120">
        <v>0</v>
      </c>
      <c r="EI120">
        <v>9.867465555555556</v>
      </c>
      <c r="EJ120">
        <v>20.49347407407408</v>
      </c>
      <c r="EK120">
        <v>376.3075555555556</v>
      </c>
      <c r="EL120">
        <v>355.2241481481481</v>
      </c>
      <c r="EM120">
        <v>0.3390827777777778</v>
      </c>
      <c r="EN120">
        <v>347.436148148148</v>
      </c>
      <c r="EO120">
        <v>21.92444814814814</v>
      </c>
      <c r="EP120">
        <v>2.010698888888889</v>
      </c>
      <c r="EQ120">
        <v>1.980075925925926</v>
      </c>
      <c r="ER120">
        <v>17.52883703703704</v>
      </c>
      <c r="ES120">
        <v>17.2859</v>
      </c>
      <c r="ET120">
        <v>2000.012962962963</v>
      </c>
      <c r="EU120">
        <v>0.9800036666666666</v>
      </c>
      <c r="EV120">
        <v>0.01999601111111111</v>
      </c>
      <c r="EW120">
        <v>0</v>
      </c>
      <c r="EX120">
        <v>212.0927777777777</v>
      </c>
      <c r="EY120">
        <v>5.000560000000001</v>
      </c>
      <c r="EZ120">
        <v>4408.651111111111</v>
      </c>
      <c r="FA120">
        <v>17295.0037037037</v>
      </c>
      <c r="FB120">
        <v>41.82133333333332</v>
      </c>
      <c r="FC120">
        <v>42.125</v>
      </c>
      <c r="FD120">
        <v>41.61566666666667</v>
      </c>
      <c r="FE120">
        <v>41.243</v>
      </c>
      <c r="FF120">
        <v>42.47899999999999</v>
      </c>
      <c r="FG120">
        <v>1955.122962962963</v>
      </c>
      <c r="FH120">
        <v>39.89000000000001</v>
      </c>
      <c r="FI120">
        <v>0</v>
      </c>
      <c r="FJ120">
        <v>1758402263.8</v>
      </c>
      <c r="FK120">
        <v>0</v>
      </c>
      <c r="FL120">
        <v>212.0864615384615</v>
      </c>
      <c r="FM120">
        <v>0.7372307814773581</v>
      </c>
      <c r="FN120">
        <v>15.72581195123875</v>
      </c>
      <c r="FO120">
        <v>4408.719230769231</v>
      </c>
      <c r="FP120">
        <v>15</v>
      </c>
      <c r="FQ120">
        <v>0</v>
      </c>
      <c r="FR120" t="s">
        <v>441</v>
      </c>
      <c r="FS120">
        <v>1747148579.5</v>
      </c>
      <c r="FT120">
        <v>1747148584.5</v>
      </c>
      <c r="FU120">
        <v>0</v>
      </c>
      <c r="FV120">
        <v>0.162</v>
      </c>
      <c r="FW120">
        <v>-0.001</v>
      </c>
      <c r="FX120">
        <v>0.139</v>
      </c>
      <c r="FY120">
        <v>0.058</v>
      </c>
      <c r="FZ120">
        <v>420</v>
      </c>
      <c r="GA120">
        <v>16</v>
      </c>
      <c r="GB120">
        <v>0.19</v>
      </c>
      <c r="GC120">
        <v>0.02</v>
      </c>
      <c r="GD120">
        <v>19.14424</v>
      </c>
      <c r="GE120">
        <v>21.12459512195117</v>
      </c>
      <c r="GF120">
        <v>2.131740389071803</v>
      </c>
      <c r="GG120">
        <v>0</v>
      </c>
      <c r="GH120">
        <v>212.074205882353</v>
      </c>
      <c r="GI120">
        <v>0.122245992254535</v>
      </c>
      <c r="GJ120">
        <v>0.1704279698481865</v>
      </c>
      <c r="GK120">
        <v>1</v>
      </c>
      <c r="GL120">
        <v>0.33974485</v>
      </c>
      <c r="GM120">
        <v>-0.009296983114447464</v>
      </c>
      <c r="GN120">
        <v>0.001061197826750512</v>
      </c>
      <c r="GO120">
        <v>1</v>
      </c>
      <c r="GP120">
        <v>2</v>
      </c>
      <c r="GQ120">
        <v>3</v>
      </c>
      <c r="GR120" t="s">
        <v>448</v>
      </c>
      <c r="GS120">
        <v>3.12749</v>
      </c>
      <c r="GT120">
        <v>2.73198</v>
      </c>
      <c r="GU120">
        <v>0.0733635</v>
      </c>
      <c r="GV120">
        <v>0.0700508</v>
      </c>
      <c r="GW120">
        <v>0.101372</v>
      </c>
      <c r="GX120">
        <v>0.100839</v>
      </c>
      <c r="GY120">
        <v>27793.5</v>
      </c>
      <c r="GZ120">
        <v>27028.8</v>
      </c>
      <c r="HA120">
        <v>30535.7</v>
      </c>
      <c r="HB120">
        <v>29319.3</v>
      </c>
      <c r="HC120">
        <v>37874.3</v>
      </c>
      <c r="HD120">
        <v>34676.6</v>
      </c>
      <c r="HE120">
        <v>46719.1</v>
      </c>
      <c r="HF120">
        <v>43558.2</v>
      </c>
      <c r="HG120">
        <v>1.81975</v>
      </c>
      <c r="HH120">
        <v>1.88015</v>
      </c>
      <c r="HI120">
        <v>0.114378</v>
      </c>
      <c r="HJ120">
        <v>0</v>
      </c>
      <c r="HK120">
        <v>28.1456</v>
      </c>
      <c r="HL120">
        <v>999.9</v>
      </c>
      <c r="HM120">
        <v>54.9</v>
      </c>
      <c r="HN120">
        <v>30.1</v>
      </c>
      <c r="HO120">
        <v>26.0475</v>
      </c>
      <c r="HP120">
        <v>63.3942</v>
      </c>
      <c r="HQ120">
        <v>16.6066</v>
      </c>
      <c r="HR120">
        <v>1</v>
      </c>
      <c r="HS120">
        <v>0.153356</v>
      </c>
      <c r="HT120">
        <v>0.554061</v>
      </c>
      <c r="HU120">
        <v>20.1989</v>
      </c>
      <c r="HV120">
        <v>5.22822</v>
      </c>
      <c r="HW120">
        <v>11.974</v>
      </c>
      <c r="HX120">
        <v>4.9693</v>
      </c>
      <c r="HY120">
        <v>3.28965</v>
      </c>
      <c r="HZ120">
        <v>9999</v>
      </c>
      <c r="IA120">
        <v>9999</v>
      </c>
      <c r="IB120">
        <v>9999</v>
      </c>
      <c r="IC120">
        <v>999.9</v>
      </c>
      <c r="ID120">
        <v>4.97297</v>
      </c>
      <c r="IE120">
        <v>1.87733</v>
      </c>
      <c r="IF120">
        <v>1.87545</v>
      </c>
      <c r="IG120">
        <v>1.87822</v>
      </c>
      <c r="IH120">
        <v>1.87498</v>
      </c>
      <c r="II120">
        <v>1.87853</v>
      </c>
      <c r="IJ120">
        <v>1.87563</v>
      </c>
      <c r="IK120">
        <v>1.87683</v>
      </c>
      <c r="IL120">
        <v>0</v>
      </c>
      <c r="IM120">
        <v>0</v>
      </c>
      <c r="IN120">
        <v>0</v>
      </c>
      <c r="IO120">
        <v>0</v>
      </c>
      <c r="IP120" t="s">
        <v>443</v>
      </c>
      <c r="IQ120" t="s">
        <v>444</v>
      </c>
      <c r="IR120" t="s">
        <v>445</v>
      </c>
      <c r="IS120" t="s">
        <v>445</v>
      </c>
      <c r="IT120" t="s">
        <v>445</v>
      </c>
      <c r="IU120" t="s">
        <v>445</v>
      </c>
      <c r="IV120">
        <v>0</v>
      </c>
      <c r="IW120">
        <v>100</v>
      </c>
      <c r="IX120">
        <v>100</v>
      </c>
      <c r="IY120">
        <v>0.148</v>
      </c>
      <c r="IZ120">
        <v>0.2072</v>
      </c>
      <c r="JA120">
        <v>-0.2046850803116756</v>
      </c>
      <c r="JB120">
        <v>0.001090686741545948</v>
      </c>
      <c r="JC120">
        <v>-2.452344269991786E-07</v>
      </c>
      <c r="JD120">
        <v>1.613811493950918E-10</v>
      </c>
      <c r="JE120">
        <v>-0.05017639731038544</v>
      </c>
      <c r="JF120">
        <v>-0.0006473243881308715</v>
      </c>
      <c r="JG120">
        <v>0.0006993473609999637</v>
      </c>
      <c r="JH120">
        <v>-6.390957121238126E-06</v>
      </c>
      <c r="JI120">
        <v>1</v>
      </c>
      <c r="JJ120">
        <v>2094</v>
      </c>
      <c r="JK120">
        <v>1</v>
      </c>
      <c r="JL120">
        <v>27</v>
      </c>
      <c r="JM120">
        <v>187561.4</v>
      </c>
      <c r="JN120">
        <v>187561.3</v>
      </c>
      <c r="JO120">
        <v>0.871582</v>
      </c>
      <c r="JP120">
        <v>2.53418</v>
      </c>
      <c r="JQ120">
        <v>1.39893</v>
      </c>
      <c r="JR120">
        <v>2.35352</v>
      </c>
      <c r="JS120">
        <v>1.44897</v>
      </c>
      <c r="JT120">
        <v>2.57324</v>
      </c>
      <c r="JU120">
        <v>36.8129</v>
      </c>
      <c r="JV120">
        <v>24.2013</v>
      </c>
      <c r="JW120">
        <v>18</v>
      </c>
      <c r="JX120">
        <v>475.638</v>
      </c>
      <c r="JY120">
        <v>483.786</v>
      </c>
      <c r="JZ120">
        <v>26.696</v>
      </c>
      <c r="KA120">
        <v>29.0977</v>
      </c>
      <c r="KB120">
        <v>30.0003</v>
      </c>
      <c r="KC120">
        <v>28.7106</v>
      </c>
      <c r="KD120">
        <v>28.7621</v>
      </c>
      <c r="KE120">
        <v>17.4921</v>
      </c>
      <c r="KF120">
        <v>26.0284</v>
      </c>
      <c r="KG120">
        <v>100</v>
      </c>
      <c r="KH120">
        <v>26.6853</v>
      </c>
      <c r="KI120">
        <v>299.484</v>
      </c>
      <c r="KJ120">
        <v>21.8948</v>
      </c>
      <c r="KK120">
        <v>100.958</v>
      </c>
      <c r="KL120">
        <v>100.199</v>
      </c>
    </row>
    <row r="121" spans="1:298">
      <c r="A121">
        <v>105</v>
      </c>
      <c r="B121">
        <v>1758402268.6</v>
      </c>
      <c r="C121">
        <v>4860.099999904633</v>
      </c>
      <c r="D121" t="s">
        <v>656</v>
      </c>
      <c r="E121" t="s">
        <v>657</v>
      </c>
      <c r="F121">
        <v>5</v>
      </c>
      <c r="G121" t="s">
        <v>641</v>
      </c>
      <c r="H121" t="s">
        <v>437</v>
      </c>
      <c r="I121" t="s">
        <v>438</v>
      </c>
      <c r="J121">
        <v>1758402260.814285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323.1360112724479</v>
      </c>
      <c r="AL121">
        <v>336.8407151515152</v>
      </c>
      <c r="AM121">
        <v>-3.336525322775314</v>
      </c>
      <c r="AN121">
        <v>65.66047444305194</v>
      </c>
      <c r="AO121">
        <f>(AQ121 - AP121 + DZ121*1E3/(8.314*(EB121+273.15)) * AS121/DY121 * AR121) * DY121/(100*DM121) * 1000/(1000 - AQ121)</f>
        <v>0</v>
      </c>
      <c r="AP121">
        <v>21.92662979189294</v>
      </c>
      <c r="AQ121">
        <v>22.26276484848485</v>
      </c>
      <c r="AR121">
        <v>-1.269874195639512E-07</v>
      </c>
      <c r="AS121">
        <v>125.0699500986589</v>
      </c>
      <c r="AT121">
        <v>1</v>
      </c>
      <c r="AU121">
        <v>0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439</v>
      </c>
      <c r="AZ121" t="s">
        <v>439</v>
      </c>
      <c r="BA121">
        <v>0</v>
      </c>
      <c r="BB121">
        <v>0</v>
      </c>
      <c r="BC121">
        <f>1-BA121/BB121</f>
        <v>0</v>
      </c>
      <c r="BD121">
        <v>0</v>
      </c>
      <c r="BE121" t="s">
        <v>439</v>
      </c>
      <c r="BF121" t="s">
        <v>439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439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1.91</v>
      </c>
      <c r="DN121">
        <v>0.5</v>
      </c>
      <c r="DO121" t="s">
        <v>440</v>
      </c>
      <c r="DP121">
        <v>2</v>
      </c>
      <c r="DQ121" t="b">
        <v>1</v>
      </c>
      <c r="DR121">
        <v>1758402260.814285</v>
      </c>
      <c r="DS121">
        <v>352.9673571428571</v>
      </c>
      <c r="DT121">
        <v>331.7433571428572</v>
      </c>
      <c r="DU121">
        <v>22.2636</v>
      </c>
      <c r="DV121">
        <v>21.92565357142857</v>
      </c>
      <c r="DW121">
        <v>352.8106785714286</v>
      </c>
      <c r="DX121">
        <v>22.05641071428571</v>
      </c>
      <c r="DY121">
        <v>500.0150357142856</v>
      </c>
      <c r="DZ121">
        <v>90.31449285714287</v>
      </c>
      <c r="EA121">
        <v>0.05420926071428571</v>
      </c>
      <c r="EB121">
        <v>28.98452857142857</v>
      </c>
      <c r="EC121">
        <v>30.01197857142857</v>
      </c>
      <c r="ED121">
        <v>999.9000000000002</v>
      </c>
      <c r="EE121">
        <v>0</v>
      </c>
      <c r="EF121">
        <v>0</v>
      </c>
      <c r="EG121">
        <v>9994.421071428571</v>
      </c>
      <c r="EH121">
        <v>0</v>
      </c>
      <c r="EI121">
        <v>9.873621428571429</v>
      </c>
      <c r="EJ121">
        <v>21.22393928571429</v>
      </c>
      <c r="EK121">
        <v>361.0046428571428</v>
      </c>
      <c r="EL121">
        <v>339.1801785714285</v>
      </c>
      <c r="EM121">
        <v>0.3379619642857143</v>
      </c>
      <c r="EN121">
        <v>331.7433571428572</v>
      </c>
      <c r="EO121">
        <v>21.92565357142857</v>
      </c>
      <c r="EP121">
        <v>2.010726071428571</v>
      </c>
      <c r="EQ121">
        <v>1.980202857142857</v>
      </c>
      <c r="ER121">
        <v>17.52905357142857</v>
      </c>
      <c r="ES121">
        <v>17.28691785714286</v>
      </c>
      <c r="ET121">
        <v>2000.012142857143</v>
      </c>
      <c r="EU121">
        <v>0.98000375</v>
      </c>
      <c r="EV121">
        <v>0.019995925</v>
      </c>
      <c r="EW121">
        <v>0</v>
      </c>
      <c r="EX121">
        <v>212.1941071428571</v>
      </c>
      <c r="EY121">
        <v>5.000560000000001</v>
      </c>
      <c r="EZ121">
        <v>4410.065</v>
      </c>
      <c r="FA121">
        <v>17295</v>
      </c>
      <c r="FB121">
        <v>41.82549999999999</v>
      </c>
      <c r="FC121">
        <v>42.125</v>
      </c>
      <c r="FD121">
        <v>41.6205</v>
      </c>
      <c r="FE121">
        <v>41.24775</v>
      </c>
      <c r="FF121">
        <v>42.48649999999999</v>
      </c>
      <c r="FG121">
        <v>1955.122142857143</v>
      </c>
      <c r="FH121">
        <v>39.89000000000001</v>
      </c>
      <c r="FI121">
        <v>0</v>
      </c>
      <c r="FJ121">
        <v>1758402268.6</v>
      </c>
      <c r="FK121">
        <v>0</v>
      </c>
      <c r="FL121">
        <v>212.1979615384615</v>
      </c>
      <c r="FM121">
        <v>1.166324787394879</v>
      </c>
      <c r="FN121">
        <v>22.17162391767159</v>
      </c>
      <c r="FO121">
        <v>4410.166923076924</v>
      </c>
      <c r="FP121">
        <v>15</v>
      </c>
      <c r="FQ121">
        <v>0</v>
      </c>
      <c r="FR121" t="s">
        <v>441</v>
      </c>
      <c r="FS121">
        <v>1747148579.5</v>
      </c>
      <c r="FT121">
        <v>1747148584.5</v>
      </c>
      <c r="FU121">
        <v>0</v>
      </c>
      <c r="FV121">
        <v>0.162</v>
      </c>
      <c r="FW121">
        <v>-0.001</v>
      </c>
      <c r="FX121">
        <v>0.139</v>
      </c>
      <c r="FY121">
        <v>0.058</v>
      </c>
      <c r="FZ121">
        <v>420</v>
      </c>
      <c r="GA121">
        <v>16</v>
      </c>
      <c r="GB121">
        <v>0.19</v>
      </c>
      <c r="GC121">
        <v>0.02</v>
      </c>
      <c r="GD121">
        <v>20.74086</v>
      </c>
      <c r="GE121">
        <v>9.574043527204461</v>
      </c>
      <c r="GF121">
        <v>0.9841099277519764</v>
      </c>
      <c r="GG121">
        <v>0</v>
      </c>
      <c r="GH121">
        <v>212.1318235294117</v>
      </c>
      <c r="GI121">
        <v>0.9618334646779528</v>
      </c>
      <c r="GJ121">
        <v>0.2272151701889935</v>
      </c>
      <c r="GK121">
        <v>1</v>
      </c>
      <c r="GL121">
        <v>0.338512575</v>
      </c>
      <c r="GM121">
        <v>-0.01549953095684908</v>
      </c>
      <c r="GN121">
        <v>0.001589113666285392</v>
      </c>
      <c r="GO121">
        <v>1</v>
      </c>
      <c r="GP121">
        <v>2</v>
      </c>
      <c r="GQ121">
        <v>3</v>
      </c>
      <c r="GR121" t="s">
        <v>448</v>
      </c>
      <c r="GS121">
        <v>3.12761</v>
      </c>
      <c r="GT121">
        <v>2.73209</v>
      </c>
      <c r="GU121">
        <v>0.0705937</v>
      </c>
      <c r="GV121">
        <v>0.06712700000000001</v>
      </c>
      <c r="GW121">
        <v>0.101372</v>
      </c>
      <c r="GX121">
        <v>0.10084</v>
      </c>
      <c r="GY121">
        <v>27876.9</v>
      </c>
      <c r="GZ121">
        <v>27113.3</v>
      </c>
      <c r="HA121">
        <v>30536</v>
      </c>
      <c r="HB121">
        <v>29318.9</v>
      </c>
      <c r="HC121">
        <v>37874.5</v>
      </c>
      <c r="HD121">
        <v>34675.8</v>
      </c>
      <c r="HE121">
        <v>46719.7</v>
      </c>
      <c r="HF121">
        <v>43557.6</v>
      </c>
      <c r="HG121">
        <v>1.81975</v>
      </c>
      <c r="HH121">
        <v>1.87978</v>
      </c>
      <c r="HI121">
        <v>0.113975</v>
      </c>
      <c r="HJ121">
        <v>0</v>
      </c>
      <c r="HK121">
        <v>28.1461</v>
      </c>
      <c r="HL121">
        <v>999.9</v>
      </c>
      <c r="HM121">
        <v>54.9</v>
      </c>
      <c r="HN121">
        <v>30.1</v>
      </c>
      <c r="HO121">
        <v>26.0468</v>
      </c>
      <c r="HP121">
        <v>63.4342</v>
      </c>
      <c r="HQ121">
        <v>16.4423</v>
      </c>
      <c r="HR121">
        <v>1</v>
      </c>
      <c r="HS121">
        <v>0.153651</v>
      </c>
      <c r="HT121">
        <v>0.545515</v>
      </c>
      <c r="HU121">
        <v>20.199</v>
      </c>
      <c r="HV121">
        <v>5.22897</v>
      </c>
      <c r="HW121">
        <v>11.974</v>
      </c>
      <c r="HX121">
        <v>4.9698</v>
      </c>
      <c r="HY121">
        <v>3.28958</v>
      </c>
      <c r="HZ121">
        <v>9999</v>
      </c>
      <c r="IA121">
        <v>9999</v>
      </c>
      <c r="IB121">
        <v>9999</v>
      </c>
      <c r="IC121">
        <v>999.9</v>
      </c>
      <c r="ID121">
        <v>4.97296</v>
      </c>
      <c r="IE121">
        <v>1.87736</v>
      </c>
      <c r="IF121">
        <v>1.87546</v>
      </c>
      <c r="IG121">
        <v>1.87822</v>
      </c>
      <c r="IH121">
        <v>1.87498</v>
      </c>
      <c r="II121">
        <v>1.87852</v>
      </c>
      <c r="IJ121">
        <v>1.87566</v>
      </c>
      <c r="IK121">
        <v>1.87683</v>
      </c>
      <c r="IL121">
        <v>0</v>
      </c>
      <c r="IM121">
        <v>0</v>
      </c>
      <c r="IN121">
        <v>0</v>
      </c>
      <c r="IO121">
        <v>0</v>
      </c>
      <c r="IP121" t="s">
        <v>443</v>
      </c>
      <c r="IQ121" t="s">
        <v>444</v>
      </c>
      <c r="IR121" t="s">
        <v>445</v>
      </c>
      <c r="IS121" t="s">
        <v>445</v>
      </c>
      <c r="IT121" t="s">
        <v>445</v>
      </c>
      <c r="IU121" t="s">
        <v>445</v>
      </c>
      <c r="IV121">
        <v>0</v>
      </c>
      <c r="IW121">
        <v>100</v>
      </c>
      <c r="IX121">
        <v>100</v>
      </c>
      <c r="IY121">
        <v>0.132</v>
      </c>
      <c r="IZ121">
        <v>0.2072</v>
      </c>
      <c r="JA121">
        <v>-0.2046850803116756</v>
      </c>
      <c r="JB121">
        <v>0.001090686741545948</v>
      </c>
      <c r="JC121">
        <v>-2.452344269991786E-07</v>
      </c>
      <c r="JD121">
        <v>1.613811493950918E-10</v>
      </c>
      <c r="JE121">
        <v>-0.05017639731038544</v>
      </c>
      <c r="JF121">
        <v>-0.0006473243881308715</v>
      </c>
      <c r="JG121">
        <v>0.0006993473609999637</v>
      </c>
      <c r="JH121">
        <v>-6.390957121238126E-06</v>
      </c>
      <c r="JI121">
        <v>1</v>
      </c>
      <c r="JJ121">
        <v>2094</v>
      </c>
      <c r="JK121">
        <v>1</v>
      </c>
      <c r="JL121">
        <v>27</v>
      </c>
      <c r="JM121">
        <v>187561.5</v>
      </c>
      <c r="JN121">
        <v>187561.4</v>
      </c>
      <c r="JO121">
        <v>0.839844</v>
      </c>
      <c r="JP121">
        <v>2.54761</v>
      </c>
      <c r="JQ121">
        <v>1.39893</v>
      </c>
      <c r="JR121">
        <v>2.35352</v>
      </c>
      <c r="JS121">
        <v>1.44897</v>
      </c>
      <c r="JT121">
        <v>2.50732</v>
      </c>
      <c r="JU121">
        <v>36.8129</v>
      </c>
      <c r="JV121">
        <v>24.2013</v>
      </c>
      <c r="JW121">
        <v>18</v>
      </c>
      <c r="JX121">
        <v>475.669</v>
      </c>
      <c r="JY121">
        <v>483.57</v>
      </c>
      <c r="JZ121">
        <v>26.6818</v>
      </c>
      <c r="KA121">
        <v>29.1024</v>
      </c>
      <c r="KB121">
        <v>30.0004</v>
      </c>
      <c r="KC121">
        <v>28.7152</v>
      </c>
      <c r="KD121">
        <v>28.7662</v>
      </c>
      <c r="KE121">
        <v>16.7245</v>
      </c>
      <c r="KF121">
        <v>26.0284</v>
      </c>
      <c r="KG121">
        <v>100</v>
      </c>
      <c r="KH121">
        <v>26.6782</v>
      </c>
      <c r="KI121">
        <v>279.449</v>
      </c>
      <c r="KJ121">
        <v>21.8948</v>
      </c>
      <c r="KK121">
        <v>100.959</v>
      </c>
      <c r="KL121">
        <v>100.198</v>
      </c>
    </row>
    <row r="122" spans="1:298">
      <c r="A122">
        <v>106</v>
      </c>
      <c r="B122">
        <v>1758402273.6</v>
      </c>
      <c r="C122">
        <v>4865.099999904633</v>
      </c>
      <c r="D122" t="s">
        <v>658</v>
      </c>
      <c r="E122" t="s">
        <v>659</v>
      </c>
      <c r="F122">
        <v>5</v>
      </c>
      <c r="G122" t="s">
        <v>641</v>
      </c>
      <c r="H122" t="s">
        <v>437</v>
      </c>
      <c r="I122" t="s">
        <v>438</v>
      </c>
      <c r="J122">
        <v>1758402266.1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306.1216365655251</v>
      </c>
      <c r="AL122">
        <v>320.0469696969696</v>
      </c>
      <c r="AM122">
        <v>-3.366196935586694</v>
      </c>
      <c r="AN122">
        <v>65.66047444305194</v>
      </c>
      <c r="AO122">
        <f>(AQ122 - AP122 + DZ122*1E3/(8.314*(EB122+273.15)) * AS122/DY122 * AR122) * DY122/(100*DM122) * 1000/(1000 - AQ122)</f>
        <v>0</v>
      </c>
      <c r="AP122">
        <v>21.92432439420328</v>
      </c>
      <c r="AQ122">
        <v>22.26364848484847</v>
      </c>
      <c r="AR122">
        <v>1.550393215236975E-06</v>
      </c>
      <c r="AS122">
        <v>125.0699500986589</v>
      </c>
      <c r="AT122">
        <v>1</v>
      </c>
      <c r="AU122">
        <v>0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439</v>
      </c>
      <c r="AZ122" t="s">
        <v>439</v>
      </c>
      <c r="BA122">
        <v>0</v>
      </c>
      <c r="BB122">
        <v>0</v>
      </c>
      <c r="BC122">
        <f>1-BA122/BB122</f>
        <v>0</v>
      </c>
      <c r="BD122">
        <v>0</v>
      </c>
      <c r="BE122" t="s">
        <v>439</v>
      </c>
      <c r="BF122" t="s">
        <v>439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439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1.91</v>
      </c>
      <c r="DN122">
        <v>0.5</v>
      </c>
      <c r="DO122" t="s">
        <v>440</v>
      </c>
      <c r="DP122">
        <v>2</v>
      </c>
      <c r="DQ122" t="b">
        <v>1</v>
      </c>
      <c r="DR122">
        <v>1758402266.1</v>
      </c>
      <c r="DS122">
        <v>335.8335555555556</v>
      </c>
      <c r="DT122">
        <v>314.1655925925926</v>
      </c>
      <c r="DU122">
        <v>22.26335925925926</v>
      </c>
      <c r="DV122">
        <v>21.92586666666667</v>
      </c>
      <c r="DW122">
        <v>335.6936666666666</v>
      </c>
      <c r="DX122">
        <v>22.05617407407408</v>
      </c>
      <c r="DY122">
        <v>500.0143703703703</v>
      </c>
      <c r="DZ122">
        <v>90.31596666666667</v>
      </c>
      <c r="EA122">
        <v>0.0540167</v>
      </c>
      <c r="EB122">
        <v>28.98498888888889</v>
      </c>
      <c r="EC122">
        <v>30.00555185185186</v>
      </c>
      <c r="ED122">
        <v>999.9000000000001</v>
      </c>
      <c r="EE122">
        <v>0</v>
      </c>
      <c r="EF122">
        <v>0</v>
      </c>
      <c r="EG122">
        <v>9987.921111111111</v>
      </c>
      <c r="EH122">
        <v>0</v>
      </c>
      <c r="EI122">
        <v>9.874360000000001</v>
      </c>
      <c r="EJ122">
        <v>21.66797037037037</v>
      </c>
      <c r="EK122">
        <v>343.4805185185185</v>
      </c>
      <c r="EL122">
        <v>321.2084814814815</v>
      </c>
      <c r="EM122">
        <v>0.3375028148148149</v>
      </c>
      <c r="EN122">
        <v>314.1655925925926</v>
      </c>
      <c r="EO122">
        <v>21.92586666666667</v>
      </c>
      <c r="EP122">
        <v>2.010736296296296</v>
      </c>
      <c r="EQ122">
        <v>1.980254444444445</v>
      </c>
      <c r="ER122">
        <v>17.52913703703704</v>
      </c>
      <c r="ES122">
        <v>17.28732592592593</v>
      </c>
      <c r="ET122">
        <v>2000.006666666667</v>
      </c>
      <c r="EU122">
        <v>0.9800037777777777</v>
      </c>
      <c r="EV122">
        <v>0.0199958962962963</v>
      </c>
      <c r="EW122">
        <v>0</v>
      </c>
      <c r="EX122">
        <v>212.2880740740741</v>
      </c>
      <c r="EY122">
        <v>5.000560000000001</v>
      </c>
      <c r="EZ122">
        <v>4412.10111111111</v>
      </c>
      <c r="FA122">
        <v>17294.96296296297</v>
      </c>
      <c r="FB122">
        <v>41.83766666666666</v>
      </c>
      <c r="FC122">
        <v>42.125</v>
      </c>
      <c r="FD122">
        <v>41.62033333333333</v>
      </c>
      <c r="FE122">
        <v>41.24766666666666</v>
      </c>
      <c r="FF122">
        <v>42.493</v>
      </c>
      <c r="FG122">
        <v>1955.116666666667</v>
      </c>
      <c r="FH122">
        <v>39.89000000000001</v>
      </c>
      <c r="FI122">
        <v>0</v>
      </c>
      <c r="FJ122">
        <v>1758402273.4</v>
      </c>
      <c r="FK122">
        <v>0</v>
      </c>
      <c r="FL122">
        <v>212.2807307692308</v>
      </c>
      <c r="FM122">
        <v>1.914769229190892</v>
      </c>
      <c r="FN122">
        <v>24.31965811151887</v>
      </c>
      <c r="FO122">
        <v>4412.038076923077</v>
      </c>
      <c r="FP122">
        <v>15</v>
      </c>
      <c r="FQ122">
        <v>0</v>
      </c>
      <c r="FR122" t="s">
        <v>441</v>
      </c>
      <c r="FS122">
        <v>1747148579.5</v>
      </c>
      <c r="FT122">
        <v>1747148584.5</v>
      </c>
      <c r="FU122">
        <v>0</v>
      </c>
      <c r="FV122">
        <v>0.162</v>
      </c>
      <c r="FW122">
        <v>-0.001</v>
      </c>
      <c r="FX122">
        <v>0.139</v>
      </c>
      <c r="FY122">
        <v>0.058</v>
      </c>
      <c r="FZ122">
        <v>420</v>
      </c>
      <c r="GA122">
        <v>16</v>
      </c>
      <c r="GB122">
        <v>0.19</v>
      </c>
      <c r="GC122">
        <v>0.02</v>
      </c>
      <c r="GD122">
        <v>21.3106125</v>
      </c>
      <c r="GE122">
        <v>5.63614896810501</v>
      </c>
      <c r="GF122">
        <v>0.5743407286565613</v>
      </c>
      <c r="GG122">
        <v>0</v>
      </c>
      <c r="GH122">
        <v>212.2388235294118</v>
      </c>
      <c r="GI122">
        <v>1.187410239471455</v>
      </c>
      <c r="GJ122">
        <v>0.239921736085679</v>
      </c>
      <c r="GK122">
        <v>0</v>
      </c>
      <c r="GL122">
        <v>0.33809735</v>
      </c>
      <c r="GM122">
        <v>-0.009318258911820816</v>
      </c>
      <c r="GN122">
        <v>0.001421923249511025</v>
      </c>
      <c r="GO122">
        <v>1</v>
      </c>
      <c r="GP122">
        <v>1</v>
      </c>
      <c r="GQ122">
        <v>3</v>
      </c>
      <c r="GR122" t="s">
        <v>455</v>
      </c>
      <c r="GS122">
        <v>3.12766</v>
      </c>
      <c r="GT122">
        <v>2.73134</v>
      </c>
      <c r="GU122">
        <v>0.0677408</v>
      </c>
      <c r="GV122">
        <v>0.0641427</v>
      </c>
      <c r="GW122">
        <v>0.101376</v>
      </c>
      <c r="GX122">
        <v>0.100835</v>
      </c>
      <c r="GY122">
        <v>27962.3</v>
      </c>
      <c r="GZ122">
        <v>27200.1</v>
      </c>
      <c r="HA122">
        <v>30535.8</v>
      </c>
      <c r="HB122">
        <v>29319</v>
      </c>
      <c r="HC122">
        <v>37874.1</v>
      </c>
      <c r="HD122">
        <v>34676</v>
      </c>
      <c r="HE122">
        <v>46719.5</v>
      </c>
      <c r="HF122">
        <v>43557.8</v>
      </c>
      <c r="HG122">
        <v>1.8201</v>
      </c>
      <c r="HH122">
        <v>1.8796</v>
      </c>
      <c r="HI122">
        <v>0.113957</v>
      </c>
      <c r="HJ122">
        <v>0</v>
      </c>
      <c r="HK122">
        <v>28.1485</v>
      </c>
      <c r="HL122">
        <v>999.9</v>
      </c>
      <c r="HM122">
        <v>54.9</v>
      </c>
      <c r="HN122">
        <v>30.1</v>
      </c>
      <c r="HO122">
        <v>26.0458</v>
      </c>
      <c r="HP122">
        <v>63.6242</v>
      </c>
      <c r="HQ122">
        <v>16.4623</v>
      </c>
      <c r="HR122">
        <v>1</v>
      </c>
      <c r="HS122">
        <v>0.154151</v>
      </c>
      <c r="HT122">
        <v>0.53866</v>
      </c>
      <c r="HU122">
        <v>20.1989</v>
      </c>
      <c r="HV122">
        <v>5.22762</v>
      </c>
      <c r="HW122">
        <v>11.974</v>
      </c>
      <c r="HX122">
        <v>4.9689</v>
      </c>
      <c r="HY122">
        <v>3.2895</v>
      </c>
      <c r="HZ122">
        <v>9999</v>
      </c>
      <c r="IA122">
        <v>9999</v>
      </c>
      <c r="IB122">
        <v>9999</v>
      </c>
      <c r="IC122">
        <v>999.9</v>
      </c>
      <c r="ID122">
        <v>4.97294</v>
      </c>
      <c r="IE122">
        <v>1.87735</v>
      </c>
      <c r="IF122">
        <v>1.87545</v>
      </c>
      <c r="IG122">
        <v>1.87822</v>
      </c>
      <c r="IH122">
        <v>1.87499</v>
      </c>
      <c r="II122">
        <v>1.87851</v>
      </c>
      <c r="IJ122">
        <v>1.87567</v>
      </c>
      <c r="IK122">
        <v>1.87683</v>
      </c>
      <c r="IL122">
        <v>0</v>
      </c>
      <c r="IM122">
        <v>0</v>
      </c>
      <c r="IN122">
        <v>0</v>
      </c>
      <c r="IO122">
        <v>0</v>
      </c>
      <c r="IP122" t="s">
        <v>443</v>
      </c>
      <c r="IQ122" t="s">
        <v>444</v>
      </c>
      <c r="IR122" t="s">
        <v>445</v>
      </c>
      <c r="IS122" t="s">
        <v>445</v>
      </c>
      <c r="IT122" t="s">
        <v>445</v>
      </c>
      <c r="IU122" t="s">
        <v>445</v>
      </c>
      <c r="IV122">
        <v>0</v>
      </c>
      <c r="IW122">
        <v>100</v>
      </c>
      <c r="IX122">
        <v>100</v>
      </c>
      <c r="IY122">
        <v>0.116</v>
      </c>
      <c r="IZ122">
        <v>0.2072</v>
      </c>
      <c r="JA122">
        <v>-0.2046850803116756</v>
      </c>
      <c r="JB122">
        <v>0.001090686741545948</v>
      </c>
      <c r="JC122">
        <v>-2.452344269991786E-07</v>
      </c>
      <c r="JD122">
        <v>1.613811493950918E-10</v>
      </c>
      <c r="JE122">
        <v>-0.05017639731038544</v>
      </c>
      <c r="JF122">
        <v>-0.0006473243881308715</v>
      </c>
      <c r="JG122">
        <v>0.0006993473609999637</v>
      </c>
      <c r="JH122">
        <v>-6.390957121238126E-06</v>
      </c>
      <c r="JI122">
        <v>1</v>
      </c>
      <c r="JJ122">
        <v>2094</v>
      </c>
      <c r="JK122">
        <v>1</v>
      </c>
      <c r="JL122">
        <v>27</v>
      </c>
      <c r="JM122">
        <v>187561.6</v>
      </c>
      <c r="JN122">
        <v>187561.5</v>
      </c>
      <c r="JO122">
        <v>0.79834</v>
      </c>
      <c r="JP122">
        <v>2.55493</v>
      </c>
      <c r="JQ122">
        <v>1.39893</v>
      </c>
      <c r="JR122">
        <v>2.35229</v>
      </c>
      <c r="JS122">
        <v>1.44897</v>
      </c>
      <c r="JT122">
        <v>2.52808</v>
      </c>
      <c r="JU122">
        <v>36.8129</v>
      </c>
      <c r="JV122">
        <v>24.1926</v>
      </c>
      <c r="JW122">
        <v>18</v>
      </c>
      <c r="JX122">
        <v>475.888</v>
      </c>
      <c r="JY122">
        <v>483.494</v>
      </c>
      <c r="JZ122">
        <v>26.673</v>
      </c>
      <c r="KA122">
        <v>29.1075</v>
      </c>
      <c r="KB122">
        <v>30.0004</v>
      </c>
      <c r="KC122">
        <v>28.7196</v>
      </c>
      <c r="KD122">
        <v>28.7712</v>
      </c>
      <c r="KE122">
        <v>16.0143</v>
      </c>
      <c r="KF122">
        <v>26.0284</v>
      </c>
      <c r="KG122">
        <v>100</v>
      </c>
      <c r="KH122">
        <v>26.6718</v>
      </c>
      <c r="KI122">
        <v>266.09</v>
      </c>
      <c r="KJ122">
        <v>21.8948</v>
      </c>
      <c r="KK122">
        <v>100.959</v>
      </c>
      <c r="KL122">
        <v>100.198</v>
      </c>
    </row>
    <row r="123" spans="1:298">
      <c r="A123">
        <v>107</v>
      </c>
      <c r="B123">
        <v>1758402278.6</v>
      </c>
      <c r="C123">
        <v>4870.099999904633</v>
      </c>
      <c r="D123" t="s">
        <v>660</v>
      </c>
      <c r="E123" t="s">
        <v>661</v>
      </c>
      <c r="F123">
        <v>5</v>
      </c>
      <c r="G123" t="s">
        <v>641</v>
      </c>
      <c r="H123" t="s">
        <v>437</v>
      </c>
      <c r="I123" t="s">
        <v>438</v>
      </c>
      <c r="J123">
        <v>1758402270.814285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289.1495605791839</v>
      </c>
      <c r="AL123">
        <v>303.2618606060606</v>
      </c>
      <c r="AM123">
        <v>-3.359545083797979</v>
      </c>
      <c r="AN123">
        <v>65.66047444305194</v>
      </c>
      <c r="AO123">
        <f>(AQ123 - AP123 + DZ123*1E3/(8.314*(EB123+273.15)) * AS123/DY123 * AR123) * DY123/(100*DM123) * 1000/(1000 - AQ123)</f>
        <v>0</v>
      </c>
      <c r="AP123">
        <v>21.92636980795104</v>
      </c>
      <c r="AQ123">
        <v>22.26311575757576</v>
      </c>
      <c r="AR123">
        <v>5.587712042515641E-07</v>
      </c>
      <c r="AS123">
        <v>125.0699500986589</v>
      </c>
      <c r="AT123">
        <v>1</v>
      </c>
      <c r="AU123">
        <v>0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439</v>
      </c>
      <c r="AZ123" t="s">
        <v>439</v>
      </c>
      <c r="BA123">
        <v>0</v>
      </c>
      <c r="BB123">
        <v>0</v>
      </c>
      <c r="BC123">
        <f>1-BA123/BB123</f>
        <v>0</v>
      </c>
      <c r="BD123">
        <v>0</v>
      </c>
      <c r="BE123" t="s">
        <v>439</v>
      </c>
      <c r="BF123" t="s">
        <v>439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439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1.91</v>
      </c>
      <c r="DN123">
        <v>0.5</v>
      </c>
      <c r="DO123" t="s">
        <v>440</v>
      </c>
      <c r="DP123">
        <v>2</v>
      </c>
      <c r="DQ123" t="b">
        <v>1</v>
      </c>
      <c r="DR123">
        <v>1758402270.814285</v>
      </c>
      <c r="DS123">
        <v>320.4202142857143</v>
      </c>
      <c r="DT123">
        <v>298.5161428571428</v>
      </c>
      <c r="DU123">
        <v>22.26306428571429</v>
      </c>
      <c r="DV123">
        <v>21.92566071428572</v>
      </c>
      <c r="DW123">
        <v>320.2954642857143</v>
      </c>
      <c r="DX123">
        <v>22.05588214285714</v>
      </c>
      <c r="DY123">
        <v>499.9972857142857</v>
      </c>
      <c r="DZ123">
        <v>90.31697499999999</v>
      </c>
      <c r="EA123">
        <v>0.05403779642857143</v>
      </c>
      <c r="EB123">
        <v>28.98503571428571</v>
      </c>
      <c r="EC123">
        <v>30.00486785714286</v>
      </c>
      <c r="ED123">
        <v>999.9000000000002</v>
      </c>
      <c r="EE123">
        <v>0</v>
      </c>
      <c r="EF123">
        <v>0</v>
      </c>
      <c r="EG123">
        <v>9992.122142857143</v>
      </c>
      <c r="EH123">
        <v>0</v>
      </c>
      <c r="EI123">
        <v>9.874360000000001</v>
      </c>
      <c r="EJ123">
        <v>21.90409285714285</v>
      </c>
      <c r="EK123">
        <v>327.7160714285714</v>
      </c>
      <c r="EL123">
        <v>305.2081428571428</v>
      </c>
      <c r="EM123">
        <v>0.3373998928571428</v>
      </c>
      <c r="EN123">
        <v>298.5161428571428</v>
      </c>
      <c r="EO123">
        <v>21.92566071428572</v>
      </c>
      <c r="EP123">
        <v>2.010731785714285</v>
      </c>
      <c r="EQ123">
        <v>1.980258928571429</v>
      </c>
      <c r="ER123">
        <v>17.52909642857143</v>
      </c>
      <c r="ES123">
        <v>17.28736428571429</v>
      </c>
      <c r="ET123">
        <v>2000.001785714286</v>
      </c>
      <c r="EU123">
        <v>0.9800037499999998</v>
      </c>
      <c r="EV123">
        <v>0.019995925</v>
      </c>
      <c r="EW123">
        <v>0</v>
      </c>
      <c r="EX123">
        <v>212.4429285714286</v>
      </c>
      <c r="EY123">
        <v>5.000560000000001</v>
      </c>
      <c r="EZ123">
        <v>4414.223571428572</v>
      </c>
      <c r="FA123">
        <v>17294.91785714286</v>
      </c>
      <c r="FB123">
        <v>41.84125</v>
      </c>
      <c r="FC123">
        <v>42.12942857142857</v>
      </c>
      <c r="FD123">
        <v>41.625</v>
      </c>
      <c r="FE123">
        <v>41.25</v>
      </c>
      <c r="FF123">
        <v>42.4955</v>
      </c>
      <c r="FG123">
        <v>1955.111785714286</v>
      </c>
      <c r="FH123">
        <v>39.89000000000001</v>
      </c>
      <c r="FI123">
        <v>0</v>
      </c>
      <c r="FJ123">
        <v>1758402278.8</v>
      </c>
      <c r="FK123">
        <v>0</v>
      </c>
      <c r="FL123">
        <v>212.44464</v>
      </c>
      <c r="FM123">
        <v>1.425615377369423</v>
      </c>
      <c r="FN123">
        <v>29.24692309376523</v>
      </c>
      <c r="FO123">
        <v>4414.666</v>
      </c>
      <c r="FP123">
        <v>15</v>
      </c>
      <c r="FQ123">
        <v>0</v>
      </c>
      <c r="FR123" t="s">
        <v>441</v>
      </c>
      <c r="FS123">
        <v>1747148579.5</v>
      </c>
      <c r="FT123">
        <v>1747148584.5</v>
      </c>
      <c r="FU123">
        <v>0</v>
      </c>
      <c r="FV123">
        <v>0.162</v>
      </c>
      <c r="FW123">
        <v>-0.001</v>
      </c>
      <c r="FX123">
        <v>0.139</v>
      </c>
      <c r="FY123">
        <v>0.058</v>
      </c>
      <c r="FZ123">
        <v>420</v>
      </c>
      <c r="GA123">
        <v>16</v>
      </c>
      <c r="GB123">
        <v>0.19</v>
      </c>
      <c r="GC123">
        <v>0.02</v>
      </c>
      <c r="GD123">
        <v>21.72617317073171</v>
      </c>
      <c r="GE123">
        <v>3.184549128919864</v>
      </c>
      <c r="GF123">
        <v>0.3177290892540988</v>
      </c>
      <c r="GG123">
        <v>0</v>
      </c>
      <c r="GH123">
        <v>212.3345294117647</v>
      </c>
      <c r="GI123">
        <v>1.958808251848051</v>
      </c>
      <c r="GJ123">
        <v>0.2734078224379133</v>
      </c>
      <c r="GK123">
        <v>0</v>
      </c>
      <c r="GL123">
        <v>0.3376744634146341</v>
      </c>
      <c r="GM123">
        <v>-0.0008224808362370769</v>
      </c>
      <c r="GN123">
        <v>0.001213632585892269</v>
      </c>
      <c r="GO123">
        <v>1</v>
      </c>
      <c r="GP123">
        <v>1</v>
      </c>
      <c r="GQ123">
        <v>3</v>
      </c>
      <c r="GR123" t="s">
        <v>455</v>
      </c>
      <c r="GS123">
        <v>3.12745</v>
      </c>
      <c r="GT123">
        <v>2.7322</v>
      </c>
      <c r="GU123">
        <v>0.064828</v>
      </c>
      <c r="GV123">
        <v>0.0610905</v>
      </c>
      <c r="GW123">
        <v>0.101376</v>
      </c>
      <c r="GX123">
        <v>0.100843</v>
      </c>
      <c r="GY123">
        <v>28049.4</v>
      </c>
      <c r="GZ123">
        <v>27288.6</v>
      </c>
      <c r="HA123">
        <v>30535.6</v>
      </c>
      <c r="HB123">
        <v>29318.9</v>
      </c>
      <c r="HC123">
        <v>37873.5</v>
      </c>
      <c r="HD123">
        <v>34675.1</v>
      </c>
      <c r="HE123">
        <v>46719.1</v>
      </c>
      <c r="HF123">
        <v>43557.2</v>
      </c>
      <c r="HG123">
        <v>1.81953</v>
      </c>
      <c r="HH123">
        <v>1.87967</v>
      </c>
      <c r="HI123">
        <v>0.113904</v>
      </c>
      <c r="HJ123">
        <v>0</v>
      </c>
      <c r="HK123">
        <v>28.1503</v>
      </c>
      <c r="HL123">
        <v>999.9</v>
      </c>
      <c r="HM123">
        <v>54.9</v>
      </c>
      <c r="HN123">
        <v>30.1</v>
      </c>
      <c r="HO123">
        <v>26.0433</v>
      </c>
      <c r="HP123">
        <v>63.5142</v>
      </c>
      <c r="HQ123">
        <v>16.4904</v>
      </c>
      <c r="HR123">
        <v>1</v>
      </c>
      <c r="HS123">
        <v>0.154553</v>
      </c>
      <c r="HT123">
        <v>0.520359</v>
      </c>
      <c r="HU123">
        <v>20.199</v>
      </c>
      <c r="HV123">
        <v>5.22897</v>
      </c>
      <c r="HW123">
        <v>11.974</v>
      </c>
      <c r="HX123">
        <v>4.96975</v>
      </c>
      <c r="HY123">
        <v>3.2895</v>
      </c>
      <c r="HZ123">
        <v>9999</v>
      </c>
      <c r="IA123">
        <v>9999</v>
      </c>
      <c r="IB123">
        <v>9999</v>
      </c>
      <c r="IC123">
        <v>999.9</v>
      </c>
      <c r="ID123">
        <v>4.97295</v>
      </c>
      <c r="IE123">
        <v>1.87736</v>
      </c>
      <c r="IF123">
        <v>1.87546</v>
      </c>
      <c r="IG123">
        <v>1.87824</v>
      </c>
      <c r="IH123">
        <v>1.87499</v>
      </c>
      <c r="II123">
        <v>1.87852</v>
      </c>
      <c r="IJ123">
        <v>1.87565</v>
      </c>
      <c r="IK123">
        <v>1.87683</v>
      </c>
      <c r="IL123">
        <v>0</v>
      </c>
      <c r="IM123">
        <v>0</v>
      </c>
      <c r="IN123">
        <v>0</v>
      </c>
      <c r="IO123">
        <v>0</v>
      </c>
      <c r="IP123" t="s">
        <v>443</v>
      </c>
      <c r="IQ123" t="s">
        <v>444</v>
      </c>
      <c r="IR123" t="s">
        <v>445</v>
      </c>
      <c r="IS123" t="s">
        <v>445</v>
      </c>
      <c r="IT123" t="s">
        <v>445</v>
      </c>
      <c r="IU123" t="s">
        <v>445</v>
      </c>
      <c r="IV123">
        <v>0</v>
      </c>
      <c r="IW123">
        <v>100</v>
      </c>
      <c r="IX123">
        <v>100</v>
      </c>
      <c r="IY123">
        <v>0.1</v>
      </c>
      <c r="IZ123">
        <v>0.2072</v>
      </c>
      <c r="JA123">
        <v>-0.2046850803116756</v>
      </c>
      <c r="JB123">
        <v>0.001090686741545948</v>
      </c>
      <c r="JC123">
        <v>-2.452344269991786E-07</v>
      </c>
      <c r="JD123">
        <v>1.613811493950918E-10</v>
      </c>
      <c r="JE123">
        <v>-0.05017639731038544</v>
      </c>
      <c r="JF123">
        <v>-0.0006473243881308715</v>
      </c>
      <c r="JG123">
        <v>0.0006993473609999637</v>
      </c>
      <c r="JH123">
        <v>-6.390957121238126E-06</v>
      </c>
      <c r="JI123">
        <v>1</v>
      </c>
      <c r="JJ123">
        <v>2094</v>
      </c>
      <c r="JK123">
        <v>1</v>
      </c>
      <c r="JL123">
        <v>27</v>
      </c>
      <c r="JM123">
        <v>187561.7</v>
      </c>
      <c r="JN123">
        <v>187561.6</v>
      </c>
      <c r="JO123">
        <v>0.765381</v>
      </c>
      <c r="JP123">
        <v>2.55371</v>
      </c>
      <c r="JQ123">
        <v>1.39893</v>
      </c>
      <c r="JR123">
        <v>2.35474</v>
      </c>
      <c r="JS123">
        <v>1.44897</v>
      </c>
      <c r="JT123">
        <v>2.56958</v>
      </c>
      <c r="JU123">
        <v>36.8129</v>
      </c>
      <c r="JV123">
        <v>24.1926</v>
      </c>
      <c r="JW123">
        <v>18</v>
      </c>
      <c r="JX123">
        <v>475.605</v>
      </c>
      <c r="JY123">
        <v>483.578</v>
      </c>
      <c r="JZ123">
        <v>26.6678</v>
      </c>
      <c r="KA123">
        <v>29.1118</v>
      </c>
      <c r="KB123">
        <v>30.0004</v>
      </c>
      <c r="KC123">
        <v>28.7245</v>
      </c>
      <c r="KD123">
        <v>28.7755</v>
      </c>
      <c r="KE123">
        <v>15.2388</v>
      </c>
      <c r="KF123">
        <v>26.0284</v>
      </c>
      <c r="KG123">
        <v>100</v>
      </c>
      <c r="KH123">
        <v>26.6697</v>
      </c>
      <c r="KI123">
        <v>246.054</v>
      </c>
      <c r="KJ123">
        <v>21.8948</v>
      </c>
      <c r="KK123">
        <v>100.958</v>
      </c>
      <c r="KL123">
        <v>100.197</v>
      </c>
    </row>
    <row r="124" spans="1:298">
      <c r="A124">
        <v>108</v>
      </c>
      <c r="B124">
        <v>1758402283.6</v>
      </c>
      <c r="C124">
        <v>4875.099999904633</v>
      </c>
      <c r="D124" t="s">
        <v>662</v>
      </c>
      <c r="E124" t="s">
        <v>663</v>
      </c>
      <c r="F124">
        <v>5</v>
      </c>
      <c r="G124" t="s">
        <v>641</v>
      </c>
      <c r="H124" t="s">
        <v>437</v>
      </c>
      <c r="I124" t="s">
        <v>438</v>
      </c>
      <c r="J124">
        <v>1758402276.1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272.2239152379008</v>
      </c>
      <c r="AL124">
        <v>286.4529151515151</v>
      </c>
      <c r="AM124">
        <v>-3.362512414037785</v>
      </c>
      <c r="AN124">
        <v>65.66047444305194</v>
      </c>
      <c r="AO124">
        <f>(AQ124 - AP124 + DZ124*1E3/(8.314*(EB124+273.15)) * AS124/DY124 * AR124) * DY124/(100*DM124) * 1000/(1000 - AQ124)</f>
        <v>0</v>
      </c>
      <c r="AP124">
        <v>21.92778739906958</v>
      </c>
      <c r="AQ124">
        <v>22.26184909090909</v>
      </c>
      <c r="AR124">
        <v>-3.723356667674933E-06</v>
      </c>
      <c r="AS124">
        <v>125.0699500986589</v>
      </c>
      <c r="AT124">
        <v>1</v>
      </c>
      <c r="AU124">
        <v>0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439</v>
      </c>
      <c r="AZ124" t="s">
        <v>439</v>
      </c>
      <c r="BA124">
        <v>0</v>
      </c>
      <c r="BB124">
        <v>0</v>
      </c>
      <c r="BC124">
        <f>1-BA124/BB124</f>
        <v>0</v>
      </c>
      <c r="BD124">
        <v>0</v>
      </c>
      <c r="BE124" t="s">
        <v>439</v>
      </c>
      <c r="BF124" t="s">
        <v>439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439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1.91</v>
      </c>
      <c r="DN124">
        <v>0.5</v>
      </c>
      <c r="DO124" t="s">
        <v>440</v>
      </c>
      <c r="DP124">
        <v>2</v>
      </c>
      <c r="DQ124" t="b">
        <v>1</v>
      </c>
      <c r="DR124">
        <v>1758402276.1</v>
      </c>
      <c r="DS124">
        <v>303.0827777777778</v>
      </c>
      <c r="DT124">
        <v>280.9759259259259</v>
      </c>
      <c r="DU124">
        <v>22.26308888888889</v>
      </c>
      <c r="DV124">
        <v>21.92588148148148</v>
      </c>
      <c r="DW124">
        <v>302.975074074074</v>
      </c>
      <c r="DX124">
        <v>22.0558962962963</v>
      </c>
      <c r="DY124">
        <v>499.9882222222222</v>
      </c>
      <c r="DZ124">
        <v>90.31904074074073</v>
      </c>
      <c r="EA124">
        <v>0.0539546037037037</v>
      </c>
      <c r="EB124">
        <v>28.98562962962963</v>
      </c>
      <c r="EC124">
        <v>30.00402592592592</v>
      </c>
      <c r="ED124">
        <v>999.9000000000001</v>
      </c>
      <c r="EE124">
        <v>0</v>
      </c>
      <c r="EF124">
        <v>0</v>
      </c>
      <c r="EG124">
        <v>9999.261481481481</v>
      </c>
      <c r="EH124">
        <v>0</v>
      </c>
      <c r="EI124">
        <v>9.874360000000001</v>
      </c>
      <c r="EJ124">
        <v>22.10689259259259</v>
      </c>
      <c r="EK124">
        <v>309.9837777777778</v>
      </c>
      <c r="EL124">
        <v>287.2747037037037</v>
      </c>
      <c r="EM124">
        <v>0.3372038888888889</v>
      </c>
      <c r="EN124">
        <v>280.9759259259259</v>
      </c>
      <c r="EO124">
        <v>21.92588148148148</v>
      </c>
      <c r="EP124">
        <v>2.01078037037037</v>
      </c>
      <c r="EQ124">
        <v>1.980324444444444</v>
      </c>
      <c r="ER124">
        <v>17.52947407407407</v>
      </c>
      <c r="ES124">
        <v>17.28788148148148</v>
      </c>
      <c r="ET124">
        <v>1999.985555555556</v>
      </c>
      <c r="EU124">
        <v>0.9800035555555554</v>
      </c>
      <c r="EV124">
        <v>0.01999612592592592</v>
      </c>
      <c r="EW124">
        <v>0</v>
      </c>
      <c r="EX124">
        <v>212.6339629629629</v>
      </c>
      <c r="EY124">
        <v>5.000560000000001</v>
      </c>
      <c r="EZ124">
        <v>4417.148518518519</v>
      </c>
      <c r="FA124">
        <v>17294.77037037037</v>
      </c>
      <c r="FB124">
        <v>41.84933333333333</v>
      </c>
      <c r="FC124">
        <v>42.12959259259259</v>
      </c>
      <c r="FD124">
        <v>41.625</v>
      </c>
      <c r="FE124">
        <v>41.25</v>
      </c>
      <c r="FF124">
        <v>42.5</v>
      </c>
      <c r="FG124">
        <v>1955.095555555556</v>
      </c>
      <c r="FH124">
        <v>39.89000000000001</v>
      </c>
      <c r="FI124">
        <v>0</v>
      </c>
      <c r="FJ124">
        <v>1758402283.6</v>
      </c>
      <c r="FK124">
        <v>0</v>
      </c>
      <c r="FL124">
        <v>212.63196</v>
      </c>
      <c r="FM124">
        <v>2.745923077699618</v>
      </c>
      <c r="FN124">
        <v>36.41692309812775</v>
      </c>
      <c r="FO124">
        <v>4417.358</v>
      </c>
      <c r="FP124">
        <v>15</v>
      </c>
      <c r="FQ124">
        <v>0</v>
      </c>
      <c r="FR124" t="s">
        <v>441</v>
      </c>
      <c r="FS124">
        <v>1747148579.5</v>
      </c>
      <c r="FT124">
        <v>1747148584.5</v>
      </c>
      <c r="FU124">
        <v>0</v>
      </c>
      <c r="FV124">
        <v>0.162</v>
      </c>
      <c r="FW124">
        <v>-0.001</v>
      </c>
      <c r="FX124">
        <v>0.139</v>
      </c>
      <c r="FY124">
        <v>0.058</v>
      </c>
      <c r="FZ124">
        <v>420</v>
      </c>
      <c r="GA124">
        <v>16</v>
      </c>
      <c r="GB124">
        <v>0.19</v>
      </c>
      <c r="GC124">
        <v>0.02</v>
      </c>
      <c r="GD124">
        <v>21.95739268292683</v>
      </c>
      <c r="GE124">
        <v>2.3862857142857</v>
      </c>
      <c r="GF124">
        <v>0.2400714745097589</v>
      </c>
      <c r="GG124">
        <v>0</v>
      </c>
      <c r="GH124">
        <v>212.5100882352941</v>
      </c>
      <c r="GI124">
        <v>2.180244457856133</v>
      </c>
      <c r="GJ124">
        <v>0.3051127436410671</v>
      </c>
      <c r="GK124">
        <v>0</v>
      </c>
      <c r="GL124">
        <v>0.3371179512195122</v>
      </c>
      <c r="GM124">
        <v>-0.001742153310103802</v>
      </c>
      <c r="GN124">
        <v>0.001260879869932482</v>
      </c>
      <c r="GO124">
        <v>1</v>
      </c>
      <c r="GP124">
        <v>1</v>
      </c>
      <c r="GQ124">
        <v>3</v>
      </c>
      <c r="GR124" t="s">
        <v>455</v>
      </c>
      <c r="GS124">
        <v>3.12774</v>
      </c>
      <c r="GT124">
        <v>2.73212</v>
      </c>
      <c r="GU124">
        <v>0.0618528</v>
      </c>
      <c r="GV124">
        <v>0.0579841</v>
      </c>
      <c r="GW124">
        <v>0.101373</v>
      </c>
      <c r="GX124">
        <v>0.100852</v>
      </c>
      <c r="GY124">
        <v>28138.1</v>
      </c>
      <c r="GZ124">
        <v>27379</v>
      </c>
      <c r="HA124">
        <v>30535.1</v>
      </c>
      <c r="HB124">
        <v>29319</v>
      </c>
      <c r="HC124">
        <v>37872.6</v>
      </c>
      <c r="HD124">
        <v>34674.8</v>
      </c>
      <c r="HE124">
        <v>46718.1</v>
      </c>
      <c r="HF124">
        <v>43557.6</v>
      </c>
      <c r="HG124">
        <v>1.81998</v>
      </c>
      <c r="HH124">
        <v>1.8793</v>
      </c>
      <c r="HI124">
        <v>0.113856</v>
      </c>
      <c r="HJ124">
        <v>0</v>
      </c>
      <c r="HK124">
        <v>28.1522</v>
      </c>
      <c r="HL124">
        <v>999.9</v>
      </c>
      <c r="HM124">
        <v>54.9</v>
      </c>
      <c r="HN124">
        <v>30.1</v>
      </c>
      <c r="HO124">
        <v>26.0451</v>
      </c>
      <c r="HP124">
        <v>63.4942</v>
      </c>
      <c r="HQ124">
        <v>16.6306</v>
      </c>
      <c r="HR124">
        <v>1</v>
      </c>
      <c r="HS124">
        <v>0.154809</v>
      </c>
      <c r="HT124">
        <v>0.522288</v>
      </c>
      <c r="HU124">
        <v>20.199</v>
      </c>
      <c r="HV124">
        <v>5.22807</v>
      </c>
      <c r="HW124">
        <v>11.974</v>
      </c>
      <c r="HX124">
        <v>4.96965</v>
      </c>
      <c r="HY124">
        <v>3.2895</v>
      </c>
      <c r="HZ124">
        <v>9999</v>
      </c>
      <c r="IA124">
        <v>9999</v>
      </c>
      <c r="IB124">
        <v>9999</v>
      </c>
      <c r="IC124">
        <v>999.9</v>
      </c>
      <c r="ID124">
        <v>4.97297</v>
      </c>
      <c r="IE124">
        <v>1.87737</v>
      </c>
      <c r="IF124">
        <v>1.87545</v>
      </c>
      <c r="IG124">
        <v>1.87826</v>
      </c>
      <c r="IH124">
        <v>1.875</v>
      </c>
      <c r="II124">
        <v>1.87855</v>
      </c>
      <c r="IJ124">
        <v>1.87568</v>
      </c>
      <c r="IK124">
        <v>1.87683</v>
      </c>
      <c r="IL124">
        <v>0</v>
      </c>
      <c r="IM124">
        <v>0</v>
      </c>
      <c r="IN124">
        <v>0</v>
      </c>
      <c r="IO124">
        <v>0</v>
      </c>
      <c r="IP124" t="s">
        <v>443</v>
      </c>
      <c r="IQ124" t="s">
        <v>444</v>
      </c>
      <c r="IR124" t="s">
        <v>445</v>
      </c>
      <c r="IS124" t="s">
        <v>445</v>
      </c>
      <c r="IT124" t="s">
        <v>445</v>
      </c>
      <c r="IU124" t="s">
        <v>445</v>
      </c>
      <c r="IV124">
        <v>0</v>
      </c>
      <c r="IW124">
        <v>100</v>
      </c>
      <c r="IX124">
        <v>100</v>
      </c>
      <c r="IY124">
        <v>0.083</v>
      </c>
      <c r="IZ124">
        <v>0.2072</v>
      </c>
      <c r="JA124">
        <v>-0.2046850803116756</v>
      </c>
      <c r="JB124">
        <v>0.001090686741545948</v>
      </c>
      <c r="JC124">
        <v>-2.452344269991786E-07</v>
      </c>
      <c r="JD124">
        <v>1.613811493950918E-10</v>
      </c>
      <c r="JE124">
        <v>-0.05017639731038544</v>
      </c>
      <c r="JF124">
        <v>-0.0006473243881308715</v>
      </c>
      <c r="JG124">
        <v>0.0006993473609999637</v>
      </c>
      <c r="JH124">
        <v>-6.390957121238126E-06</v>
      </c>
      <c r="JI124">
        <v>1</v>
      </c>
      <c r="JJ124">
        <v>2094</v>
      </c>
      <c r="JK124">
        <v>1</v>
      </c>
      <c r="JL124">
        <v>27</v>
      </c>
      <c r="JM124">
        <v>187561.7</v>
      </c>
      <c r="JN124">
        <v>187561.7</v>
      </c>
      <c r="JO124">
        <v>0.726318</v>
      </c>
      <c r="JP124">
        <v>2.55127</v>
      </c>
      <c r="JQ124">
        <v>1.39893</v>
      </c>
      <c r="JR124">
        <v>2.35352</v>
      </c>
      <c r="JS124">
        <v>1.44897</v>
      </c>
      <c r="JT124">
        <v>2.61108</v>
      </c>
      <c r="JU124">
        <v>36.8129</v>
      </c>
      <c r="JV124">
        <v>24.2013</v>
      </c>
      <c r="JW124">
        <v>18</v>
      </c>
      <c r="JX124">
        <v>475.876</v>
      </c>
      <c r="JY124">
        <v>483.359</v>
      </c>
      <c r="JZ124">
        <v>26.6652</v>
      </c>
      <c r="KA124">
        <v>29.1169</v>
      </c>
      <c r="KB124">
        <v>30.0005</v>
      </c>
      <c r="KC124">
        <v>28.7285</v>
      </c>
      <c r="KD124">
        <v>28.7793</v>
      </c>
      <c r="KE124">
        <v>14.5183</v>
      </c>
      <c r="KF124">
        <v>26.0284</v>
      </c>
      <c r="KG124">
        <v>100</v>
      </c>
      <c r="KH124">
        <v>26.6648</v>
      </c>
      <c r="KI124">
        <v>232.693</v>
      </c>
      <c r="KJ124">
        <v>21.8948</v>
      </c>
      <c r="KK124">
        <v>100.956</v>
      </c>
      <c r="KL124">
        <v>100.198</v>
      </c>
    </row>
    <row r="125" spans="1:298">
      <c r="A125">
        <v>109</v>
      </c>
      <c r="B125">
        <v>1758402288.6</v>
      </c>
      <c r="C125">
        <v>4880.099999904633</v>
      </c>
      <c r="D125" t="s">
        <v>664</v>
      </c>
      <c r="E125" t="s">
        <v>665</v>
      </c>
      <c r="F125">
        <v>5</v>
      </c>
      <c r="G125" t="s">
        <v>641</v>
      </c>
      <c r="H125" t="s">
        <v>437</v>
      </c>
      <c r="I125" t="s">
        <v>438</v>
      </c>
      <c r="J125">
        <v>1758402280.814285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255.3761647571578</v>
      </c>
      <c r="AL125">
        <v>269.6505878787878</v>
      </c>
      <c r="AM125">
        <v>-3.358819206153261</v>
      </c>
      <c r="AN125">
        <v>65.66047444305194</v>
      </c>
      <c r="AO125">
        <f>(AQ125 - AP125 + DZ125*1E3/(8.314*(EB125+273.15)) * AS125/DY125 * AR125) * DY125/(100*DM125) * 1000/(1000 - AQ125)</f>
        <v>0</v>
      </c>
      <c r="AP125">
        <v>21.92821315272545</v>
      </c>
      <c r="AQ125">
        <v>22.26374727272728</v>
      </c>
      <c r="AR125">
        <v>1.8028062084102E-06</v>
      </c>
      <c r="AS125">
        <v>125.0699500986589</v>
      </c>
      <c r="AT125">
        <v>1</v>
      </c>
      <c r="AU125">
        <v>0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439</v>
      </c>
      <c r="AZ125" t="s">
        <v>439</v>
      </c>
      <c r="BA125">
        <v>0</v>
      </c>
      <c r="BB125">
        <v>0</v>
      </c>
      <c r="BC125">
        <f>1-BA125/BB125</f>
        <v>0</v>
      </c>
      <c r="BD125">
        <v>0</v>
      </c>
      <c r="BE125" t="s">
        <v>439</v>
      </c>
      <c r="BF125" t="s">
        <v>439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439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1.91</v>
      </c>
      <c r="DN125">
        <v>0.5</v>
      </c>
      <c r="DO125" t="s">
        <v>440</v>
      </c>
      <c r="DP125">
        <v>2</v>
      </c>
      <c r="DQ125" t="b">
        <v>1</v>
      </c>
      <c r="DR125">
        <v>1758402280.814285</v>
      </c>
      <c r="DS125">
        <v>287.5893214285715</v>
      </c>
      <c r="DT125">
        <v>265.3776071428571</v>
      </c>
      <c r="DU125">
        <v>22.26308928571428</v>
      </c>
      <c r="DV125">
        <v>21.92709285714286</v>
      </c>
      <c r="DW125">
        <v>287.4969642857142</v>
      </c>
      <c r="DX125">
        <v>22.05590714285714</v>
      </c>
      <c r="DY125">
        <v>499.9539285714285</v>
      </c>
      <c r="DZ125">
        <v>90.31983214285712</v>
      </c>
      <c r="EA125">
        <v>0.05435339642857143</v>
      </c>
      <c r="EB125">
        <v>28.98558571428572</v>
      </c>
      <c r="EC125">
        <v>30.00838571428572</v>
      </c>
      <c r="ED125">
        <v>999.9000000000002</v>
      </c>
      <c r="EE125">
        <v>0</v>
      </c>
      <c r="EF125">
        <v>0</v>
      </c>
      <c r="EG125">
        <v>9997.499642857143</v>
      </c>
      <c r="EH125">
        <v>0</v>
      </c>
      <c r="EI125">
        <v>9.874360000000001</v>
      </c>
      <c r="EJ125">
        <v>22.21165714285714</v>
      </c>
      <c r="EK125">
        <v>294.1376071428571</v>
      </c>
      <c r="EL125">
        <v>271.3271071428571</v>
      </c>
      <c r="EM125">
        <v>0.3359941785714286</v>
      </c>
      <c r="EN125">
        <v>265.3776071428571</v>
      </c>
      <c r="EO125">
        <v>21.92709285714286</v>
      </c>
      <c r="EP125">
        <v>2.010797857142857</v>
      </c>
      <c r="EQ125">
        <v>1.980450714285714</v>
      </c>
      <c r="ER125">
        <v>17.52961785714286</v>
      </c>
      <c r="ES125">
        <v>17.28889285714286</v>
      </c>
      <c r="ET125">
        <v>2000.006785714286</v>
      </c>
      <c r="EU125">
        <v>0.98000375</v>
      </c>
      <c r="EV125">
        <v>0.019995925</v>
      </c>
      <c r="EW125">
        <v>0</v>
      </c>
      <c r="EX125">
        <v>212.8210714285714</v>
      </c>
      <c r="EY125">
        <v>5.000560000000001</v>
      </c>
      <c r="EZ125">
        <v>4420.076428571429</v>
      </c>
      <c r="FA125">
        <v>17294.95714285714</v>
      </c>
      <c r="FB125">
        <v>41.85925</v>
      </c>
      <c r="FC125">
        <v>42.12942857142857</v>
      </c>
      <c r="FD125">
        <v>41.625</v>
      </c>
      <c r="FE125">
        <v>41.25</v>
      </c>
      <c r="FF125">
        <v>42.5</v>
      </c>
      <c r="FG125">
        <v>1955.116785714286</v>
      </c>
      <c r="FH125">
        <v>39.89000000000001</v>
      </c>
      <c r="FI125">
        <v>0</v>
      </c>
      <c r="FJ125">
        <v>1758402289</v>
      </c>
      <c r="FK125">
        <v>0</v>
      </c>
      <c r="FL125">
        <v>212.8359230769231</v>
      </c>
      <c r="FM125">
        <v>2.581264947442441</v>
      </c>
      <c r="FN125">
        <v>38.96512813252796</v>
      </c>
      <c r="FO125">
        <v>4420.572692307693</v>
      </c>
      <c r="FP125">
        <v>15</v>
      </c>
      <c r="FQ125">
        <v>0</v>
      </c>
      <c r="FR125" t="s">
        <v>441</v>
      </c>
      <c r="FS125">
        <v>1747148579.5</v>
      </c>
      <c r="FT125">
        <v>1747148584.5</v>
      </c>
      <c r="FU125">
        <v>0</v>
      </c>
      <c r="FV125">
        <v>0.162</v>
      </c>
      <c r="FW125">
        <v>-0.001</v>
      </c>
      <c r="FX125">
        <v>0.139</v>
      </c>
      <c r="FY125">
        <v>0.058</v>
      </c>
      <c r="FZ125">
        <v>420</v>
      </c>
      <c r="GA125">
        <v>16</v>
      </c>
      <c r="GB125">
        <v>0.19</v>
      </c>
      <c r="GC125">
        <v>0.02</v>
      </c>
      <c r="GD125">
        <v>22.1439475</v>
      </c>
      <c r="GE125">
        <v>1.406646529080604</v>
      </c>
      <c r="GF125">
        <v>0.140832734098824</v>
      </c>
      <c r="GG125">
        <v>0</v>
      </c>
      <c r="GH125">
        <v>212.7113823529412</v>
      </c>
      <c r="GI125">
        <v>2.506539339703986</v>
      </c>
      <c r="GJ125">
        <v>0.3071171470978503</v>
      </c>
      <c r="GK125">
        <v>0</v>
      </c>
      <c r="GL125">
        <v>0.33652295</v>
      </c>
      <c r="GM125">
        <v>-0.01570108818011262</v>
      </c>
      <c r="GN125">
        <v>0.001916665319637206</v>
      </c>
      <c r="GO125">
        <v>1</v>
      </c>
      <c r="GP125">
        <v>1</v>
      </c>
      <c r="GQ125">
        <v>3</v>
      </c>
      <c r="GR125" t="s">
        <v>455</v>
      </c>
      <c r="GS125">
        <v>3.12735</v>
      </c>
      <c r="GT125">
        <v>2.73267</v>
      </c>
      <c r="GU125">
        <v>0.0588078</v>
      </c>
      <c r="GV125">
        <v>0.0548032</v>
      </c>
      <c r="GW125">
        <v>0.101374</v>
      </c>
      <c r="GX125">
        <v>0.10084</v>
      </c>
      <c r="GY125">
        <v>28229.4</v>
      </c>
      <c r="GZ125">
        <v>27470.8</v>
      </c>
      <c r="HA125">
        <v>30535.1</v>
      </c>
      <c r="HB125">
        <v>29318.3</v>
      </c>
      <c r="HC125">
        <v>37872.5</v>
      </c>
      <c r="HD125">
        <v>34674.3</v>
      </c>
      <c r="HE125">
        <v>46718.3</v>
      </c>
      <c r="HF125">
        <v>43556.7</v>
      </c>
      <c r="HG125">
        <v>1.81933</v>
      </c>
      <c r="HH125">
        <v>1.8798</v>
      </c>
      <c r="HI125">
        <v>0.114679</v>
      </c>
      <c r="HJ125">
        <v>0</v>
      </c>
      <c r="HK125">
        <v>28.1533</v>
      </c>
      <c r="HL125">
        <v>999.9</v>
      </c>
      <c r="HM125">
        <v>54.9</v>
      </c>
      <c r="HN125">
        <v>30.1</v>
      </c>
      <c r="HO125">
        <v>26.0464</v>
      </c>
      <c r="HP125">
        <v>63.6242</v>
      </c>
      <c r="HQ125">
        <v>16.6987</v>
      </c>
      <c r="HR125">
        <v>1</v>
      </c>
      <c r="HS125">
        <v>0.155066</v>
      </c>
      <c r="HT125">
        <v>0.541702</v>
      </c>
      <c r="HU125">
        <v>20.1991</v>
      </c>
      <c r="HV125">
        <v>5.22852</v>
      </c>
      <c r="HW125">
        <v>11.974</v>
      </c>
      <c r="HX125">
        <v>4.96975</v>
      </c>
      <c r="HY125">
        <v>3.2895</v>
      </c>
      <c r="HZ125">
        <v>9999</v>
      </c>
      <c r="IA125">
        <v>9999</v>
      </c>
      <c r="IB125">
        <v>9999</v>
      </c>
      <c r="IC125">
        <v>999.9</v>
      </c>
      <c r="ID125">
        <v>4.97293</v>
      </c>
      <c r="IE125">
        <v>1.87733</v>
      </c>
      <c r="IF125">
        <v>1.87545</v>
      </c>
      <c r="IG125">
        <v>1.8782</v>
      </c>
      <c r="IH125">
        <v>1.87498</v>
      </c>
      <c r="II125">
        <v>1.87851</v>
      </c>
      <c r="IJ125">
        <v>1.87562</v>
      </c>
      <c r="IK125">
        <v>1.87683</v>
      </c>
      <c r="IL125">
        <v>0</v>
      </c>
      <c r="IM125">
        <v>0</v>
      </c>
      <c r="IN125">
        <v>0</v>
      </c>
      <c r="IO125">
        <v>0</v>
      </c>
      <c r="IP125" t="s">
        <v>443</v>
      </c>
      <c r="IQ125" t="s">
        <v>444</v>
      </c>
      <c r="IR125" t="s">
        <v>445</v>
      </c>
      <c r="IS125" t="s">
        <v>445</v>
      </c>
      <c r="IT125" t="s">
        <v>445</v>
      </c>
      <c r="IU125" t="s">
        <v>445</v>
      </c>
      <c r="IV125">
        <v>0</v>
      </c>
      <c r="IW125">
        <v>100</v>
      </c>
      <c r="IX125">
        <v>100</v>
      </c>
      <c r="IY125">
        <v>0.067</v>
      </c>
      <c r="IZ125">
        <v>0.2072</v>
      </c>
      <c r="JA125">
        <v>-0.2046850803116756</v>
      </c>
      <c r="JB125">
        <v>0.001090686741545948</v>
      </c>
      <c r="JC125">
        <v>-2.452344269991786E-07</v>
      </c>
      <c r="JD125">
        <v>1.613811493950918E-10</v>
      </c>
      <c r="JE125">
        <v>-0.05017639731038544</v>
      </c>
      <c r="JF125">
        <v>-0.0006473243881308715</v>
      </c>
      <c r="JG125">
        <v>0.0006993473609999637</v>
      </c>
      <c r="JH125">
        <v>-6.390957121238126E-06</v>
      </c>
      <c r="JI125">
        <v>1</v>
      </c>
      <c r="JJ125">
        <v>2094</v>
      </c>
      <c r="JK125">
        <v>1</v>
      </c>
      <c r="JL125">
        <v>27</v>
      </c>
      <c r="JM125">
        <v>187561.8</v>
      </c>
      <c r="JN125">
        <v>187561.7</v>
      </c>
      <c r="JO125">
        <v>0.689697</v>
      </c>
      <c r="JP125">
        <v>2.54517</v>
      </c>
      <c r="JQ125">
        <v>1.39893</v>
      </c>
      <c r="JR125">
        <v>2.35352</v>
      </c>
      <c r="JS125">
        <v>1.44897</v>
      </c>
      <c r="JT125">
        <v>2.56348</v>
      </c>
      <c r="JU125">
        <v>36.8129</v>
      </c>
      <c r="JV125">
        <v>24.2013</v>
      </c>
      <c r="JW125">
        <v>18</v>
      </c>
      <c r="JX125">
        <v>475.552</v>
      </c>
      <c r="JY125">
        <v>483.733</v>
      </c>
      <c r="JZ125">
        <v>26.6601</v>
      </c>
      <c r="KA125">
        <v>29.1218</v>
      </c>
      <c r="KB125">
        <v>30.0004</v>
      </c>
      <c r="KC125">
        <v>28.7333</v>
      </c>
      <c r="KD125">
        <v>28.784</v>
      </c>
      <c r="KE125">
        <v>13.7282</v>
      </c>
      <c r="KF125">
        <v>26.0284</v>
      </c>
      <c r="KG125">
        <v>100</v>
      </c>
      <c r="KH125">
        <v>26.6556</v>
      </c>
      <c r="KI125">
        <v>212.656</v>
      </c>
      <c r="KJ125">
        <v>21.8948</v>
      </c>
      <c r="KK125">
        <v>100.956</v>
      </c>
      <c r="KL125">
        <v>100.196</v>
      </c>
    </row>
    <row r="126" spans="1:298">
      <c r="A126">
        <v>110</v>
      </c>
      <c r="B126">
        <v>1758402293.6</v>
      </c>
      <c r="C126">
        <v>4885.099999904633</v>
      </c>
      <c r="D126" t="s">
        <v>666</v>
      </c>
      <c r="E126" t="s">
        <v>667</v>
      </c>
      <c r="F126">
        <v>5</v>
      </c>
      <c r="G126" t="s">
        <v>641</v>
      </c>
      <c r="H126" t="s">
        <v>437</v>
      </c>
      <c r="I126" t="s">
        <v>438</v>
      </c>
      <c r="J126">
        <v>1758402286.1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238.4003817598186</v>
      </c>
      <c r="AL126">
        <v>252.8878181818182</v>
      </c>
      <c r="AM126">
        <v>-3.355208010558044</v>
      </c>
      <c r="AN126">
        <v>65.66047444305194</v>
      </c>
      <c r="AO126">
        <f>(AQ126 - AP126 + DZ126*1E3/(8.314*(EB126+273.15)) * AS126/DY126 * AR126) * DY126/(100*DM126) * 1000/(1000 - AQ126)</f>
        <v>0</v>
      </c>
      <c r="AP126">
        <v>21.92688330062098</v>
      </c>
      <c r="AQ126">
        <v>22.26264969696969</v>
      </c>
      <c r="AR126">
        <v>4.413086836337832E-07</v>
      </c>
      <c r="AS126">
        <v>125.0699500986589</v>
      </c>
      <c r="AT126">
        <v>1</v>
      </c>
      <c r="AU126">
        <v>0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439</v>
      </c>
      <c r="AZ126" t="s">
        <v>439</v>
      </c>
      <c r="BA126">
        <v>0</v>
      </c>
      <c r="BB126">
        <v>0</v>
      </c>
      <c r="BC126">
        <f>1-BA126/BB126</f>
        <v>0</v>
      </c>
      <c r="BD126">
        <v>0</v>
      </c>
      <c r="BE126" t="s">
        <v>439</v>
      </c>
      <c r="BF126" t="s">
        <v>439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439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1.91</v>
      </c>
      <c r="DN126">
        <v>0.5</v>
      </c>
      <c r="DO126" t="s">
        <v>440</v>
      </c>
      <c r="DP126">
        <v>2</v>
      </c>
      <c r="DQ126" t="b">
        <v>1</v>
      </c>
      <c r="DR126">
        <v>1758402286.1</v>
      </c>
      <c r="DS126">
        <v>270.2308148148148</v>
      </c>
      <c r="DT126">
        <v>247.8901111111111</v>
      </c>
      <c r="DU126">
        <v>22.26292592592592</v>
      </c>
      <c r="DV126">
        <v>21.9274962962963</v>
      </c>
      <c r="DW126">
        <v>270.1557037037037</v>
      </c>
      <c r="DX126">
        <v>22.05574444444445</v>
      </c>
      <c r="DY126">
        <v>499.9877037037037</v>
      </c>
      <c r="DZ126">
        <v>90.32068148148151</v>
      </c>
      <c r="EA126">
        <v>0.05459155185185185</v>
      </c>
      <c r="EB126">
        <v>28.98642962962963</v>
      </c>
      <c r="EC126">
        <v>30.01318148148148</v>
      </c>
      <c r="ED126">
        <v>999.9000000000001</v>
      </c>
      <c r="EE126">
        <v>0</v>
      </c>
      <c r="EF126">
        <v>0</v>
      </c>
      <c r="EG126">
        <v>10003.08444444444</v>
      </c>
      <c r="EH126">
        <v>0</v>
      </c>
      <c r="EI126">
        <v>9.874360000000001</v>
      </c>
      <c r="EJ126">
        <v>22.34068518518518</v>
      </c>
      <c r="EK126">
        <v>276.3837777777778</v>
      </c>
      <c r="EL126">
        <v>253.4477037037037</v>
      </c>
      <c r="EM126">
        <v>0.3354438148148148</v>
      </c>
      <c r="EN126">
        <v>247.8901111111111</v>
      </c>
      <c r="EO126">
        <v>21.9274962962963</v>
      </c>
      <c r="EP126">
        <v>2.010802592592592</v>
      </c>
      <c r="EQ126">
        <v>1.980504814814815</v>
      </c>
      <c r="ER126">
        <v>17.52965925925926</v>
      </c>
      <c r="ES126">
        <v>17.28932222222222</v>
      </c>
      <c r="ET126">
        <v>1999.997407407407</v>
      </c>
      <c r="EU126">
        <v>0.9800036666666665</v>
      </c>
      <c r="EV126">
        <v>0.01999601111111111</v>
      </c>
      <c r="EW126">
        <v>0</v>
      </c>
      <c r="EX126">
        <v>213.0261111111111</v>
      </c>
      <c r="EY126">
        <v>5.000560000000001</v>
      </c>
      <c r="EZ126">
        <v>4423.607407407407</v>
      </c>
      <c r="FA126">
        <v>17294.87777777778</v>
      </c>
      <c r="FB126">
        <v>41.86566666666667</v>
      </c>
      <c r="FC126">
        <v>42.12959259259259</v>
      </c>
      <c r="FD126">
        <v>41.625</v>
      </c>
      <c r="FE126">
        <v>41.25</v>
      </c>
      <c r="FF126">
        <v>42.5</v>
      </c>
      <c r="FG126">
        <v>1955.107407407407</v>
      </c>
      <c r="FH126">
        <v>39.89000000000001</v>
      </c>
      <c r="FI126">
        <v>0</v>
      </c>
      <c r="FJ126">
        <v>1758402293.8</v>
      </c>
      <c r="FK126">
        <v>0</v>
      </c>
      <c r="FL126">
        <v>213.0163076923077</v>
      </c>
      <c r="FM126">
        <v>1.111111109155249</v>
      </c>
      <c r="FN126">
        <v>39.59863252438934</v>
      </c>
      <c r="FO126">
        <v>4423.774615384616</v>
      </c>
      <c r="FP126">
        <v>15</v>
      </c>
      <c r="FQ126">
        <v>0</v>
      </c>
      <c r="FR126" t="s">
        <v>441</v>
      </c>
      <c r="FS126">
        <v>1747148579.5</v>
      </c>
      <c r="FT126">
        <v>1747148584.5</v>
      </c>
      <c r="FU126">
        <v>0</v>
      </c>
      <c r="FV126">
        <v>0.162</v>
      </c>
      <c r="FW126">
        <v>-0.001</v>
      </c>
      <c r="FX126">
        <v>0.139</v>
      </c>
      <c r="FY126">
        <v>0.058</v>
      </c>
      <c r="FZ126">
        <v>420</v>
      </c>
      <c r="GA126">
        <v>16</v>
      </c>
      <c r="GB126">
        <v>0.19</v>
      </c>
      <c r="GC126">
        <v>0.02</v>
      </c>
      <c r="GD126">
        <v>22.251585</v>
      </c>
      <c r="GE126">
        <v>1.408277673545899</v>
      </c>
      <c r="GF126">
        <v>0.1409983644408685</v>
      </c>
      <c r="GG126">
        <v>0</v>
      </c>
      <c r="GH126">
        <v>212.8616764705882</v>
      </c>
      <c r="GI126">
        <v>2.552987009537833</v>
      </c>
      <c r="GJ126">
        <v>0.3053960514968996</v>
      </c>
      <c r="GK126">
        <v>0</v>
      </c>
      <c r="GL126">
        <v>0.336217175</v>
      </c>
      <c r="GM126">
        <v>-0.009581977485930752</v>
      </c>
      <c r="GN126">
        <v>0.001741287453114791</v>
      </c>
      <c r="GO126">
        <v>1</v>
      </c>
      <c r="GP126">
        <v>1</v>
      </c>
      <c r="GQ126">
        <v>3</v>
      </c>
      <c r="GR126" t="s">
        <v>455</v>
      </c>
      <c r="GS126">
        <v>3.12756</v>
      </c>
      <c r="GT126">
        <v>2.73279</v>
      </c>
      <c r="GU126">
        <v>0.0557041</v>
      </c>
      <c r="GV126">
        <v>0.0515467</v>
      </c>
      <c r="GW126">
        <v>0.101371</v>
      </c>
      <c r="GX126">
        <v>0.100844</v>
      </c>
      <c r="GY126">
        <v>28322.1</v>
      </c>
      <c r="GZ126">
        <v>27564.8</v>
      </c>
      <c r="HA126">
        <v>30534.7</v>
      </c>
      <c r="HB126">
        <v>29317.7</v>
      </c>
      <c r="HC126">
        <v>37871.8</v>
      </c>
      <c r="HD126">
        <v>34673.3</v>
      </c>
      <c r="HE126">
        <v>46717.5</v>
      </c>
      <c r="HF126">
        <v>43555.9</v>
      </c>
      <c r="HG126">
        <v>1.81955</v>
      </c>
      <c r="HH126">
        <v>1.87935</v>
      </c>
      <c r="HI126">
        <v>0.113491</v>
      </c>
      <c r="HJ126">
        <v>0</v>
      </c>
      <c r="HK126">
        <v>28.1552</v>
      </c>
      <c r="HL126">
        <v>999.9</v>
      </c>
      <c r="HM126">
        <v>54.9</v>
      </c>
      <c r="HN126">
        <v>30.1</v>
      </c>
      <c r="HO126">
        <v>26.0418</v>
      </c>
      <c r="HP126">
        <v>64.1442</v>
      </c>
      <c r="HQ126">
        <v>16.5425</v>
      </c>
      <c r="HR126">
        <v>1</v>
      </c>
      <c r="HS126">
        <v>0.155165</v>
      </c>
      <c r="HT126">
        <v>0.593562</v>
      </c>
      <c r="HU126">
        <v>20.199</v>
      </c>
      <c r="HV126">
        <v>5.22867</v>
      </c>
      <c r="HW126">
        <v>11.974</v>
      </c>
      <c r="HX126">
        <v>4.9695</v>
      </c>
      <c r="HY126">
        <v>3.2895</v>
      </c>
      <c r="HZ126">
        <v>9999</v>
      </c>
      <c r="IA126">
        <v>9999</v>
      </c>
      <c r="IB126">
        <v>9999</v>
      </c>
      <c r="IC126">
        <v>999.9</v>
      </c>
      <c r="ID126">
        <v>4.97294</v>
      </c>
      <c r="IE126">
        <v>1.87734</v>
      </c>
      <c r="IF126">
        <v>1.87545</v>
      </c>
      <c r="IG126">
        <v>1.87822</v>
      </c>
      <c r="IH126">
        <v>1.875</v>
      </c>
      <c r="II126">
        <v>1.87852</v>
      </c>
      <c r="IJ126">
        <v>1.87564</v>
      </c>
      <c r="IK126">
        <v>1.87683</v>
      </c>
      <c r="IL126">
        <v>0</v>
      </c>
      <c r="IM126">
        <v>0</v>
      </c>
      <c r="IN126">
        <v>0</v>
      </c>
      <c r="IO126">
        <v>0</v>
      </c>
      <c r="IP126" t="s">
        <v>443</v>
      </c>
      <c r="IQ126" t="s">
        <v>444</v>
      </c>
      <c r="IR126" t="s">
        <v>445</v>
      </c>
      <c r="IS126" t="s">
        <v>445</v>
      </c>
      <c r="IT126" t="s">
        <v>445</v>
      </c>
      <c r="IU126" t="s">
        <v>445</v>
      </c>
      <c r="IV126">
        <v>0</v>
      </c>
      <c r="IW126">
        <v>100</v>
      </c>
      <c r="IX126">
        <v>100</v>
      </c>
      <c r="IY126">
        <v>0.051</v>
      </c>
      <c r="IZ126">
        <v>0.2071</v>
      </c>
      <c r="JA126">
        <v>-0.2046850803116756</v>
      </c>
      <c r="JB126">
        <v>0.001090686741545948</v>
      </c>
      <c r="JC126">
        <v>-2.452344269991786E-07</v>
      </c>
      <c r="JD126">
        <v>1.613811493950918E-10</v>
      </c>
      <c r="JE126">
        <v>-0.05017639731038544</v>
      </c>
      <c r="JF126">
        <v>-0.0006473243881308715</v>
      </c>
      <c r="JG126">
        <v>0.0006993473609999637</v>
      </c>
      <c r="JH126">
        <v>-6.390957121238126E-06</v>
      </c>
      <c r="JI126">
        <v>1</v>
      </c>
      <c r="JJ126">
        <v>2094</v>
      </c>
      <c r="JK126">
        <v>1</v>
      </c>
      <c r="JL126">
        <v>27</v>
      </c>
      <c r="JM126">
        <v>187561.9</v>
      </c>
      <c r="JN126">
        <v>187561.8</v>
      </c>
      <c r="JO126">
        <v>0.646973</v>
      </c>
      <c r="JP126">
        <v>2.56104</v>
      </c>
      <c r="JQ126">
        <v>1.39893</v>
      </c>
      <c r="JR126">
        <v>2.35352</v>
      </c>
      <c r="JS126">
        <v>1.44897</v>
      </c>
      <c r="JT126">
        <v>2.51709</v>
      </c>
      <c r="JU126">
        <v>36.8129</v>
      </c>
      <c r="JV126">
        <v>24.2013</v>
      </c>
      <c r="JW126">
        <v>18</v>
      </c>
      <c r="JX126">
        <v>475.703</v>
      </c>
      <c r="JY126">
        <v>483.468</v>
      </c>
      <c r="JZ126">
        <v>26.6489</v>
      </c>
      <c r="KA126">
        <v>29.1258</v>
      </c>
      <c r="KB126">
        <v>30.0002</v>
      </c>
      <c r="KC126">
        <v>28.7375</v>
      </c>
      <c r="KD126">
        <v>28.7884</v>
      </c>
      <c r="KE126">
        <v>12.9934</v>
      </c>
      <c r="KF126">
        <v>26.0284</v>
      </c>
      <c r="KG126">
        <v>100</v>
      </c>
      <c r="KH126">
        <v>26.6375</v>
      </c>
      <c r="KI126">
        <v>199.297</v>
      </c>
      <c r="KJ126">
        <v>21.8948</v>
      </c>
      <c r="KK126">
        <v>100.955</v>
      </c>
      <c r="KL126">
        <v>100.194</v>
      </c>
    </row>
    <row r="127" spans="1:298">
      <c r="A127">
        <v>111</v>
      </c>
      <c r="B127">
        <v>1758402298.6</v>
      </c>
      <c r="C127">
        <v>4890.099999904633</v>
      </c>
      <c r="D127" t="s">
        <v>668</v>
      </c>
      <c r="E127" t="s">
        <v>669</v>
      </c>
      <c r="F127">
        <v>5</v>
      </c>
      <c r="G127" t="s">
        <v>641</v>
      </c>
      <c r="H127" t="s">
        <v>437</v>
      </c>
      <c r="I127" t="s">
        <v>438</v>
      </c>
      <c r="J127">
        <v>1758402290.814285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221.4978962169959</v>
      </c>
      <c r="AL127">
        <v>236.0894121212122</v>
      </c>
      <c r="AM127">
        <v>-3.365054168050121</v>
      </c>
      <c r="AN127">
        <v>65.66047444305194</v>
      </c>
      <c r="AO127">
        <f>(AQ127 - AP127 + DZ127*1E3/(8.314*(EB127+273.15)) * AS127/DY127 * AR127) * DY127/(100*DM127) * 1000/(1000 - AQ127)</f>
        <v>0</v>
      </c>
      <c r="AP127">
        <v>21.92919485602276</v>
      </c>
      <c r="AQ127">
        <v>22.26418848484848</v>
      </c>
      <c r="AR127">
        <v>-6.10165524880606E-07</v>
      </c>
      <c r="AS127">
        <v>125.0699500986589</v>
      </c>
      <c r="AT127">
        <v>1</v>
      </c>
      <c r="AU127">
        <v>0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439</v>
      </c>
      <c r="AZ127" t="s">
        <v>439</v>
      </c>
      <c r="BA127">
        <v>0</v>
      </c>
      <c r="BB127">
        <v>0</v>
      </c>
      <c r="BC127">
        <f>1-BA127/BB127</f>
        <v>0</v>
      </c>
      <c r="BD127">
        <v>0</v>
      </c>
      <c r="BE127" t="s">
        <v>439</v>
      </c>
      <c r="BF127" t="s">
        <v>439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439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1.91</v>
      </c>
      <c r="DN127">
        <v>0.5</v>
      </c>
      <c r="DO127" t="s">
        <v>440</v>
      </c>
      <c r="DP127">
        <v>2</v>
      </c>
      <c r="DQ127" t="b">
        <v>1</v>
      </c>
      <c r="DR127">
        <v>1758402290.814285</v>
      </c>
      <c r="DS127">
        <v>254.7590357142857</v>
      </c>
      <c r="DT127">
        <v>232.2906071428571</v>
      </c>
      <c r="DU127">
        <v>22.26327142857143</v>
      </c>
      <c r="DV127">
        <v>21.928</v>
      </c>
      <c r="DW127">
        <v>254.6992857142857</v>
      </c>
      <c r="DX127">
        <v>22.05608928571428</v>
      </c>
      <c r="DY127">
        <v>499.998</v>
      </c>
      <c r="DZ127">
        <v>90.32070357142855</v>
      </c>
      <c r="EA127">
        <v>0.05478371428571428</v>
      </c>
      <c r="EB127">
        <v>28.98646071428572</v>
      </c>
      <c r="EC127">
        <v>30.00957499999999</v>
      </c>
      <c r="ED127">
        <v>999.9000000000002</v>
      </c>
      <c r="EE127">
        <v>0</v>
      </c>
      <c r="EF127">
        <v>0</v>
      </c>
      <c r="EG127">
        <v>10006.61428571429</v>
      </c>
      <c r="EH127">
        <v>0</v>
      </c>
      <c r="EI127">
        <v>9.874360000000001</v>
      </c>
      <c r="EJ127">
        <v>22.4684</v>
      </c>
      <c r="EK127">
        <v>260.5598214285714</v>
      </c>
      <c r="EL127">
        <v>237.4985357142857</v>
      </c>
      <c r="EM127">
        <v>0.3352810357142856</v>
      </c>
      <c r="EN127">
        <v>232.2906071428571</v>
      </c>
      <c r="EO127">
        <v>21.928</v>
      </c>
      <c r="EP127">
        <v>2.010834285714286</v>
      </c>
      <c r="EQ127">
        <v>1.980551428571429</v>
      </c>
      <c r="ER127">
        <v>17.52990714285714</v>
      </c>
      <c r="ES127">
        <v>17.28969642857143</v>
      </c>
      <c r="ET127">
        <v>2000.006785714286</v>
      </c>
      <c r="EU127">
        <v>0.9800037499999998</v>
      </c>
      <c r="EV127">
        <v>0.019995925</v>
      </c>
      <c r="EW127">
        <v>0</v>
      </c>
      <c r="EX127">
        <v>213.1166785714286</v>
      </c>
      <c r="EY127">
        <v>5.000560000000001</v>
      </c>
      <c r="EZ127">
        <v>4426.811428571427</v>
      </c>
      <c r="FA127">
        <v>17294.96428571429</v>
      </c>
      <c r="FB127">
        <v>41.87275</v>
      </c>
      <c r="FC127">
        <v>42.13385714285714</v>
      </c>
      <c r="FD127">
        <v>41.625</v>
      </c>
      <c r="FE127">
        <v>41.25</v>
      </c>
      <c r="FF127">
        <v>42.5</v>
      </c>
      <c r="FG127">
        <v>1955.116785714286</v>
      </c>
      <c r="FH127">
        <v>39.89000000000001</v>
      </c>
      <c r="FI127">
        <v>0</v>
      </c>
      <c r="FJ127">
        <v>1758402298.6</v>
      </c>
      <c r="FK127">
        <v>0</v>
      </c>
      <c r="FL127">
        <v>213.1317692307692</v>
      </c>
      <c r="FM127">
        <v>1.172786327625563</v>
      </c>
      <c r="FN127">
        <v>41.14256411972871</v>
      </c>
      <c r="FO127">
        <v>4427.038461538462</v>
      </c>
      <c r="FP127">
        <v>15</v>
      </c>
      <c r="FQ127">
        <v>0</v>
      </c>
      <c r="FR127" t="s">
        <v>441</v>
      </c>
      <c r="FS127">
        <v>1747148579.5</v>
      </c>
      <c r="FT127">
        <v>1747148584.5</v>
      </c>
      <c r="FU127">
        <v>0</v>
      </c>
      <c r="FV127">
        <v>0.162</v>
      </c>
      <c r="FW127">
        <v>-0.001</v>
      </c>
      <c r="FX127">
        <v>0.139</v>
      </c>
      <c r="FY127">
        <v>0.058</v>
      </c>
      <c r="FZ127">
        <v>420</v>
      </c>
      <c r="GA127">
        <v>16</v>
      </c>
      <c r="GB127">
        <v>0.19</v>
      </c>
      <c r="GC127">
        <v>0.02</v>
      </c>
      <c r="GD127">
        <v>22.40886</v>
      </c>
      <c r="GE127">
        <v>1.680105816135082</v>
      </c>
      <c r="GF127">
        <v>0.1669272023967335</v>
      </c>
      <c r="GG127">
        <v>0</v>
      </c>
      <c r="GH127">
        <v>213.0395882352941</v>
      </c>
      <c r="GI127">
        <v>1.51767761589856</v>
      </c>
      <c r="GJ127">
        <v>0.2313420077881989</v>
      </c>
      <c r="GK127">
        <v>0</v>
      </c>
      <c r="GL127">
        <v>0.335456075</v>
      </c>
      <c r="GM127">
        <v>-4.715572232775133E-05</v>
      </c>
      <c r="GN127">
        <v>0.001207616317120218</v>
      </c>
      <c r="GO127">
        <v>1</v>
      </c>
      <c r="GP127">
        <v>1</v>
      </c>
      <c r="GQ127">
        <v>3</v>
      </c>
      <c r="GR127" t="s">
        <v>455</v>
      </c>
      <c r="GS127">
        <v>3.12771</v>
      </c>
      <c r="GT127">
        <v>2.73283</v>
      </c>
      <c r="GU127">
        <v>0.0525122</v>
      </c>
      <c r="GV127">
        <v>0.048195</v>
      </c>
      <c r="GW127">
        <v>0.101373</v>
      </c>
      <c r="GX127">
        <v>0.100848</v>
      </c>
      <c r="GY127">
        <v>28417.3</v>
      </c>
      <c r="GZ127">
        <v>27662.7</v>
      </c>
      <c r="HA127">
        <v>30534.2</v>
      </c>
      <c r="HB127">
        <v>29318.3</v>
      </c>
      <c r="HC127">
        <v>37871.2</v>
      </c>
      <c r="HD127">
        <v>34673.7</v>
      </c>
      <c r="HE127">
        <v>46717.2</v>
      </c>
      <c r="HF127">
        <v>43556.9</v>
      </c>
      <c r="HG127">
        <v>1.81982</v>
      </c>
      <c r="HH127">
        <v>1.87897</v>
      </c>
      <c r="HI127">
        <v>0.112891</v>
      </c>
      <c r="HJ127">
        <v>0</v>
      </c>
      <c r="HK127">
        <v>28.1557</v>
      </c>
      <c r="HL127">
        <v>999.9</v>
      </c>
      <c r="HM127">
        <v>54.9</v>
      </c>
      <c r="HN127">
        <v>30.1</v>
      </c>
      <c r="HO127">
        <v>26.0481</v>
      </c>
      <c r="HP127">
        <v>63.9742</v>
      </c>
      <c r="HQ127">
        <v>16.6987</v>
      </c>
      <c r="HR127">
        <v>1</v>
      </c>
      <c r="HS127">
        <v>0.155427</v>
      </c>
      <c r="HT127">
        <v>0.58723</v>
      </c>
      <c r="HU127">
        <v>20.1989</v>
      </c>
      <c r="HV127">
        <v>5.22912</v>
      </c>
      <c r="HW127">
        <v>11.974</v>
      </c>
      <c r="HX127">
        <v>4.96955</v>
      </c>
      <c r="HY127">
        <v>3.2895</v>
      </c>
      <c r="HZ127">
        <v>9999</v>
      </c>
      <c r="IA127">
        <v>9999</v>
      </c>
      <c r="IB127">
        <v>9999</v>
      </c>
      <c r="IC127">
        <v>999.9</v>
      </c>
      <c r="ID127">
        <v>4.97294</v>
      </c>
      <c r="IE127">
        <v>1.87733</v>
      </c>
      <c r="IF127">
        <v>1.87545</v>
      </c>
      <c r="IG127">
        <v>1.87821</v>
      </c>
      <c r="IH127">
        <v>1.87499</v>
      </c>
      <c r="II127">
        <v>1.87851</v>
      </c>
      <c r="IJ127">
        <v>1.87561</v>
      </c>
      <c r="IK127">
        <v>1.87684</v>
      </c>
      <c r="IL127">
        <v>0</v>
      </c>
      <c r="IM127">
        <v>0</v>
      </c>
      <c r="IN127">
        <v>0</v>
      </c>
      <c r="IO127">
        <v>0</v>
      </c>
      <c r="IP127" t="s">
        <v>443</v>
      </c>
      <c r="IQ127" t="s">
        <v>444</v>
      </c>
      <c r="IR127" t="s">
        <v>445</v>
      </c>
      <c r="IS127" t="s">
        <v>445</v>
      </c>
      <c r="IT127" t="s">
        <v>445</v>
      </c>
      <c r="IU127" t="s">
        <v>445</v>
      </c>
      <c r="IV127">
        <v>0</v>
      </c>
      <c r="IW127">
        <v>100</v>
      </c>
      <c r="IX127">
        <v>100</v>
      </c>
      <c r="IY127">
        <v>0.034</v>
      </c>
      <c r="IZ127">
        <v>0.2072</v>
      </c>
      <c r="JA127">
        <v>-0.2046850803116756</v>
      </c>
      <c r="JB127">
        <v>0.001090686741545948</v>
      </c>
      <c r="JC127">
        <v>-2.452344269991786E-07</v>
      </c>
      <c r="JD127">
        <v>1.613811493950918E-10</v>
      </c>
      <c r="JE127">
        <v>-0.05017639731038544</v>
      </c>
      <c r="JF127">
        <v>-0.0006473243881308715</v>
      </c>
      <c r="JG127">
        <v>0.0006993473609999637</v>
      </c>
      <c r="JH127">
        <v>-6.390957121238126E-06</v>
      </c>
      <c r="JI127">
        <v>1</v>
      </c>
      <c r="JJ127">
        <v>2094</v>
      </c>
      <c r="JK127">
        <v>1</v>
      </c>
      <c r="JL127">
        <v>27</v>
      </c>
      <c r="JM127">
        <v>187562</v>
      </c>
      <c r="JN127">
        <v>187561.9</v>
      </c>
      <c r="JO127">
        <v>0.6140139999999999</v>
      </c>
      <c r="JP127">
        <v>2.56592</v>
      </c>
      <c r="JQ127">
        <v>1.39893</v>
      </c>
      <c r="JR127">
        <v>2.35352</v>
      </c>
      <c r="JS127">
        <v>1.44897</v>
      </c>
      <c r="JT127">
        <v>2.48657</v>
      </c>
      <c r="JU127">
        <v>36.8129</v>
      </c>
      <c r="JV127">
        <v>24.1926</v>
      </c>
      <c r="JW127">
        <v>18</v>
      </c>
      <c r="JX127">
        <v>475.88</v>
      </c>
      <c r="JY127">
        <v>483.252</v>
      </c>
      <c r="JZ127">
        <v>26.6322</v>
      </c>
      <c r="KA127">
        <v>29.1306</v>
      </c>
      <c r="KB127">
        <v>30.0003</v>
      </c>
      <c r="KC127">
        <v>28.7418</v>
      </c>
      <c r="KD127">
        <v>28.7927</v>
      </c>
      <c r="KE127">
        <v>12.1933</v>
      </c>
      <c r="KF127">
        <v>26.0284</v>
      </c>
      <c r="KG127">
        <v>100</v>
      </c>
      <c r="KH127">
        <v>26.6278</v>
      </c>
      <c r="KI127">
        <v>179.256</v>
      </c>
      <c r="KJ127">
        <v>21.8948</v>
      </c>
      <c r="KK127">
        <v>100.953</v>
      </c>
      <c r="KL127">
        <v>100.196</v>
      </c>
    </row>
    <row r="128" spans="1:298">
      <c r="A128">
        <v>112</v>
      </c>
      <c r="B128">
        <v>1758402303.6</v>
      </c>
      <c r="C128">
        <v>4895.099999904633</v>
      </c>
      <c r="D128" t="s">
        <v>670</v>
      </c>
      <c r="E128" t="s">
        <v>671</v>
      </c>
      <c r="F128">
        <v>5</v>
      </c>
      <c r="G128" t="s">
        <v>641</v>
      </c>
      <c r="H128" t="s">
        <v>437</v>
      </c>
      <c r="I128" t="s">
        <v>438</v>
      </c>
      <c r="J128">
        <v>1758402296.1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204.6485498695112</v>
      </c>
      <c r="AL128">
        <v>219.3013818181818</v>
      </c>
      <c r="AM128">
        <v>-3.356774785928307</v>
      </c>
      <c r="AN128">
        <v>65.66047444305194</v>
      </c>
      <c r="AO128">
        <f>(AQ128 - AP128 + DZ128*1E3/(8.314*(EB128+273.15)) * AS128/DY128 * AR128) * DY128/(100*DM128) * 1000/(1000 - AQ128)</f>
        <v>0</v>
      </c>
      <c r="AP128">
        <v>21.92856078095944</v>
      </c>
      <c r="AQ128">
        <v>22.2637909090909</v>
      </c>
      <c r="AR128">
        <v>9.453098929173006E-09</v>
      </c>
      <c r="AS128">
        <v>125.0699500986589</v>
      </c>
      <c r="AT128">
        <v>1</v>
      </c>
      <c r="AU128">
        <v>0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439</v>
      </c>
      <c r="AZ128" t="s">
        <v>439</v>
      </c>
      <c r="BA128">
        <v>0</v>
      </c>
      <c r="BB128">
        <v>0</v>
      </c>
      <c r="BC128">
        <f>1-BA128/BB128</f>
        <v>0</v>
      </c>
      <c r="BD128">
        <v>0</v>
      </c>
      <c r="BE128" t="s">
        <v>439</v>
      </c>
      <c r="BF128" t="s">
        <v>439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439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1.91</v>
      </c>
      <c r="DN128">
        <v>0.5</v>
      </c>
      <c r="DO128" t="s">
        <v>440</v>
      </c>
      <c r="DP128">
        <v>2</v>
      </c>
      <c r="DQ128" t="b">
        <v>1</v>
      </c>
      <c r="DR128">
        <v>1758402296.1</v>
      </c>
      <c r="DS128">
        <v>237.4082222222223</v>
      </c>
      <c r="DT128">
        <v>214.8022592592593</v>
      </c>
      <c r="DU128">
        <v>22.26353333333333</v>
      </c>
      <c r="DV128">
        <v>21.92804074074074</v>
      </c>
      <c r="DW128">
        <v>237.3656666666667</v>
      </c>
      <c r="DX128">
        <v>22.05633703703704</v>
      </c>
      <c r="DY128">
        <v>500.0071481481481</v>
      </c>
      <c r="DZ128">
        <v>90.32036666666666</v>
      </c>
      <c r="EA128">
        <v>0.05483373703703704</v>
      </c>
      <c r="EB128">
        <v>28.98614074074074</v>
      </c>
      <c r="EC128">
        <v>30.00424814814815</v>
      </c>
      <c r="ED128">
        <v>999.9000000000001</v>
      </c>
      <c r="EE128">
        <v>0</v>
      </c>
      <c r="EF128">
        <v>0</v>
      </c>
      <c r="EG128">
        <v>10020.82111111111</v>
      </c>
      <c r="EH128">
        <v>0</v>
      </c>
      <c r="EI128">
        <v>9.867925185185184</v>
      </c>
      <c r="EJ128">
        <v>22.60596296296296</v>
      </c>
      <c r="EK128">
        <v>242.813962962963</v>
      </c>
      <c r="EL128">
        <v>219.618</v>
      </c>
      <c r="EM128">
        <v>0.3355052962962962</v>
      </c>
      <c r="EN128">
        <v>214.8022592592593</v>
      </c>
      <c r="EO128">
        <v>21.92804074074074</v>
      </c>
      <c r="EP128">
        <v>2.010851111111111</v>
      </c>
      <c r="EQ128">
        <v>1.980547407407407</v>
      </c>
      <c r="ER128">
        <v>17.53004074074074</v>
      </c>
      <c r="ES128">
        <v>17.28966666666667</v>
      </c>
      <c r="ET128">
        <v>2000.01037037037</v>
      </c>
      <c r="EU128">
        <v>0.9800037777777776</v>
      </c>
      <c r="EV128">
        <v>0.0199958962962963</v>
      </c>
      <c r="EW128">
        <v>0</v>
      </c>
      <c r="EX128">
        <v>213.2052962962963</v>
      </c>
      <c r="EY128">
        <v>5.000560000000001</v>
      </c>
      <c r="EZ128">
        <v>4430.49851851852</v>
      </c>
      <c r="FA128">
        <v>17294.99259259259</v>
      </c>
      <c r="FB128">
        <v>41.875</v>
      </c>
      <c r="FC128">
        <v>42.13648148148148</v>
      </c>
      <c r="FD128">
        <v>41.625</v>
      </c>
      <c r="FE128">
        <v>41.25</v>
      </c>
      <c r="FF128">
        <v>42.5</v>
      </c>
      <c r="FG128">
        <v>1955.12037037037</v>
      </c>
      <c r="FH128">
        <v>39.89000000000001</v>
      </c>
      <c r="FI128">
        <v>0</v>
      </c>
      <c r="FJ128">
        <v>1758402303.4</v>
      </c>
      <c r="FK128">
        <v>0</v>
      </c>
      <c r="FL128">
        <v>213.2297692307692</v>
      </c>
      <c r="FM128">
        <v>1.493196587323058</v>
      </c>
      <c r="FN128">
        <v>40.84136754216956</v>
      </c>
      <c r="FO128">
        <v>4430.33576923077</v>
      </c>
      <c r="FP128">
        <v>15</v>
      </c>
      <c r="FQ128">
        <v>0</v>
      </c>
      <c r="FR128" t="s">
        <v>441</v>
      </c>
      <c r="FS128">
        <v>1747148579.5</v>
      </c>
      <c r="FT128">
        <v>1747148584.5</v>
      </c>
      <c r="FU128">
        <v>0</v>
      </c>
      <c r="FV128">
        <v>0.162</v>
      </c>
      <c r="FW128">
        <v>-0.001</v>
      </c>
      <c r="FX128">
        <v>0.139</v>
      </c>
      <c r="FY128">
        <v>0.058</v>
      </c>
      <c r="FZ128">
        <v>420</v>
      </c>
      <c r="GA128">
        <v>16</v>
      </c>
      <c r="GB128">
        <v>0.19</v>
      </c>
      <c r="GC128">
        <v>0.02</v>
      </c>
      <c r="GD128">
        <v>22.4977525</v>
      </c>
      <c r="GE128">
        <v>1.62426078799243</v>
      </c>
      <c r="GF128">
        <v>0.1635743852005873</v>
      </c>
      <c r="GG128">
        <v>0</v>
      </c>
      <c r="GH128">
        <v>213.1519705882353</v>
      </c>
      <c r="GI128">
        <v>1.456119176855549</v>
      </c>
      <c r="GJ128">
        <v>0.2160546615604664</v>
      </c>
      <c r="GK128">
        <v>0</v>
      </c>
      <c r="GL128">
        <v>0.335136225</v>
      </c>
      <c r="GM128">
        <v>0.002015673545965353</v>
      </c>
      <c r="GN128">
        <v>0.00108094767420768</v>
      </c>
      <c r="GO128">
        <v>1</v>
      </c>
      <c r="GP128">
        <v>1</v>
      </c>
      <c r="GQ128">
        <v>3</v>
      </c>
      <c r="GR128" t="s">
        <v>455</v>
      </c>
      <c r="GS128">
        <v>3.12763</v>
      </c>
      <c r="GT128">
        <v>2.73273</v>
      </c>
      <c r="GU128">
        <v>0.0492565</v>
      </c>
      <c r="GV128">
        <v>0.0447975</v>
      </c>
      <c r="GW128">
        <v>0.101373</v>
      </c>
      <c r="GX128">
        <v>0.100846</v>
      </c>
      <c r="GY128">
        <v>28514.7</v>
      </c>
      <c r="GZ128">
        <v>27761</v>
      </c>
      <c r="HA128">
        <v>30534</v>
      </c>
      <c r="HB128">
        <v>29318</v>
      </c>
      <c r="HC128">
        <v>37870.6</v>
      </c>
      <c r="HD128">
        <v>34673</v>
      </c>
      <c r="HE128">
        <v>46716.8</v>
      </c>
      <c r="HF128">
        <v>43556.2</v>
      </c>
      <c r="HG128">
        <v>1.81985</v>
      </c>
      <c r="HH128">
        <v>1.87878</v>
      </c>
      <c r="HI128">
        <v>0.113398</v>
      </c>
      <c r="HJ128">
        <v>0</v>
      </c>
      <c r="HK128">
        <v>28.1558</v>
      </c>
      <c r="HL128">
        <v>999.9</v>
      </c>
      <c r="HM128">
        <v>54.9</v>
      </c>
      <c r="HN128">
        <v>30.1</v>
      </c>
      <c r="HO128">
        <v>26.0468</v>
      </c>
      <c r="HP128">
        <v>63.2942</v>
      </c>
      <c r="HQ128">
        <v>16.6386</v>
      </c>
      <c r="HR128">
        <v>1</v>
      </c>
      <c r="HS128">
        <v>0.155968</v>
      </c>
      <c r="HT128">
        <v>0.385438</v>
      </c>
      <c r="HU128">
        <v>20.1994</v>
      </c>
      <c r="HV128">
        <v>5.22927</v>
      </c>
      <c r="HW128">
        <v>11.974</v>
      </c>
      <c r="HX128">
        <v>4.9701</v>
      </c>
      <c r="HY128">
        <v>3.28965</v>
      </c>
      <c r="HZ128">
        <v>9999</v>
      </c>
      <c r="IA128">
        <v>9999</v>
      </c>
      <c r="IB128">
        <v>9999</v>
      </c>
      <c r="IC128">
        <v>999.9</v>
      </c>
      <c r="ID128">
        <v>4.97296</v>
      </c>
      <c r="IE128">
        <v>1.87738</v>
      </c>
      <c r="IF128">
        <v>1.87545</v>
      </c>
      <c r="IG128">
        <v>1.87825</v>
      </c>
      <c r="IH128">
        <v>1.87499</v>
      </c>
      <c r="II128">
        <v>1.87856</v>
      </c>
      <c r="IJ128">
        <v>1.87567</v>
      </c>
      <c r="IK128">
        <v>1.87685</v>
      </c>
      <c r="IL128">
        <v>0</v>
      </c>
      <c r="IM128">
        <v>0</v>
      </c>
      <c r="IN128">
        <v>0</v>
      </c>
      <c r="IO128">
        <v>0</v>
      </c>
      <c r="IP128" t="s">
        <v>443</v>
      </c>
      <c r="IQ128" t="s">
        <v>444</v>
      </c>
      <c r="IR128" t="s">
        <v>445</v>
      </c>
      <c r="IS128" t="s">
        <v>445</v>
      </c>
      <c r="IT128" t="s">
        <v>445</v>
      </c>
      <c r="IU128" t="s">
        <v>445</v>
      </c>
      <c r="IV128">
        <v>0</v>
      </c>
      <c r="IW128">
        <v>100</v>
      </c>
      <c r="IX128">
        <v>100</v>
      </c>
      <c r="IY128">
        <v>0.017</v>
      </c>
      <c r="IZ128">
        <v>0.2072</v>
      </c>
      <c r="JA128">
        <v>-0.2046850803116756</v>
      </c>
      <c r="JB128">
        <v>0.001090686741545948</v>
      </c>
      <c r="JC128">
        <v>-2.452344269991786E-07</v>
      </c>
      <c r="JD128">
        <v>1.613811493950918E-10</v>
      </c>
      <c r="JE128">
        <v>-0.05017639731038544</v>
      </c>
      <c r="JF128">
        <v>-0.0006473243881308715</v>
      </c>
      <c r="JG128">
        <v>0.0006993473609999637</v>
      </c>
      <c r="JH128">
        <v>-6.390957121238126E-06</v>
      </c>
      <c r="JI128">
        <v>1</v>
      </c>
      <c r="JJ128">
        <v>2094</v>
      </c>
      <c r="JK128">
        <v>1</v>
      </c>
      <c r="JL128">
        <v>27</v>
      </c>
      <c r="JM128">
        <v>187562.1</v>
      </c>
      <c r="JN128">
        <v>187562</v>
      </c>
      <c r="JO128">
        <v>0.570068</v>
      </c>
      <c r="JP128">
        <v>2.56226</v>
      </c>
      <c r="JQ128">
        <v>1.39893</v>
      </c>
      <c r="JR128">
        <v>2.35352</v>
      </c>
      <c r="JS128">
        <v>1.44897</v>
      </c>
      <c r="JT128">
        <v>2.5708</v>
      </c>
      <c r="JU128">
        <v>36.8366</v>
      </c>
      <c r="JV128">
        <v>24.2013</v>
      </c>
      <c r="JW128">
        <v>18</v>
      </c>
      <c r="JX128">
        <v>475.919</v>
      </c>
      <c r="JY128">
        <v>483.16</v>
      </c>
      <c r="JZ128">
        <v>26.6372</v>
      </c>
      <c r="KA128">
        <v>29.135</v>
      </c>
      <c r="KB128">
        <v>30.0004</v>
      </c>
      <c r="KC128">
        <v>28.7457</v>
      </c>
      <c r="KD128">
        <v>28.7976</v>
      </c>
      <c r="KE128">
        <v>11.4452</v>
      </c>
      <c r="KF128">
        <v>26.0284</v>
      </c>
      <c r="KG128">
        <v>100</v>
      </c>
      <c r="KH128">
        <v>26.6712</v>
      </c>
      <c r="KI128">
        <v>165.897</v>
      </c>
      <c r="KJ128">
        <v>21.8948</v>
      </c>
      <c r="KK128">
        <v>100.953</v>
      </c>
      <c r="KL128">
        <v>100.195</v>
      </c>
    </row>
    <row r="129" spans="1:298">
      <c r="A129">
        <v>113</v>
      </c>
      <c r="B129">
        <v>1758402308.6</v>
      </c>
      <c r="C129">
        <v>4900.099999904633</v>
      </c>
      <c r="D129" t="s">
        <v>672</v>
      </c>
      <c r="E129" t="s">
        <v>673</v>
      </c>
      <c r="F129">
        <v>5</v>
      </c>
      <c r="G129" t="s">
        <v>641</v>
      </c>
      <c r="H129" t="s">
        <v>437</v>
      </c>
      <c r="I129" t="s">
        <v>438</v>
      </c>
      <c r="J129">
        <v>1758402300.814285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187.7712628969612</v>
      </c>
      <c r="AL129">
        <v>202.5437696969697</v>
      </c>
      <c r="AM129">
        <v>-3.357974086025915</v>
      </c>
      <c r="AN129">
        <v>65.66047444305194</v>
      </c>
      <c r="AO129">
        <f>(AQ129 - AP129 + DZ129*1E3/(8.314*(EB129+273.15)) * AS129/DY129 * AR129) * DY129/(100*DM129) * 1000/(1000 - AQ129)</f>
        <v>0</v>
      </c>
      <c r="AP129">
        <v>21.9304079800353</v>
      </c>
      <c r="AQ129">
        <v>22.26525696969695</v>
      </c>
      <c r="AR129">
        <v>2.064171685639547E-06</v>
      </c>
      <c r="AS129">
        <v>125.0699500986589</v>
      </c>
      <c r="AT129">
        <v>1</v>
      </c>
      <c r="AU129">
        <v>0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439</v>
      </c>
      <c r="AZ129" t="s">
        <v>439</v>
      </c>
      <c r="BA129">
        <v>0</v>
      </c>
      <c r="BB129">
        <v>0</v>
      </c>
      <c r="BC129">
        <f>1-BA129/BB129</f>
        <v>0</v>
      </c>
      <c r="BD129">
        <v>0</v>
      </c>
      <c r="BE129" t="s">
        <v>439</v>
      </c>
      <c r="BF129" t="s">
        <v>439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439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1.91</v>
      </c>
      <c r="DN129">
        <v>0.5</v>
      </c>
      <c r="DO129" t="s">
        <v>440</v>
      </c>
      <c r="DP129">
        <v>2</v>
      </c>
      <c r="DQ129" t="b">
        <v>1</v>
      </c>
      <c r="DR129">
        <v>1758402300.814285</v>
      </c>
      <c r="DS129">
        <v>221.941</v>
      </c>
      <c r="DT129">
        <v>199.2384285714286</v>
      </c>
      <c r="DU129">
        <v>22.26414285714285</v>
      </c>
      <c r="DV129">
        <v>21.92915714285714</v>
      </c>
      <c r="DW129">
        <v>221.9139642857143</v>
      </c>
      <c r="DX129">
        <v>22.05693928571429</v>
      </c>
      <c r="DY129">
        <v>500.0066071428572</v>
      </c>
      <c r="DZ129">
        <v>90.32010714285711</v>
      </c>
      <c r="EA129">
        <v>0.05484265</v>
      </c>
      <c r="EB129">
        <v>28.98409285714285</v>
      </c>
      <c r="EC129">
        <v>30.00521428571428</v>
      </c>
      <c r="ED129">
        <v>999.9000000000002</v>
      </c>
      <c r="EE129">
        <v>0</v>
      </c>
      <c r="EF129">
        <v>0</v>
      </c>
      <c r="EG129">
        <v>10018.08892857143</v>
      </c>
      <c r="EH129">
        <v>0</v>
      </c>
      <c r="EI129">
        <v>9.865692857142857</v>
      </c>
      <c r="EJ129">
        <v>22.70258214285715</v>
      </c>
      <c r="EK129">
        <v>226.9948214285714</v>
      </c>
      <c r="EL129">
        <v>203.7054285714285</v>
      </c>
      <c r="EM129">
        <v>0.3349894642857142</v>
      </c>
      <c r="EN129">
        <v>199.2384285714286</v>
      </c>
      <c r="EO129">
        <v>21.92915714285714</v>
      </c>
      <c r="EP129">
        <v>2.010900357142857</v>
      </c>
      <c r="EQ129">
        <v>1.980642857142857</v>
      </c>
      <c r="ER129">
        <v>17.530425</v>
      </c>
      <c r="ES129">
        <v>17.29043571428571</v>
      </c>
      <c r="ET129">
        <v>2000.009642857143</v>
      </c>
      <c r="EU129">
        <v>0.9800037499999998</v>
      </c>
      <c r="EV129">
        <v>0.019995925</v>
      </c>
      <c r="EW129">
        <v>0</v>
      </c>
      <c r="EX129">
        <v>213.3653928571429</v>
      </c>
      <c r="EY129">
        <v>5.000560000000001</v>
      </c>
      <c r="EZ129">
        <v>4433.753214285714</v>
      </c>
      <c r="FA129">
        <v>17294.98928571429</v>
      </c>
      <c r="FB129">
        <v>41.875</v>
      </c>
      <c r="FC129">
        <v>42.13164285714286</v>
      </c>
      <c r="FD129">
        <v>41.625</v>
      </c>
      <c r="FE129">
        <v>41.25</v>
      </c>
      <c r="FF129">
        <v>42.5</v>
      </c>
      <c r="FG129">
        <v>1955.119642857143</v>
      </c>
      <c r="FH129">
        <v>39.89000000000001</v>
      </c>
      <c r="FI129">
        <v>0</v>
      </c>
      <c r="FJ129">
        <v>1758402308.8</v>
      </c>
      <c r="FK129">
        <v>0</v>
      </c>
      <c r="FL129">
        <v>213.44284</v>
      </c>
      <c r="FM129">
        <v>2.233461544970272</v>
      </c>
      <c r="FN129">
        <v>41.22000008020939</v>
      </c>
      <c r="FO129">
        <v>4434.2784</v>
      </c>
      <c r="FP129">
        <v>15</v>
      </c>
      <c r="FQ129">
        <v>0</v>
      </c>
      <c r="FR129" t="s">
        <v>441</v>
      </c>
      <c r="FS129">
        <v>1747148579.5</v>
      </c>
      <c r="FT129">
        <v>1747148584.5</v>
      </c>
      <c r="FU129">
        <v>0</v>
      </c>
      <c r="FV129">
        <v>0.162</v>
      </c>
      <c r="FW129">
        <v>-0.001</v>
      </c>
      <c r="FX129">
        <v>0.139</v>
      </c>
      <c r="FY129">
        <v>0.058</v>
      </c>
      <c r="FZ129">
        <v>420</v>
      </c>
      <c r="GA129">
        <v>16</v>
      </c>
      <c r="GB129">
        <v>0.19</v>
      </c>
      <c r="GC129">
        <v>0.02</v>
      </c>
      <c r="GD129">
        <v>22.6278756097561</v>
      </c>
      <c r="GE129">
        <v>1.34408362369339</v>
      </c>
      <c r="GF129">
        <v>0.1403757636305933</v>
      </c>
      <c r="GG129">
        <v>0</v>
      </c>
      <c r="GH129">
        <v>213.3143823529412</v>
      </c>
      <c r="GI129">
        <v>1.78161955921988</v>
      </c>
      <c r="GJ129">
        <v>0.2516731090248374</v>
      </c>
      <c r="GK129">
        <v>0</v>
      </c>
      <c r="GL129">
        <v>0.3353388536585366</v>
      </c>
      <c r="GM129">
        <v>-0.006843365853658084</v>
      </c>
      <c r="GN129">
        <v>0.0008743349963836785</v>
      </c>
      <c r="GO129">
        <v>1</v>
      </c>
      <c r="GP129">
        <v>1</v>
      </c>
      <c r="GQ129">
        <v>3</v>
      </c>
      <c r="GR129" t="s">
        <v>455</v>
      </c>
      <c r="GS129">
        <v>3.12768</v>
      </c>
      <c r="GT129">
        <v>2.73214</v>
      </c>
      <c r="GU129">
        <v>0.0459226</v>
      </c>
      <c r="GV129">
        <v>0.0413222</v>
      </c>
      <c r="GW129">
        <v>0.10137</v>
      </c>
      <c r="GX129">
        <v>0.100845</v>
      </c>
      <c r="GY129">
        <v>28614.3</v>
      </c>
      <c r="GZ129">
        <v>27862</v>
      </c>
      <c r="HA129">
        <v>30533.6</v>
      </c>
      <c r="HB129">
        <v>29318</v>
      </c>
      <c r="HC129">
        <v>37870</v>
      </c>
      <c r="HD129">
        <v>34673.1</v>
      </c>
      <c r="HE129">
        <v>46716</v>
      </c>
      <c r="HF129">
        <v>43556.5</v>
      </c>
      <c r="HG129">
        <v>1.81977</v>
      </c>
      <c r="HH129">
        <v>1.87873</v>
      </c>
      <c r="HI129">
        <v>0.114828</v>
      </c>
      <c r="HJ129">
        <v>0</v>
      </c>
      <c r="HK129">
        <v>28.1581</v>
      </c>
      <c r="HL129">
        <v>999.9</v>
      </c>
      <c r="HM129">
        <v>54.9</v>
      </c>
      <c r="HN129">
        <v>30.1</v>
      </c>
      <c r="HO129">
        <v>26.0489</v>
      </c>
      <c r="HP129">
        <v>63.7242</v>
      </c>
      <c r="HQ129">
        <v>16.6146</v>
      </c>
      <c r="HR129">
        <v>1</v>
      </c>
      <c r="HS129">
        <v>0.156334</v>
      </c>
      <c r="HT129">
        <v>0.476816</v>
      </c>
      <c r="HU129">
        <v>20.1994</v>
      </c>
      <c r="HV129">
        <v>5.22927</v>
      </c>
      <c r="HW129">
        <v>11.974</v>
      </c>
      <c r="HX129">
        <v>4.97015</v>
      </c>
      <c r="HY129">
        <v>3.28965</v>
      </c>
      <c r="HZ129">
        <v>9999</v>
      </c>
      <c r="IA129">
        <v>9999</v>
      </c>
      <c r="IB129">
        <v>9999</v>
      </c>
      <c r="IC129">
        <v>999.9</v>
      </c>
      <c r="ID129">
        <v>4.97296</v>
      </c>
      <c r="IE129">
        <v>1.8774</v>
      </c>
      <c r="IF129">
        <v>1.87546</v>
      </c>
      <c r="IG129">
        <v>1.8783</v>
      </c>
      <c r="IH129">
        <v>1.875</v>
      </c>
      <c r="II129">
        <v>1.8786</v>
      </c>
      <c r="IJ129">
        <v>1.8757</v>
      </c>
      <c r="IK129">
        <v>1.87686</v>
      </c>
      <c r="IL129">
        <v>0</v>
      </c>
      <c r="IM129">
        <v>0</v>
      </c>
      <c r="IN129">
        <v>0</v>
      </c>
      <c r="IO129">
        <v>0</v>
      </c>
      <c r="IP129" t="s">
        <v>443</v>
      </c>
      <c r="IQ129" t="s">
        <v>444</v>
      </c>
      <c r="IR129" t="s">
        <v>445</v>
      </c>
      <c r="IS129" t="s">
        <v>445</v>
      </c>
      <c r="IT129" t="s">
        <v>445</v>
      </c>
      <c r="IU129" t="s">
        <v>445</v>
      </c>
      <c r="IV129">
        <v>0</v>
      </c>
      <c r="IW129">
        <v>100</v>
      </c>
      <c r="IX129">
        <v>100</v>
      </c>
      <c r="IY129">
        <v>0.001</v>
      </c>
      <c r="IZ129">
        <v>0.2072</v>
      </c>
      <c r="JA129">
        <v>-0.2046850803116756</v>
      </c>
      <c r="JB129">
        <v>0.001090686741545948</v>
      </c>
      <c r="JC129">
        <v>-2.452344269991786E-07</v>
      </c>
      <c r="JD129">
        <v>1.613811493950918E-10</v>
      </c>
      <c r="JE129">
        <v>-0.05017639731038544</v>
      </c>
      <c r="JF129">
        <v>-0.0006473243881308715</v>
      </c>
      <c r="JG129">
        <v>0.0006993473609999637</v>
      </c>
      <c r="JH129">
        <v>-6.390957121238126E-06</v>
      </c>
      <c r="JI129">
        <v>1</v>
      </c>
      <c r="JJ129">
        <v>2094</v>
      </c>
      <c r="JK129">
        <v>1</v>
      </c>
      <c r="JL129">
        <v>27</v>
      </c>
      <c r="JM129">
        <v>187562.2</v>
      </c>
      <c r="JN129">
        <v>187562.1</v>
      </c>
      <c r="JO129">
        <v>0.5358889999999999</v>
      </c>
      <c r="JP129">
        <v>2.56348</v>
      </c>
      <c r="JQ129">
        <v>1.39893</v>
      </c>
      <c r="JR129">
        <v>2.35352</v>
      </c>
      <c r="JS129">
        <v>1.44897</v>
      </c>
      <c r="JT129">
        <v>2.59644</v>
      </c>
      <c r="JU129">
        <v>36.8366</v>
      </c>
      <c r="JV129">
        <v>24.2013</v>
      </c>
      <c r="JW129">
        <v>18</v>
      </c>
      <c r="JX129">
        <v>475.909</v>
      </c>
      <c r="JY129">
        <v>483.156</v>
      </c>
      <c r="JZ129">
        <v>26.6657</v>
      </c>
      <c r="KA129">
        <v>29.1399</v>
      </c>
      <c r="KB129">
        <v>30.0005</v>
      </c>
      <c r="KC129">
        <v>28.7505</v>
      </c>
      <c r="KD129">
        <v>28.8012</v>
      </c>
      <c r="KE129">
        <v>10.624</v>
      </c>
      <c r="KF129">
        <v>26.0284</v>
      </c>
      <c r="KG129">
        <v>100</v>
      </c>
      <c r="KH129">
        <v>26.6612</v>
      </c>
      <c r="KI129">
        <v>145.862</v>
      </c>
      <c r="KJ129">
        <v>21.8948</v>
      </c>
      <c r="KK129">
        <v>100.951</v>
      </c>
      <c r="KL129">
        <v>100.195</v>
      </c>
    </row>
    <row r="130" spans="1:298">
      <c r="A130">
        <v>114</v>
      </c>
      <c r="B130">
        <v>1758402313.6</v>
      </c>
      <c r="C130">
        <v>4905.099999904633</v>
      </c>
      <c r="D130" t="s">
        <v>674</v>
      </c>
      <c r="E130" t="s">
        <v>675</v>
      </c>
      <c r="F130">
        <v>5</v>
      </c>
      <c r="G130" t="s">
        <v>641</v>
      </c>
      <c r="H130" t="s">
        <v>437</v>
      </c>
      <c r="I130" t="s">
        <v>438</v>
      </c>
      <c r="J130">
        <v>1758402306.1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170.8985181096226</v>
      </c>
      <c r="AL130">
        <v>185.786206060606</v>
      </c>
      <c r="AM130">
        <v>-3.351939582499509</v>
      </c>
      <c r="AN130">
        <v>65.66047444305194</v>
      </c>
      <c r="AO130">
        <f>(AQ130 - AP130 + DZ130*1E3/(8.314*(EB130+273.15)) * AS130/DY130 * AR130) * DY130/(100*DM130) * 1000/(1000 - AQ130)</f>
        <v>0</v>
      </c>
      <c r="AP130">
        <v>21.92972081297615</v>
      </c>
      <c r="AQ130">
        <v>22.26901696969697</v>
      </c>
      <c r="AR130">
        <v>5.396459780213692E-06</v>
      </c>
      <c r="AS130">
        <v>125.0699500986589</v>
      </c>
      <c r="AT130">
        <v>1</v>
      </c>
      <c r="AU130">
        <v>0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439</v>
      </c>
      <c r="AZ130" t="s">
        <v>439</v>
      </c>
      <c r="BA130">
        <v>0</v>
      </c>
      <c r="BB130">
        <v>0</v>
      </c>
      <c r="BC130">
        <f>1-BA130/BB130</f>
        <v>0</v>
      </c>
      <c r="BD130">
        <v>0</v>
      </c>
      <c r="BE130" t="s">
        <v>439</v>
      </c>
      <c r="BF130" t="s">
        <v>439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439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1.91</v>
      </c>
      <c r="DN130">
        <v>0.5</v>
      </c>
      <c r="DO130" t="s">
        <v>440</v>
      </c>
      <c r="DP130">
        <v>2</v>
      </c>
      <c r="DQ130" t="b">
        <v>1</v>
      </c>
      <c r="DR130">
        <v>1758402306.1</v>
      </c>
      <c r="DS130">
        <v>204.599</v>
      </c>
      <c r="DT130">
        <v>181.787</v>
      </c>
      <c r="DU130">
        <v>22.26523333333333</v>
      </c>
      <c r="DV130">
        <v>21.92962592592593</v>
      </c>
      <c r="DW130">
        <v>204.5894444444445</v>
      </c>
      <c r="DX130">
        <v>22.0580037037037</v>
      </c>
      <c r="DY130">
        <v>500.0151481481481</v>
      </c>
      <c r="DZ130">
        <v>90.31869259259258</v>
      </c>
      <c r="EA130">
        <v>0.05468700000000001</v>
      </c>
      <c r="EB130">
        <v>28.98216296296296</v>
      </c>
      <c r="EC130">
        <v>30.01515185185185</v>
      </c>
      <c r="ED130">
        <v>999.9000000000001</v>
      </c>
      <c r="EE130">
        <v>0</v>
      </c>
      <c r="EF130">
        <v>0</v>
      </c>
      <c r="EG130">
        <v>10005.2137037037</v>
      </c>
      <c r="EH130">
        <v>0</v>
      </c>
      <c r="EI130">
        <v>9.856689629629628</v>
      </c>
      <c r="EJ130">
        <v>22.81202592592593</v>
      </c>
      <c r="EK130">
        <v>209.2582222222222</v>
      </c>
      <c r="EL130">
        <v>185.8628148148148</v>
      </c>
      <c r="EM130">
        <v>0.3356082962962962</v>
      </c>
      <c r="EN130">
        <v>181.787</v>
      </c>
      <c r="EO130">
        <v>21.92962592592593</v>
      </c>
      <c r="EP130">
        <v>2.010966666666667</v>
      </c>
      <c r="EQ130">
        <v>1.980653703703704</v>
      </c>
      <c r="ER130">
        <v>17.53094814814815</v>
      </c>
      <c r="ES130">
        <v>17.29052222222222</v>
      </c>
      <c r="ET130">
        <v>2000.024814814815</v>
      </c>
      <c r="EU130">
        <v>0.9800038888888887</v>
      </c>
      <c r="EV130">
        <v>0.01999577777777778</v>
      </c>
      <c r="EW130">
        <v>0</v>
      </c>
      <c r="EX130">
        <v>213.6163333333334</v>
      </c>
      <c r="EY130">
        <v>5.000560000000001</v>
      </c>
      <c r="EZ130">
        <v>4437.270740740741</v>
      </c>
      <c r="FA130">
        <v>17295.12222222222</v>
      </c>
      <c r="FB130">
        <v>41.875</v>
      </c>
      <c r="FC130">
        <v>42.13188888888889</v>
      </c>
      <c r="FD130">
        <v>41.625</v>
      </c>
      <c r="FE130">
        <v>41.25</v>
      </c>
      <c r="FF130">
        <v>42.5</v>
      </c>
      <c r="FG130">
        <v>1955.134814814814</v>
      </c>
      <c r="FH130">
        <v>39.89000000000001</v>
      </c>
      <c r="FI130">
        <v>0</v>
      </c>
      <c r="FJ130">
        <v>1758402313.6</v>
      </c>
      <c r="FK130">
        <v>0</v>
      </c>
      <c r="FL130">
        <v>213.63628</v>
      </c>
      <c r="FM130">
        <v>2.497000011435447</v>
      </c>
      <c r="FN130">
        <v>41.46384620832503</v>
      </c>
      <c r="FO130">
        <v>4437.516799999999</v>
      </c>
      <c r="FP130">
        <v>15</v>
      </c>
      <c r="FQ130">
        <v>0</v>
      </c>
      <c r="FR130" t="s">
        <v>441</v>
      </c>
      <c r="FS130">
        <v>1747148579.5</v>
      </c>
      <c r="FT130">
        <v>1747148584.5</v>
      </c>
      <c r="FU130">
        <v>0</v>
      </c>
      <c r="FV130">
        <v>0.162</v>
      </c>
      <c r="FW130">
        <v>-0.001</v>
      </c>
      <c r="FX130">
        <v>0.139</v>
      </c>
      <c r="FY130">
        <v>0.058</v>
      </c>
      <c r="FZ130">
        <v>420</v>
      </c>
      <c r="GA130">
        <v>16</v>
      </c>
      <c r="GB130">
        <v>0.19</v>
      </c>
      <c r="GC130">
        <v>0.02</v>
      </c>
      <c r="GD130">
        <v>22.74310731707317</v>
      </c>
      <c r="GE130">
        <v>1.232937282229931</v>
      </c>
      <c r="GF130">
        <v>0.1310738655840413</v>
      </c>
      <c r="GG130">
        <v>0</v>
      </c>
      <c r="GH130">
        <v>213.5027647058824</v>
      </c>
      <c r="GI130">
        <v>2.594255160390773</v>
      </c>
      <c r="GJ130">
        <v>0.3098210165300888</v>
      </c>
      <c r="GK130">
        <v>0</v>
      </c>
      <c r="GL130">
        <v>0.3353849268292683</v>
      </c>
      <c r="GM130">
        <v>0.004529226480836286</v>
      </c>
      <c r="GN130">
        <v>0.001113046366580582</v>
      </c>
      <c r="GO130">
        <v>1</v>
      </c>
      <c r="GP130">
        <v>1</v>
      </c>
      <c r="GQ130">
        <v>3</v>
      </c>
      <c r="GR130" t="s">
        <v>455</v>
      </c>
      <c r="GS130">
        <v>3.12756</v>
      </c>
      <c r="GT130">
        <v>2.73223</v>
      </c>
      <c r="GU130">
        <v>0.0425086</v>
      </c>
      <c r="GV130">
        <v>0.0377012</v>
      </c>
      <c r="GW130">
        <v>0.101382</v>
      </c>
      <c r="GX130">
        <v>0.100846</v>
      </c>
      <c r="GY130">
        <v>28716.8</v>
      </c>
      <c r="GZ130">
        <v>27966.6</v>
      </c>
      <c r="HA130">
        <v>30533.8</v>
      </c>
      <c r="HB130">
        <v>29317.4</v>
      </c>
      <c r="HC130">
        <v>37869.4</v>
      </c>
      <c r="HD130">
        <v>34672.1</v>
      </c>
      <c r="HE130">
        <v>46716.3</v>
      </c>
      <c r="HF130">
        <v>43555.6</v>
      </c>
      <c r="HG130">
        <v>1.81938</v>
      </c>
      <c r="HH130">
        <v>1.87878</v>
      </c>
      <c r="HI130">
        <v>0.114024</v>
      </c>
      <c r="HJ130">
        <v>0</v>
      </c>
      <c r="HK130">
        <v>28.1581</v>
      </c>
      <c r="HL130">
        <v>999.9</v>
      </c>
      <c r="HM130">
        <v>54.9</v>
      </c>
      <c r="HN130">
        <v>30.1</v>
      </c>
      <c r="HO130">
        <v>26.0464</v>
      </c>
      <c r="HP130">
        <v>63.2842</v>
      </c>
      <c r="HQ130">
        <v>16.5986</v>
      </c>
      <c r="HR130">
        <v>1</v>
      </c>
      <c r="HS130">
        <v>0.15656</v>
      </c>
      <c r="HT130">
        <v>0.590558</v>
      </c>
      <c r="HU130">
        <v>20.1988</v>
      </c>
      <c r="HV130">
        <v>5.22972</v>
      </c>
      <c r="HW130">
        <v>11.974</v>
      </c>
      <c r="HX130">
        <v>4.97005</v>
      </c>
      <c r="HY130">
        <v>3.28965</v>
      </c>
      <c r="HZ130">
        <v>9999</v>
      </c>
      <c r="IA130">
        <v>9999</v>
      </c>
      <c r="IB130">
        <v>9999</v>
      </c>
      <c r="IC130">
        <v>999.9</v>
      </c>
      <c r="ID130">
        <v>4.97294</v>
      </c>
      <c r="IE130">
        <v>1.87742</v>
      </c>
      <c r="IF130">
        <v>1.87545</v>
      </c>
      <c r="IG130">
        <v>1.87827</v>
      </c>
      <c r="IH130">
        <v>1.875</v>
      </c>
      <c r="II130">
        <v>1.87858</v>
      </c>
      <c r="IJ130">
        <v>1.87569</v>
      </c>
      <c r="IK130">
        <v>1.87685</v>
      </c>
      <c r="IL130">
        <v>0</v>
      </c>
      <c r="IM130">
        <v>0</v>
      </c>
      <c r="IN130">
        <v>0</v>
      </c>
      <c r="IO130">
        <v>0</v>
      </c>
      <c r="IP130" t="s">
        <v>443</v>
      </c>
      <c r="IQ130" t="s">
        <v>444</v>
      </c>
      <c r="IR130" t="s">
        <v>445</v>
      </c>
      <c r="IS130" t="s">
        <v>445</v>
      </c>
      <c r="IT130" t="s">
        <v>445</v>
      </c>
      <c r="IU130" t="s">
        <v>445</v>
      </c>
      <c r="IV130">
        <v>0</v>
      </c>
      <c r="IW130">
        <v>100</v>
      </c>
      <c r="IX130">
        <v>100</v>
      </c>
      <c r="IY130">
        <v>-0.016</v>
      </c>
      <c r="IZ130">
        <v>0.2073</v>
      </c>
      <c r="JA130">
        <v>-0.2046850803116756</v>
      </c>
      <c r="JB130">
        <v>0.001090686741545948</v>
      </c>
      <c r="JC130">
        <v>-2.452344269991786E-07</v>
      </c>
      <c r="JD130">
        <v>1.613811493950918E-10</v>
      </c>
      <c r="JE130">
        <v>-0.05017639731038544</v>
      </c>
      <c r="JF130">
        <v>-0.0006473243881308715</v>
      </c>
      <c r="JG130">
        <v>0.0006993473609999637</v>
      </c>
      <c r="JH130">
        <v>-6.390957121238126E-06</v>
      </c>
      <c r="JI130">
        <v>1</v>
      </c>
      <c r="JJ130">
        <v>2094</v>
      </c>
      <c r="JK130">
        <v>1</v>
      </c>
      <c r="JL130">
        <v>27</v>
      </c>
      <c r="JM130">
        <v>187562.2</v>
      </c>
      <c r="JN130">
        <v>187562.2</v>
      </c>
      <c r="JO130">
        <v>0.494385</v>
      </c>
      <c r="JP130">
        <v>2.56104</v>
      </c>
      <c r="JQ130">
        <v>1.39893</v>
      </c>
      <c r="JR130">
        <v>2.35352</v>
      </c>
      <c r="JS130">
        <v>1.44897</v>
      </c>
      <c r="JT130">
        <v>2.5708</v>
      </c>
      <c r="JU130">
        <v>36.8366</v>
      </c>
      <c r="JV130">
        <v>24.2013</v>
      </c>
      <c r="JW130">
        <v>18</v>
      </c>
      <c r="JX130">
        <v>475.718</v>
      </c>
      <c r="JY130">
        <v>483.225</v>
      </c>
      <c r="JZ130">
        <v>26.6563</v>
      </c>
      <c r="KA130">
        <v>29.1444</v>
      </c>
      <c r="KB130">
        <v>30.0003</v>
      </c>
      <c r="KC130">
        <v>28.7548</v>
      </c>
      <c r="KD130">
        <v>28.8056</v>
      </c>
      <c r="KE130">
        <v>9.86824</v>
      </c>
      <c r="KF130">
        <v>26.0284</v>
      </c>
      <c r="KG130">
        <v>100</v>
      </c>
      <c r="KH130">
        <v>26.6354</v>
      </c>
      <c r="KI130">
        <v>132.506</v>
      </c>
      <c r="KJ130">
        <v>21.8948</v>
      </c>
      <c r="KK130">
        <v>100.952</v>
      </c>
      <c r="KL130">
        <v>100.193</v>
      </c>
    </row>
    <row r="131" spans="1:298">
      <c r="A131">
        <v>115</v>
      </c>
      <c r="B131">
        <v>1758402318.6</v>
      </c>
      <c r="C131">
        <v>4910.099999904633</v>
      </c>
      <c r="D131" t="s">
        <v>676</v>
      </c>
      <c r="E131" t="s">
        <v>677</v>
      </c>
      <c r="F131">
        <v>5</v>
      </c>
      <c r="G131" t="s">
        <v>641</v>
      </c>
      <c r="H131" t="s">
        <v>437</v>
      </c>
      <c r="I131" t="s">
        <v>438</v>
      </c>
      <c r="J131">
        <v>1758402310.814285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153.7685049816043</v>
      </c>
      <c r="AL131">
        <v>168.8916424242425</v>
      </c>
      <c r="AM131">
        <v>-3.376184919749633</v>
      </c>
      <c r="AN131">
        <v>65.66047444305194</v>
      </c>
      <c r="AO131">
        <f>(AQ131 - AP131 + DZ131*1E3/(8.314*(EB131+273.15)) * AS131/DY131 * AR131) * DY131/(100*DM131) * 1000/(1000 - AQ131)</f>
        <v>0</v>
      </c>
      <c r="AP131">
        <v>21.93024186109488</v>
      </c>
      <c r="AQ131">
        <v>22.26815818181818</v>
      </c>
      <c r="AR131">
        <v>-1.362519646777459E-06</v>
      </c>
      <c r="AS131">
        <v>125.0699500986589</v>
      </c>
      <c r="AT131">
        <v>1</v>
      </c>
      <c r="AU131">
        <v>0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439</v>
      </c>
      <c r="AZ131" t="s">
        <v>439</v>
      </c>
      <c r="BA131">
        <v>0</v>
      </c>
      <c r="BB131">
        <v>0</v>
      </c>
      <c r="BC131">
        <f>1-BA131/BB131</f>
        <v>0</v>
      </c>
      <c r="BD131">
        <v>0</v>
      </c>
      <c r="BE131" t="s">
        <v>439</v>
      </c>
      <c r="BF131" t="s">
        <v>439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439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1.91</v>
      </c>
      <c r="DN131">
        <v>0.5</v>
      </c>
      <c r="DO131" t="s">
        <v>440</v>
      </c>
      <c r="DP131">
        <v>2</v>
      </c>
      <c r="DQ131" t="b">
        <v>1</v>
      </c>
      <c r="DR131">
        <v>1758402310.814285</v>
      </c>
      <c r="DS131">
        <v>189.1212857142857</v>
      </c>
      <c r="DT131">
        <v>166.145</v>
      </c>
      <c r="DU131">
        <v>22.26673214285714</v>
      </c>
      <c r="DV131">
        <v>21.93010714285715</v>
      </c>
      <c r="DW131">
        <v>189.1273571428572</v>
      </c>
      <c r="DX131">
        <v>22.05947142857143</v>
      </c>
      <c r="DY131">
        <v>500.00425</v>
      </c>
      <c r="DZ131">
        <v>90.31806071428571</v>
      </c>
      <c r="EA131">
        <v>0.05473470000000001</v>
      </c>
      <c r="EB131">
        <v>28.98210357142857</v>
      </c>
      <c r="EC131">
        <v>30.017175</v>
      </c>
      <c r="ED131">
        <v>999.9000000000002</v>
      </c>
      <c r="EE131">
        <v>0</v>
      </c>
      <c r="EF131">
        <v>0</v>
      </c>
      <c r="EG131">
        <v>9988.952857142856</v>
      </c>
      <c r="EH131">
        <v>0</v>
      </c>
      <c r="EI131">
        <v>9.861654642857145</v>
      </c>
      <c r="EJ131">
        <v>22.97626428571428</v>
      </c>
      <c r="EK131">
        <v>193.4283214285715</v>
      </c>
      <c r="EL131">
        <v>169.8702142857143</v>
      </c>
      <c r="EM131">
        <v>0.3366243214285715</v>
      </c>
      <c r="EN131">
        <v>166.145</v>
      </c>
      <c r="EO131">
        <v>21.93010714285715</v>
      </c>
      <c r="EP131">
        <v>2.0110875</v>
      </c>
      <c r="EQ131">
        <v>1.980683571428571</v>
      </c>
      <c r="ER131">
        <v>17.53190357142857</v>
      </c>
      <c r="ES131">
        <v>17.29077142857143</v>
      </c>
      <c r="ET131">
        <v>2000.010357142857</v>
      </c>
      <c r="EU131">
        <v>0.9800037499999998</v>
      </c>
      <c r="EV131">
        <v>0.01999592142857143</v>
      </c>
      <c r="EW131">
        <v>0</v>
      </c>
      <c r="EX131">
        <v>213.80675</v>
      </c>
      <c r="EY131">
        <v>5.000560000000001</v>
      </c>
      <c r="EZ131">
        <v>4440.370357142857</v>
      </c>
      <c r="FA131">
        <v>17295</v>
      </c>
      <c r="FB131">
        <v>41.875</v>
      </c>
      <c r="FC131">
        <v>42.12942857142857</v>
      </c>
      <c r="FD131">
        <v>41.625</v>
      </c>
      <c r="FE131">
        <v>41.25</v>
      </c>
      <c r="FF131">
        <v>42.5</v>
      </c>
      <c r="FG131">
        <v>1955.120357142858</v>
      </c>
      <c r="FH131">
        <v>39.89000000000001</v>
      </c>
      <c r="FI131">
        <v>0</v>
      </c>
      <c r="FJ131">
        <v>1758402319</v>
      </c>
      <c r="FK131">
        <v>0</v>
      </c>
      <c r="FL131">
        <v>213.8185</v>
      </c>
      <c r="FM131">
        <v>1.41008547147116</v>
      </c>
      <c r="FN131">
        <v>40.97811961358687</v>
      </c>
      <c r="FO131">
        <v>4440.97423076923</v>
      </c>
      <c r="FP131">
        <v>15</v>
      </c>
      <c r="FQ131">
        <v>0</v>
      </c>
      <c r="FR131" t="s">
        <v>441</v>
      </c>
      <c r="FS131">
        <v>1747148579.5</v>
      </c>
      <c r="FT131">
        <v>1747148584.5</v>
      </c>
      <c r="FU131">
        <v>0</v>
      </c>
      <c r="FV131">
        <v>0.162</v>
      </c>
      <c r="FW131">
        <v>-0.001</v>
      </c>
      <c r="FX131">
        <v>0.139</v>
      </c>
      <c r="FY131">
        <v>0.058</v>
      </c>
      <c r="FZ131">
        <v>420</v>
      </c>
      <c r="GA131">
        <v>16</v>
      </c>
      <c r="GB131">
        <v>0.19</v>
      </c>
      <c r="GC131">
        <v>0.02</v>
      </c>
      <c r="GD131">
        <v>22.9027325</v>
      </c>
      <c r="GE131">
        <v>1.996359849906161</v>
      </c>
      <c r="GF131">
        <v>0.2001218496160526</v>
      </c>
      <c r="GG131">
        <v>0</v>
      </c>
      <c r="GH131">
        <v>213.6715</v>
      </c>
      <c r="GI131">
        <v>2.08765469910034</v>
      </c>
      <c r="GJ131">
        <v>0.270183624922885</v>
      </c>
      <c r="GK131">
        <v>0</v>
      </c>
      <c r="GL131">
        <v>0.3361603750000001</v>
      </c>
      <c r="GM131">
        <v>0.0147338273921196</v>
      </c>
      <c r="GN131">
        <v>0.001692035603755133</v>
      </c>
      <c r="GO131">
        <v>1</v>
      </c>
      <c r="GP131">
        <v>1</v>
      </c>
      <c r="GQ131">
        <v>3</v>
      </c>
      <c r="GR131" t="s">
        <v>455</v>
      </c>
      <c r="GS131">
        <v>3.12738</v>
      </c>
      <c r="GT131">
        <v>2.73296</v>
      </c>
      <c r="GU131">
        <v>0.0389873</v>
      </c>
      <c r="GV131">
        <v>0.0340119</v>
      </c>
      <c r="GW131">
        <v>0.101381</v>
      </c>
      <c r="GX131">
        <v>0.10084</v>
      </c>
      <c r="GY131">
        <v>28821.4</v>
      </c>
      <c r="GZ131">
        <v>28073.5</v>
      </c>
      <c r="HA131">
        <v>30532.8</v>
      </c>
      <c r="HB131">
        <v>29317.1</v>
      </c>
      <c r="HC131">
        <v>37867.8</v>
      </c>
      <c r="HD131">
        <v>34671.4</v>
      </c>
      <c r="HE131">
        <v>46714.6</v>
      </c>
      <c r="HF131">
        <v>43554.7</v>
      </c>
      <c r="HG131">
        <v>1.81915</v>
      </c>
      <c r="HH131">
        <v>1.87905</v>
      </c>
      <c r="HI131">
        <v>0.113308</v>
      </c>
      <c r="HJ131">
        <v>0</v>
      </c>
      <c r="HK131">
        <v>28.1581</v>
      </c>
      <c r="HL131">
        <v>999.9</v>
      </c>
      <c r="HM131">
        <v>55</v>
      </c>
      <c r="HN131">
        <v>30.1</v>
      </c>
      <c r="HO131">
        <v>26.0929</v>
      </c>
      <c r="HP131">
        <v>63.5642</v>
      </c>
      <c r="HQ131">
        <v>16.6787</v>
      </c>
      <c r="HR131">
        <v>1</v>
      </c>
      <c r="HS131">
        <v>0.156852</v>
      </c>
      <c r="HT131">
        <v>0.635931</v>
      </c>
      <c r="HU131">
        <v>20.1986</v>
      </c>
      <c r="HV131">
        <v>5.22897</v>
      </c>
      <c r="HW131">
        <v>11.974</v>
      </c>
      <c r="HX131">
        <v>4.9697</v>
      </c>
      <c r="HY131">
        <v>3.28968</v>
      </c>
      <c r="HZ131">
        <v>9999</v>
      </c>
      <c r="IA131">
        <v>9999</v>
      </c>
      <c r="IB131">
        <v>9999</v>
      </c>
      <c r="IC131">
        <v>999.9</v>
      </c>
      <c r="ID131">
        <v>4.97296</v>
      </c>
      <c r="IE131">
        <v>1.8774</v>
      </c>
      <c r="IF131">
        <v>1.87546</v>
      </c>
      <c r="IG131">
        <v>1.87827</v>
      </c>
      <c r="IH131">
        <v>1.87499</v>
      </c>
      <c r="II131">
        <v>1.87856</v>
      </c>
      <c r="IJ131">
        <v>1.87568</v>
      </c>
      <c r="IK131">
        <v>1.87683</v>
      </c>
      <c r="IL131">
        <v>0</v>
      </c>
      <c r="IM131">
        <v>0</v>
      </c>
      <c r="IN131">
        <v>0</v>
      </c>
      <c r="IO131">
        <v>0</v>
      </c>
      <c r="IP131" t="s">
        <v>443</v>
      </c>
      <c r="IQ131" t="s">
        <v>444</v>
      </c>
      <c r="IR131" t="s">
        <v>445</v>
      </c>
      <c r="IS131" t="s">
        <v>445</v>
      </c>
      <c r="IT131" t="s">
        <v>445</v>
      </c>
      <c r="IU131" t="s">
        <v>445</v>
      </c>
      <c r="IV131">
        <v>0</v>
      </c>
      <c r="IW131">
        <v>100</v>
      </c>
      <c r="IX131">
        <v>100</v>
      </c>
      <c r="IY131">
        <v>-0.032</v>
      </c>
      <c r="IZ131">
        <v>0.2073</v>
      </c>
      <c r="JA131">
        <v>-0.2046850803116756</v>
      </c>
      <c r="JB131">
        <v>0.001090686741545948</v>
      </c>
      <c r="JC131">
        <v>-2.452344269991786E-07</v>
      </c>
      <c r="JD131">
        <v>1.613811493950918E-10</v>
      </c>
      <c r="JE131">
        <v>-0.05017639731038544</v>
      </c>
      <c r="JF131">
        <v>-0.0006473243881308715</v>
      </c>
      <c r="JG131">
        <v>0.0006993473609999637</v>
      </c>
      <c r="JH131">
        <v>-6.390957121238126E-06</v>
      </c>
      <c r="JI131">
        <v>1</v>
      </c>
      <c r="JJ131">
        <v>2094</v>
      </c>
      <c r="JK131">
        <v>1</v>
      </c>
      <c r="JL131">
        <v>27</v>
      </c>
      <c r="JM131">
        <v>187562.3</v>
      </c>
      <c r="JN131">
        <v>187562.2</v>
      </c>
      <c r="JO131">
        <v>0.454102</v>
      </c>
      <c r="JP131">
        <v>2.5769</v>
      </c>
      <c r="JQ131">
        <v>1.39893</v>
      </c>
      <c r="JR131">
        <v>2.35474</v>
      </c>
      <c r="JS131">
        <v>1.44897</v>
      </c>
      <c r="JT131">
        <v>2.4707</v>
      </c>
      <c r="JU131">
        <v>36.8366</v>
      </c>
      <c r="JV131">
        <v>24.1926</v>
      </c>
      <c r="JW131">
        <v>18</v>
      </c>
      <c r="JX131">
        <v>475.623</v>
      </c>
      <c r="JY131">
        <v>483.443</v>
      </c>
      <c r="JZ131">
        <v>26.6305</v>
      </c>
      <c r="KA131">
        <v>29.1488</v>
      </c>
      <c r="KB131">
        <v>30.0003</v>
      </c>
      <c r="KC131">
        <v>28.7591</v>
      </c>
      <c r="KD131">
        <v>28.8099</v>
      </c>
      <c r="KE131">
        <v>9.128590000000001</v>
      </c>
      <c r="KF131">
        <v>26.0284</v>
      </c>
      <c r="KG131">
        <v>100</v>
      </c>
      <c r="KH131">
        <v>26.6138</v>
      </c>
      <c r="KI131">
        <v>112.474</v>
      </c>
      <c r="KJ131">
        <v>21.8948</v>
      </c>
      <c r="KK131">
        <v>100.948</v>
      </c>
      <c r="KL131">
        <v>100.191</v>
      </c>
    </row>
    <row r="132" spans="1:298">
      <c r="A132">
        <v>116</v>
      </c>
      <c r="B132">
        <v>1758402323.1</v>
      </c>
      <c r="C132">
        <v>4914.599999904633</v>
      </c>
      <c r="D132" t="s">
        <v>678</v>
      </c>
      <c r="E132" t="s">
        <v>679</v>
      </c>
      <c r="F132">
        <v>5</v>
      </c>
      <c r="G132" t="s">
        <v>641</v>
      </c>
      <c r="H132" t="s">
        <v>437</v>
      </c>
      <c r="I132" t="s">
        <v>438</v>
      </c>
      <c r="J132">
        <v>1758402315.260714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138.4771623680241</v>
      </c>
      <c r="AL132">
        <v>153.7183393939393</v>
      </c>
      <c r="AM132">
        <v>-3.369505730625919</v>
      </c>
      <c r="AN132">
        <v>65.66047444305194</v>
      </c>
      <c r="AO132">
        <f>(AQ132 - AP132 + DZ132*1E3/(8.314*(EB132+273.15)) * AS132/DY132 * AR132) * DY132/(100*DM132) * 1000/(1000 - AQ132)</f>
        <v>0</v>
      </c>
      <c r="AP132">
        <v>21.92814415429936</v>
      </c>
      <c r="AQ132">
        <v>22.26921757575757</v>
      </c>
      <c r="AR132">
        <v>1.525135533163594E-06</v>
      </c>
      <c r="AS132">
        <v>125.0699500986589</v>
      </c>
      <c r="AT132">
        <v>1</v>
      </c>
      <c r="AU132">
        <v>0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439</v>
      </c>
      <c r="AZ132" t="s">
        <v>439</v>
      </c>
      <c r="BA132">
        <v>0</v>
      </c>
      <c r="BB132">
        <v>0</v>
      </c>
      <c r="BC132">
        <f>1-BA132/BB132</f>
        <v>0</v>
      </c>
      <c r="BD132">
        <v>0</v>
      </c>
      <c r="BE132" t="s">
        <v>439</v>
      </c>
      <c r="BF132" t="s">
        <v>439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439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1.91</v>
      </c>
      <c r="DN132">
        <v>0.5</v>
      </c>
      <c r="DO132" t="s">
        <v>440</v>
      </c>
      <c r="DP132">
        <v>2</v>
      </c>
      <c r="DQ132" t="b">
        <v>1</v>
      </c>
      <c r="DR132">
        <v>1758402315.260714</v>
      </c>
      <c r="DS132">
        <v>174.4856071428571</v>
      </c>
      <c r="DT132">
        <v>151.38325</v>
      </c>
      <c r="DU132">
        <v>22.26796071428572</v>
      </c>
      <c r="DV132">
        <v>21.92960714285714</v>
      </c>
      <c r="DW132">
        <v>174.5065714285714</v>
      </c>
      <c r="DX132">
        <v>22.06067142857142</v>
      </c>
      <c r="DY132">
        <v>500.0028571428571</v>
      </c>
      <c r="DZ132">
        <v>90.31754285714285</v>
      </c>
      <c r="EA132">
        <v>0.05484551071428571</v>
      </c>
      <c r="EB132">
        <v>28.98306428571428</v>
      </c>
      <c r="EC132">
        <v>30.01533928571429</v>
      </c>
      <c r="ED132">
        <v>999.9000000000002</v>
      </c>
      <c r="EE132">
        <v>0</v>
      </c>
      <c r="EF132">
        <v>0</v>
      </c>
      <c r="EG132">
        <v>9983.773571428572</v>
      </c>
      <c r="EH132">
        <v>0</v>
      </c>
      <c r="EI132">
        <v>9.863821071428573</v>
      </c>
      <c r="EJ132">
        <v>23.10231428571428</v>
      </c>
      <c r="EK132">
        <v>178.4594642857143</v>
      </c>
      <c r="EL132">
        <v>154.7774642857143</v>
      </c>
      <c r="EM132">
        <v>0.3383482857142857</v>
      </c>
      <c r="EN132">
        <v>151.38325</v>
      </c>
      <c r="EO132">
        <v>21.92960714285714</v>
      </c>
      <c r="EP132">
        <v>2.011187142857143</v>
      </c>
      <c r="EQ132">
        <v>1.980628571428571</v>
      </c>
      <c r="ER132">
        <v>17.53268214285714</v>
      </c>
      <c r="ES132">
        <v>17.29032857142857</v>
      </c>
      <c r="ET132">
        <v>2000.009642857143</v>
      </c>
      <c r="EU132">
        <v>0.9800037499999998</v>
      </c>
      <c r="EV132">
        <v>0.01999592142857143</v>
      </c>
      <c r="EW132">
        <v>0</v>
      </c>
      <c r="EX132">
        <v>213.9039285714286</v>
      </c>
      <c r="EY132">
        <v>5.000560000000001</v>
      </c>
      <c r="EZ132">
        <v>4443.447857142857</v>
      </c>
      <c r="FA132">
        <v>17294.98928571429</v>
      </c>
      <c r="FB132">
        <v>41.875</v>
      </c>
      <c r="FC132">
        <v>42.13385714285715</v>
      </c>
      <c r="FD132">
        <v>41.625</v>
      </c>
      <c r="FE132">
        <v>41.25</v>
      </c>
      <c r="FF132">
        <v>42.5</v>
      </c>
      <c r="FG132">
        <v>1955.119642857143</v>
      </c>
      <c r="FH132">
        <v>39.89000000000001</v>
      </c>
      <c r="FI132">
        <v>0</v>
      </c>
      <c r="FJ132">
        <v>1758402323.2</v>
      </c>
      <c r="FK132">
        <v>0</v>
      </c>
      <c r="FL132">
        <v>213.9498</v>
      </c>
      <c r="FM132">
        <v>1.17969231596382</v>
      </c>
      <c r="FN132">
        <v>42.54153846319188</v>
      </c>
      <c r="FO132">
        <v>4444.037200000001</v>
      </c>
      <c r="FP132">
        <v>15</v>
      </c>
      <c r="FQ132">
        <v>0</v>
      </c>
      <c r="FR132" t="s">
        <v>441</v>
      </c>
      <c r="FS132">
        <v>1747148579.5</v>
      </c>
      <c r="FT132">
        <v>1747148584.5</v>
      </c>
      <c r="FU132">
        <v>0</v>
      </c>
      <c r="FV132">
        <v>0.162</v>
      </c>
      <c r="FW132">
        <v>-0.001</v>
      </c>
      <c r="FX132">
        <v>0.139</v>
      </c>
      <c r="FY132">
        <v>0.058</v>
      </c>
      <c r="FZ132">
        <v>420</v>
      </c>
      <c r="GA132">
        <v>16</v>
      </c>
      <c r="GB132">
        <v>0.19</v>
      </c>
      <c r="GC132">
        <v>0.02</v>
      </c>
      <c r="GD132">
        <v>23.0185675</v>
      </c>
      <c r="GE132">
        <v>1.981469043151933</v>
      </c>
      <c r="GF132">
        <v>0.1996598199281718</v>
      </c>
      <c r="GG132">
        <v>0</v>
      </c>
      <c r="GH132">
        <v>213.81</v>
      </c>
      <c r="GI132">
        <v>1.731825822080379</v>
      </c>
      <c r="GJ132">
        <v>0.2307096469081219</v>
      </c>
      <c r="GK132">
        <v>0</v>
      </c>
      <c r="GL132">
        <v>0.337305275</v>
      </c>
      <c r="GM132">
        <v>0.02097216135084392</v>
      </c>
      <c r="GN132">
        <v>0.002202596898975162</v>
      </c>
      <c r="GO132">
        <v>1</v>
      </c>
      <c r="GP132">
        <v>1</v>
      </c>
      <c r="GQ132">
        <v>3</v>
      </c>
      <c r="GR132" t="s">
        <v>455</v>
      </c>
      <c r="GS132">
        <v>3.12754</v>
      </c>
      <c r="GT132">
        <v>2.73269</v>
      </c>
      <c r="GU132">
        <v>0.0357537</v>
      </c>
      <c r="GV132">
        <v>0.0307056</v>
      </c>
      <c r="GW132">
        <v>0.101381</v>
      </c>
      <c r="GX132">
        <v>0.100837</v>
      </c>
      <c r="GY132">
        <v>28918.9</v>
      </c>
      <c r="GZ132">
        <v>28169.4</v>
      </c>
      <c r="HA132">
        <v>30533.4</v>
      </c>
      <c r="HB132">
        <v>29317</v>
      </c>
      <c r="HC132">
        <v>37868.4</v>
      </c>
      <c r="HD132">
        <v>34671</v>
      </c>
      <c r="HE132">
        <v>46715.5</v>
      </c>
      <c r="HF132">
        <v>43554.4</v>
      </c>
      <c r="HG132">
        <v>1.81935</v>
      </c>
      <c r="HH132">
        <v>1.8786</v>
      </c>
      <c r="HI132">
        <v>0.113107</v>
      </c>
      <c r="HJ132">
        <v>0</v>
      </c>
      <c r="HK132">
        <v>28.1581</v>
      </c>
      <c r="HL132">
        <v>999.9</v>
      </c>
      <c r="HM132">
        <v>55</v>
      </c>
      <c r="HN132">
        <v>30.1</v>
      </c>
      <c r="HO132">
        <v>26.0957</v>
      </c>
      <c r="HP132">
        <v>63.8142</v>
      </c>
      <c r="HQ132">
        <v>16.5745</v>
      </c>
      <c r="HR132">
        <v>1</v>
      </c>
      <c r="HS132">
        <v>0.156936</v>
      </c>
      <c r="HT132">
        <v>0.598056</v>
      </c>
      <c r="HU132">
        <v>20.1984</v>
      </c>
      <c r="HV132">
        <v>5.22867</v>
      </c>
      <c r="HW132">
        <v>11.974</v>
      </c>
      <c r="HX132">
        <v>4.9701</v>
      </c>
      <c r="HY132">
        <v>3.28958</v>
      </c>
      <c r="HZ132">
        <v>9999</v>
      </c>
      <c r="IA132">
        <v>9999</v>
      </c>
      <c r="IB132">
        <v>9999</v>
      </c>
      <c r="IC132">
        <v>999.9</v>
      </c>
      <c r="ID132">
        <v>4.97292</v>
      </c>
      <c r="IE132">
        <v>1.87733</v>
      </c>
      <c r="IF132">
        <v>1.87546</v>
      </c>
      <c r="IG132">
        <v>1.87822</v>
      </c>
      <c r="IH132">
        <v>1.87498</v>
      </c>
      <c r="II132">
        <v>1.87852</v>
      </c>
      <c r="IJ132">
        <v>1.87562</v>
      </c>
      <c r="IK132">
        <v>1.87683</v>
      </c>
      <c r="IL132">
        <v>0</v>
      </c>
      <c r="IM132">
        <v>0</v>
      </c>
      <c r="IN132">
        <v>0</v>
      </c>
      <c r="IO132">
        <v>0</v>
      </c>
      <c r="IP132" t="s">
        <v>443</v>
      </c>
      <c r="IQ132" t="s">
        <v>444</v>
      </c>
      <c r="IR132" t="s">
        <v>445</v>
      </c>
      <c r="IS132" t="s">
        <v>445</v>
      </c>
      <c r="IT132" t="s">
        <v>445</v>
      </c>
      <c r="IU132" t="s">
        <v>445</v>
      </c>
      <c r="IV132">
        <v>0</v>
      </c>
      <c r="IW132">
        <v>100</v>
      </c>
      <c r="IX132">
        <v>100</v>
      </c>
      <c r="IY132">
        <v>-0.048</v>
      </c>
      <c r="IZ132">
        <v>0.2073</v>
      </c>
      <c r="JA132">
        <v>-0.2046850803116756</v>
      </c>
      <c r="JB132">
        <v>0.001090686741545948</v>
      </c>
      <c r="JC132">
        <v>-2.452344269991786E-07</v>
      </c>
      <c r="JD132">
        <v>1.613811493950918E-10</v>
      </c>
      <c r="JE132">
        <v>-0.05017639731038544</v>
      </c>
      <c r="JF132">
        <v>-0.0006473243881308715</v>
      </c>
      <c r="JG132">
        <v>0.0006993473609999637</v>
      </c>
      <c r="JH132">
        <v>-6.390957121238126E-06</v>
      </c>
      <c r="JI132">
        <v>1</v>
      </c>
      <c r="JJ132">
        <v>2094</v>
      </c>
      <c r="JK132">
        <v>1</v>
      </c>
      <c r="JL132">
        <v>27</v>
      </c>
      <c r="JM132">
        <v>187562.4</v>
      </c>
      <c r="JN132">
        <v>187562.3</v>
      </c>
      <c r="JO132">
        <v>0.418701</v>
      </c>
      <c r="JP132">
        <v>2.58545</v>
      </c>
      <c r="JQ132">
        <v>1.39893</v>
      </c>
      <c r="JR132">
        <v>2.35352</v>
      </c>
      <c r="JS132">
        <v>1.44897</v>
      </c>
      <c r="JT132">
        <v>2.56226</v>
      </c>
      <c r="JU132">
        <v>36.8366</v>
      </c>
      <c r="JV132">
        <v>24.1926</v>
      </c>
      <c r="JW132">
        <v>18</v>
      </c>
      <c r="JX132">
        <v>475.754</v>
      </c>
      <c r="JY132">
        <v>483.172</v>
      </c>
      <c r="JZ132">
        <v>26.6101</v>
      </c>
      <c r="KA132">
        <v>29.1528</v>
      </c>
      <c r="KB132">
        <v>30.0002</v>
      </c>
      <c r="KC132">
        <v>28.7625</v>
      </c>
      <c r="KD132">
        <v>28.8133</v>
      </c>
      <c r="KE132">
        <v>8.409090000000001</v>
      </c>
      <c r="KF132">
        <v>26.0284</v>
      </c>
      <c r="KG132">
        <v>100</v>
      </c>
      <c r="KH132">
        <v>26.6089</v>
      </c>
      <c r="KI132">
        <v>99.1114</v>
      </c>
      <c r="KJ132">
        <v>21.8948</v>
      </c>
      <c r="KK132">
        <v>100.95</v>
      </c>
      <c r="KL132">
        <v>100.191</v>
      </c>
    </row>
    <row r="133" spans="1:298">
      <c r="A133">
        <v>117</v>
      </c>
      <c r="B133">
        <v>1758402328.1</v>
      </c>
      <c r="C133">
        <v>4919.599999904633</v>
      </c>
      <c r="D133" t="s">
        <v>680</v>
      </c>
      <c r="E133" t="s">
        <v>681</v>
      </c>
      <c r="F133">
        <v>5</v>
      </c>
      <c r="G133" t="s">
        <v>641</v>
      </c>
      <c r="H133" t="s">
        <v>437</v>
      </c>
      <c r="I133" t="s">
        <v>438</v>
      </c>
      <c r="J133">
        <v>1758402320.562963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122.2762050924974</v>
      </c>
      <c r="AL133">
        <v>137.2272</v>
      </c>
      <c r="AM133">
        <v>-3.282045192785861</v>
      </c>
      <c r="AN133">
        <v>65.66047444305194</v>
      </c>
      <c r="AO133">
        <f>(AQ133 - AP133 + DZ133*1E3/(8.314*(EB133+273.15)) * AS133/DY133 * AR133) * DY133/(100*DM133) * 1000/(1000 - AQ133)</f>
        <v>0</v>
      </c>
      <c r="AP133">
        <v>21.9306994625555</v>
      </c>
      <c r="AQ133">
        <v>22.26966666666667</v>
      </c>
      <c r="AR133">
        <v>-4.60989249301627E-07</v>
      </c>
      <c r="AS133">
        <v>125.0699500986589</v>
      </c>
      <c r="AT133">
        <v>1</v>
      </c>
      <c r="AU133">
        <v>0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439</v>
      </c>
      <c r="AZ133" t="s">
        <v>439</v>
      </c>
      <c r="BA133">
        <v>0</v>
      </c>
      <c r="BB133">
        <v>0</v>
      </c>
      <c r="BC133">
        <f>1-BA133/BB133</f>
        <v>0</v>
      </c>
      <c r="BD133">
        <v>0</v>
      </c>
      <c r="BE133" t="s">
        <v>439</v>
      </c>
      <c r="BF133" t="s">
        <v>439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439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1.91</v>
      </c>
      <c r="DN133">
        <v>0.5</v>
      </c>
      <c r="DO133" t="s">
        <v>440</v>
      </c>
      <c r="DP133">
        <v>2</v>
      </c>
      <c r="DQ133" t="b">
        <v>1</v>
      </c>
      <c r="DR133">
        <v>1758402320.562963</v>
      </c>
      <c r="DS133">
        <v>157.0624444444445</v>
      </c>
      <c r="DT133">
        <v>134.0138518518519</v>
      </c>
      <c r="DU133">
        <v>22.269</v>
      </c>
      <c r="DV133">
        <v>21.92963703703704</v>
      </c>
      <c r="DW133">
        <v>157.1011851851852</v>
      </c>
      <c r="DX133">
        <v>22.06169259259259</v>
      </c>
      <c r="DY133">
        <v>500.0011851851851</v>
      </c>
      <c r="DZ133">
        <v>90.3169</v>
      </c>
      <c r="EA133">
        <v>0.05485701851851851</v>
      </c>
      <c r="EB133">
        <v>28.98283333333333</v>
      </c>
      <c r="EC133">
        <v>30.00818888888889</v>
      </c>
      <c r="ED133">
        <v>999.9000000000001</v>
      </c>
      <c r="EE133">
        <v>0</v>
      </c>
      <c r="EF133">
        <v>0</v>
      </c>
      <c r="EG133">
        <v>9995.094444444445</v>
      </c>
      <c r="EH133">
        <v>0</v>
      </c>
      <c r="EI133">
        <v>9.872419629629631</v>
      </c>
      <c r="EJ133">
        <v>23.04860740740741</v>
      </c>
      <c r="EK133">
        <v>160.6397037037037</v>
      </c>
      <c r="EL133">
        <v>137.0186666666666</v>
      </c>
      <c r="EM133">
        <v>0.3393645555555556</v>
      </c>
      <c r="EN133">
        <v>134.0138518518519</v>
      </c>
      <c r="EO133">
        <v>21.92963703703704</v>
      </c>
      <c r="EP133">
        <v>2.011268148148148</v>
      </c>
      <c r="EQ133">
        <v>1.980617037037037</v>
      </c>
      <c r="ER133">
        <v>17.53331111111111</v>
      </c>
      <c r="ES133">
        <v>17.29024444444445</v>
      </c>
      <c r="ET133">
        <v>2000.000740740741</v>
      </c>
      <c r="EU133">
        <v>0.9800036666666665</v>
      </c>
      <c r="EV133">
        <v>0.01999601111111111</v>
      </c>
      <c r="EW133">
        <v>0</v>
      </c>
      <c r="EX133">
        <v>214.0512222222222</v>
      </c>
      <c r="EY133">
        <v>5.000560000000001</v>
      </c>
      <c r="EZ133">
        <v>4447.098148148149</v>
      </c>
      <c r="FA133">
        <v>17294.91111111112</v>
      </c>
      <c r="FB133">
        <v>41.875</v>
      </c>
      <c r="FC133">
        <v>42.13648148148147</v>
      </c>
      <c r="FD133">
        <v>41.625</v>
      </c>
      <c r="FE133">
        <v>41.25</v>
      </c>
      <c r="FF133">
        <v>42.5</v>
      </c>
      <c r="FG133">
        <v>1955.110740740741</v>
      </c>
      <c r="FH133">
        <v>39.89000000000001</v>
      </c>
      <c r="FI133">
        <v>0</v>
      </c>
      <c r="FJ133">
        <v>1758402328</v>
      </c>
      <c r="FK133">
        <v>0</v>
      </c>
      <c r="FL133">
        <v>214.0664</v>
      </c>
      <c r="FM133">
        <v>1.978461539137316</v>
      </c>
      <c r="FN133">
        <v>43.02538459237316</v>
      </c>
      <c r="FO133">
        <v>4447.4316</v>
      </c>
      <c r="FP133">
        <v>15</v>
      </c>
      <c r="FQ133">
        <v>0</v>
      </c>
      <c r="FR133" t="s">
        <v>441</v>
      </c>
      <c r="FS133">
        <v>1747148579.5</v>
      </c>
      <c r="FT133">
        <v>1747148584.5</v>
      </c>
      <c r="FU133">
        <v>0</v>
      </c>
      <c r="FV133">
        <v>0.162</v>
      </c>
      <c r="FW133">
        <v>-0.001</v>
      </c>
      <c r="FX133">
        <v>0.139</v>
      </c>
      <c r="FY133">
        <v>0.058</v>
      </c>
      <c r="FZ133">
        <v>420</v>
      </c>
      <c r="GA133">
        <v>16</v>
      </c>
      <c r="GB133">
        <v>0.19</v>
      </c>
      <c r="GC133">
        <v>0.02</v>
      </c>
      <c r="GD133">
        <v>23.01597804878049</v>
      </c>
      <c r="GE133">
        <v>-0.3540836236933946</v>
      </c>
      <c r="GF133">
        <v>0.2189977853905121</v>
      </c>
      <c r="GG133">
        <v>1</v>
      </c>
      <c r="GH133">
        <v>213.9872647058823</v>
      </c>
      <c r="GI133">
        <v>1.714209323613635</v>
      </c>
      <c r="GJ133">
        <v>0.2286548013186895</v>
      </c>
      <c r="GK133">
        <v>0</v>
      </c>
      <c r="GL133">
        <v>0.3385924878048781</v>
      </c>
      <c r="GM133">
        <v>0.01389631358885052</v>
      </c>
      <c r="GN133">
        <v>0.001731017212888046</v>
      </c>
      <c r="GO133">
        <v>1</v>
      </c>
      <c r="GP133">
        <v>2</v>
      </c>
      <c r="GQ133">
        <v>3</v>
      </c>
      <c r="GR133" t="s">
        <v>448</v>
      </c>
      <c r="GS133">
        <v>3.12755</v>
      </c>
      <c r="GT133">
        <v>2.7325</v>
      </c>
      <c r="GU133">
        <v>0.032176</v>
      </c>
      <c r="GV133">
        <v>0.0270926</v>
      </c>
      <c r="GW133">
        <v>0.101381</v>
      </c>
      <c r="GX133">
        <v>0.100843</v>
      </c>
      <c r="GY133">
        <v>29025.6</v>
      </c>
      <c r="GZ133">
        <v>28273.7</v>
      </c>
      <c r="HA133">
        <v>30532.9</v>
      </c>
      <c r="HB133">
        <v>29316.4</v>
      </c>
      <c r="HC133">
        <v>37867.6</v>
      </c>
      <c r="HD133">
        <v>34670</v>
      </c>
      <c r="HE133">
        <v>46714.9</v>
      </c>
      <c r="HF133">
        <v>43553.7</v>
      </c>
      <c r="HG133">
        <v>1.8192</v>
      </c>
      <c r="HH133">
        <v>1.87853</v>
      </c>
      <c r="HI133">
        <v>0.114307</v>
      </c>
      <c r="HJ133">
        <v>0</v>
      </c>
      <c r="HK133">
        <v>28.1581</v>
      </c>
      <c r="HL133">
        <v>999.9</v>
      </c>
      <c r="HM133">
        <v>54.9</v>
      </c>
      <c r="HN133">
        <v>30.1</v>
      </c>
      <c r="HO133">
        <v>26.0489</v>
      </c>
      <c r="HP133">
        <v>63.8242</v>
      </c>
      <c r="HQ133">
        <v>16.6947</v>
      </c>
      <c r="HR133">
        <v>1</v>
      </c>
      <c r="HS133">
        <v>0.157365</v>
      </c>
      <c r="HT133">
        <v>0.582209</v>
      </c>
      <c r="HU133">
        <v>20.1986</v>
      </c>
      <c r="HV133">
        <v>5.22837</v>
      </c>
      <c r="HW133">
        <v>11.974</v>
      </c>
      <c r="HX133">
        <v>4.96965</v>
      </c>
      <c r="HY133">
        <v>3.28953</v>
      </c>
      <c r="HZ133">
        <v>9999</v>
      </c>
      <c r="IA133">
        <v>9999</v>
      </c>
      <c r="IB133">
        <v>9999</v>
      </c>
      <c r="IC133">
        <v>999.9</v>
      </c>
      <c r="ID133">
        <v>4.97295</v>
      </c>
      <c r="IE133">
        <v>1.87735</v>
      </c>
      <c r="IF133">
        <v>1.87546</v>
      </c>
      <c r="IG133">
        <v>1.87821</v>
      </c>
      <c r="IH133">
        <v>1.87498</v>
      </c>
      <c r="II133">
        <v>1.87852</v>
      </c>
      <c r="IJ133">
        <v>1.87561</v>
      </c>
      <c r="IK133">
        <v>1.87683</v>
      </c>
      <c r="IL133">
        <v>0</v>
      </c>
      <c r="IM133">
        <v>0</v>
      </c>
      <c r="IN133">
        <v>0</v>
      </c>
      <c r="IO133">
        <v>0</v>
      </c>
      <c r="IP133" t="s">
        <v>443</v>
      </c>
      <c r="IQ133" t="s">
        <v>444</v>
      </c>
      <c r="IR133" t="s">
        <v>445</v>
      </c>
      <c r="IS133" t="s">
        <v>445</v>
      </c>
      <c r="IT133" t="s">
        <v>445</v>
      </c>
      <c r="IU133" t="s">
        <v>445</v>
      </c>
      <c r="IV133">
        <v>0</v>
      </c>
      <c r="IW133">
        <v>100</v>
      </c>
      <c r="IX133">
        <v>100</v>
      </c>
      <c r="IY133">
        <v>-0.064</v>
      </c>
      <c r="IZ133">
        <v>0.2073</v>
      </c>
      <c r="JA133">
        <v>-0.2046850803116756</v>
      </c>
      <c r="JB133">
        <v>0.001090686741545948</v>
      </c>
      <c r="JC133">
        <v>-2.452344269991786E-07</v>
      </c>
      <c r="JD133">
        <v>1.613811493950918E-10</v>
      </c>
      <c r="JE133">
        <v>-0.05017639731038544</v>
      </c>
      <c r="JF133">
        <v>-0.0006473243881308715</v>
      </c>
      <c r="JG133">
        <v>0.0006993473609999637</v>
      </c>
      <c r="JH133">
        <v>-6.390957121238126E-06</v>
      </c>
      <c r="JI133">
        <v>1</v>
      </c>
      <c r="JJ133">
        <v>2094</v>
      </c>
      <c r="JK133">
        <v>1</v>
      </c>
      <c r="JL133">
        <v>27</v>
      </c>
      <c r="JM133">
        <v>187562.5</v>
      </c>
      <c r="JN133">
        <v>187562.4</v>
      </c>
      <c r="JO133">
        <v>0.380859</v>
      </c>
      <c r="JP133">
        <v>2.57202</v>
      </c>
      <c r="JQ133">
        <v>1.39893</v>
      </c>
      <c r="JR133">
        <v>2.35352</v>
      </c>
      <c r="JS133">
        <v>1.44897</v>
      </c>
      <c r="JT133">
        <v>2.58301</v>
      </c>
      <c r="JU133">
        <v>36.8366</v>
      </c>
      <c r="JV133">
        <v>24.2013</v>
      </c>
      <c r="JW133">
        <v>18</v>
      </c>
      <c r="JX133">
        <v>475.7</v>
      </c>
      <c r="JY133">
        <v>483.157</v>
      </c>
      <c r="JZ133">
        <v>26.6031</v>
      </c>
      <c r="KA133">
        <v>29.1572</v>
      </c>
      <c r="KB133">
        <v>30.0005</v>
      </c>
      <c r="KC133">
        <v>28.7668</v>
      </c>
      <c r="KD133">
        <v>28.8176</v>
      </c>
      <c r="KE133">
        <v>7.65527</v>
      </c>
      <c r="KF133">
        <v>26.0284</v>
      </c>
      <c r="KG133">
        <v>100</v>
      </c>
      <c r="KH133">
        <v>26.6037</v>
      </c>
      <c r="KI133">
        <v>85.7561</v>
      </c>
      <c r="KJ133">
        <v>21.8948</v>
      </c>
      <c r="KK133">
        <v>100.949</v>
      </c>
      <c r="KL133">
        <v>100.189</v>
      </c>
    </row>
    <row r="134" spans="1:298">
      <c r="A134">
        <v>118</v>
      </c>
      <c r="B134">
        <v>1758402333.1</v>
      </c>
      <c r="C134">
        <v>4924.599999904633</v>
      </c>
      <c r="D134" t="s">
        <v>682</v>
      </c>
      <c r="E134" t="s">
        <v>683</v>
      </c>
      <c r="F134">
        <v>5</v>
      </c>
      <c r="G134" t="s">
        <v>641</v>
      </c>
      <c r="H134" t="s">
        <v>437</v>
      </c>
      <c r="I134" t="s">
        <v>438</v>
      </c>
      <c r="J134">
        <v>1758402325.581481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105.93296863553</v>
      </c>
      <c r="AL134">
        <v>120.9090969696969</v>
      </c>
      <c r="AM134">
        <v>-3.271475618090447</v>
      </c>
      <c r="AN134">
        <v>65.66047444305194</v>
      </c>
      <c r="AO134">
        <f>(AQ134 - AP134 + DZ134*1E3/(8.314*(EB134+273.15)) * AS134/DY134 * AR134) * DY134/(100*DM134) * 1000/(1000 - AQ134)</f>
        <v>0</v>
      </c>
      <c r="AP134">
        <v>21.9307247770666</v>
      </c>
      <c r="AQ134">
        <v>22.27364242424241</v>
      </c>
      <c r="AR134">
        <v>3.529345614855349E-06</v>
      </c>
      <c r="AS134">
        <v>125.0699500986589</v>
      </c>
      <c r="AT134">
        <v>1</v>
      </c>
      <c r="AU134">
        <v>0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439</v>
      </c>
      <c r="AZ134" t="s">
        <v>439</v>
      </c>
      <c r="BA134">
        <v>0</v>
      </c>
      <c r="BB134">
        <v>0</v>
      </c>
      <c r="BC134">
        <f>1-BA134/BB134</f>
        <v>0</v>
      </c>
      <c r="BD134">
        <v>0</v>
      </c>
      <c r="BE134" t="s">
        <v>439</v>
      </c>
      <c r="BF134" t="s">
        <v>439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439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1.91</v>
      </c>
      <c r="DN134">
        <v>0.5</v>
      </c>
      <c r="DO134" t="s">
        <v>440</v>
      </c>
      <c r="DP134">
        <v>2</v>
      </c>
      <c r="DQ134" t="b">
        <v>1</v>
      </c>
      <c r="DR134">
        <v>1758402325.581481</v>
      </c>
      <c r="DS134">
        <v>140.7489259259259</v>
      </c>
      <c r="DT134">
        <v>117.8058814814815</v>
      </c>
      <c r="DU134">
        <v>22.27024074074074</v>
      </c>
      <c r="DV134">
        <v>21.9298074074074</v>
      </c>
      <c r="DW134">
        <v>140.8045925925926</v>
      </c>
      <c r="DX134">
        <v>22.0629037037037</v>
      </c>
      <c r="DY134">
        <v>500.0026296296296</v>
      </c>
      <c r="DZ134">
        <v>90.31534444444443</v>
      </c>
      <c r="EA134">
        <v>0.05483366666666667</v>
      </c>
      <c r="EB134">
        <v>28.98185185185185</v>
      </c>
      <c r="EC134">
        <v>30.01235555555556</v>
      </c>
      <c r="ED134">
        <v>999.9000000000001</v>
      </c>
      <c r="EE134">
        <v>0</v>
      </c>
      <c r="EF134">
        <v>0</v>
      </c>
      <c r="EG134">
        <v>10006.36962962963</v>
      </c>
      <c r="EH134">
        <v>0</v>
      </c>
      <c r="EI134">
        <v>9.874360000000001</v>
      </c>
      <c r="EJ134">
        <v>22.94308518518518</v>
      </c>
      <c r="EK134">
        <v>143.9548888888889</v>
      </c>
      <c r="EL134">
        <v>120.4473666666667</v>
      </c>
      <c r="EM134">
        <v>0.3404245925925926</v>
      </c>
      <c r="EN134">
        <v>117.8058814814815</v>
      </c>
      <c r="EO134">
        <v>21.9298074074074</v>
      </c>
      <c r="EP134">
        <v>2.011345555555555</v>
      </c>
      <c r="EQ134">
        <v>1.980598888888889</v>
      </c>
      <c r="ER134">
        <v>17.53391111111111</v>
      </c>
      <c r="ES134">
        <v>17.29009629629629</v>
      </c>
      <c r="ET134">
        <v>1999.988518518518</v>
      </c>
      <c r="EU134">
        <v>0.9800035555555554</v>
      </c>
      <c r="EV134">
        <v>0.01999612592592593</v>
      </c>
      <c r="EW134">
        <v>0</v>
      </c>
      <c r="EX134">
        <v>214.2428888888889</v>
      </c>
      <c r="EY134">
        <v>5.000560000000001</v>
      </c>
      <c r="EZ134">
        <v>4450.831851851852</v>
      </c>
      <c r="FA134">
        <v>17294.8</v>
      </c>
      <c r="FB134">
        <v>41.875</v>
      </c>
      <c r="FC134">
        <v>42.14796296296295</v>
      </c>
      <c r="FD134">
        <v>41.625</v>
      </c>
      <c r="FE134">
        <v>41.25</v>
      </c>
      <c r="FF134">
        <v>42.5</v>
      </c>
      <c r="FG134">
        <v>1955.098518518518</v>
      </c>
      <c r="FH134">
        <v>39.89000000000001</v>
      </c>
      <c r="FI134">
        <v>0</v>
      </c>
      <c r="FJ134">
        <v>1758402332.8</v>
      </c>
      <c r="FK134">
        <v>0</v>
      </c>
      <c r="FL134">
        <v>214.25616</v>
      </c>
      <c r="FM134">
        <v>2.330923082385314</v>
      </c>
      <c r="FN134">
        <v>43.718461647463</v>
      </c>
      <c r="FO134">
        <v>4450.907999999999</v>
      </c>
      <c r="FP134">
        <v>15</v>
      </c>
      <c r="FQ134">
        <v>0</v>
      </c>
      <c r="FR134" t="s">
        <v>441</v>
      </c>
      <c r="FS134">
        <v>1747148579.5</v>
      </c>
      <c r="FT134">
        <v>1747148584.5</v>
      </c>
      <c r="FU134">
        <v>0</v>
      </c>
      <c r="FV134">
        <v>0.162</v>
      </c>
      <c r="FW134">
        <v>-0.001</v>
      </c>
      <c r="FX134">
        <v>0.139</v>
      </c>
      <c r="FY134">
        <v>0.058</v>
      </c>
      <c r="FZ134">
        <v>420</v>
      </c>
      <c r="GA134">
        <v>16</v>
      </c>
      <c r="GB134">
        <v>0.19</v>
      </c>
      <c r="GC134">
        <v>0.02</v>
      </c>
      <c r="GD134">
        <v>23.00721951219512</v>
      </c>
      <c r="GE134">
        <v>-1.5923790940766</v>
      </c>
      <c r="GF134">
        <v>0.233072904138736</v>
      </c>
      <c r="GG134">
        <v>0</v>
      </c>
      <c r="GH134">
        <v>214.1552941176471</v>
      </c>
      <c r="GI134">
        <v>2.297784567548124</v>
      </c>
      <c r="GJ134">
        <v>0.2750871016511119</v>
      </c>
      <c r="GK134">
        <v>0</v>
      </c>
      <c r="GL134">
        <v>0.3397763170731707</v>
      </c>
      <c r="GM134">
        <v>0.009544285714285545</v>
      </c>
      <c r="GN134">
        <v>0.001371845604606887</v>
      </c>
      <c r="GO134">
        <v>1</v>
      </c>
      <c r="GP134">
        <v>1</v>
      </c>
      <c r="GQ134">
        <v>3</v>
      </c>
      <c r="GR134" t="s">
        <v>455</v>
      </c>
      <c r="GS134">
        <v>3.12753</v>
      </c>
      <c r="GT134">
        <v>2.73256</v>
      </c>
      <c r="GU134">
        <v>0.0285428</v>
      </c>
      <c r="GV134">
        <v>0.0232169</v>
      </c>
      <c r="GW134">
        <v>0.101391</v>
      </c>
      <c r="GX134">
        <v>0.100839</v>
      </c>
      <c r="GY134">
        <v>29134.1</v>
      </c>
      <c r="GZ134">
        <v>28385.8</v>
      </c>
      <c r="HA134">
        <v>30532.5</v>
      </c>
      <c r="HB134">
        <v>29315.9</v>
      </c>
      <c r="HC134">
        <v>37866.5</v>
      </c>
      <c r="HD134">
        <v>34669.7</v>
      </c>
      <c r="HE134">
        <v>46714.4</v>
      </c>
      <c r="HF134">
        <v>43553.5</v>
      </c>
      <c r="HG134">
        <v>1.81903</v>
      </c>
      <c r="HH134">
        <v>1.8784</v>
      </c>
      <c r="HI134">
        <v>0.113755</v>
      </c>
      <c r="HJ134">
        <v>0</v>
      </c>
      <c r="HK134">
        <v>28.1581</v>
      </c>
      <c r="HL134">
        <v>999.9</v>
      </c>
      <c r="HM134">
        <v>55</v>
      </c>
      <c r="HN134">
        <v>30.1</v>
      </c>
      <c r="HO134">
        <v>26.0941</v>
      </c>
      <c r="HP134">
        <v>63.6542</v>
      </c>
      <c r="HQ134">
        <v>16.5986</v>
      </c>
      <c r="HR134">
        <v>1</v>
      </c>
      <c r="HS134">
        <v>0.157675</v>
      </c>
      <c r="HT134">
        <v>0.6155119999999999</v>
      </c>
      <c r="HU134">
        <v>20.1984</v>
      </c>
      <c r="HV134">
        <v>5.22807</v>
      </c>
      <c r="HW134">
        <v>11.974</v>
      </c>
      <c r="HX134">
        <v>4.9698</v>
      </c>
      <c r="HY134">
        <v>3.2895</v>
      </c>
      <c r="HZ134">
        <v>9999</v>
      </c>
      <c r="IA134">
        <v>9999</v>
      </c>
      <c r="IB134">
        <v>9999</v>
      </c>
      <c r="IC134">
        <v>999.9</v>
      </c>
      <c r="ID134">
        <v>4.97295</v>
      </c>
      <c r="IE134">
        <v>1.87736</v>
      </c>
      <c r="IF134">
        <v>1.87546</v>
      </c>
      <c r="IG134">
        <v>1.87824</v>
      </c>
      <c r="IH134">
        <v>1.87499</v>
      </c>
      <c r="II134">
        <v>1.87854</v>
      </c>
      <c r="IJ134">
        <v>1.87565</v>
      </c>
      <c r="IK134">
        <v>1.87684</v>
      </c>
      <c r="IL134">
        <v>0</v>
      </c>
      <c r="IM134">
        <v>0</v>
      </c>
      <c r="IN134">
        <v>0</v>
      </c>
      <c r="IO134">
        <v>0</v>
      </c>
      <c r="IP134" t="s">
        <v>443</v>
      </c>
      <c r="IQ134" t="s">
        <v>444</v>
      </c>
      <c r="IR134" t="s">
        <v>445</v>
      </c>
      <c r="IS134" t="s">
        <v>445</v>
      </c>
      <c r="IT134" t="s">
        <v>445</v>
      </c>
      <c r="IU134" t="s">
        <v>445</v>
      </c>
      <c r="IV134">
        <v>0</v>
      </c>
      <c r="IW134">
        <v>100</v>
      </c>
      <c r="IX134">
        <v>100</v>
      </c>
      <c r="IY134">
        <v>-0.081</v>
      </c>
      <c r="IZ134">
        <v>0.2074</v>
      </c>
      <c r="JA134">
        <v>-0.2046850803116756</v>
      </c>
      <c r="JB134">
        <v>0.001090686741545948</v>
      </c>
      <c r="JC134">
        <v>-2.452344269991786E-07</v>
      </c>
      <c r="JD134">
        <v>1.613811493950918E-10</v>
      </c>
      <c r="JE134">
        <v>-0.05017639731038544</v>
      </c>
      <c r="JF134">
        <v>-0.0006473243881308715</v>
      </c>
      <c r="JG134">
        <v>0.0006993473609999637</v>
      </c>
      <c r="JH134">
        <v>-6.390957121238126E-06</v>
      </c>
      <c r="JI134">
        <v>1</v>
      </c>
      <c r="JJ134">
        <v>2094</v>
      </c>
      <c r="JK134">
        <v>1</v>
      </c>
      <c r="JL134">
        <v>27</v>
      </c>
      <c r="JM134">
        <v>187562.6</v>
      </c>
      <c r="JN134">
        <v>187562.5</v>
      </c>
      <c r="JO134">
        <v>0.345459</v>
      </c>
      <c r="JP134">
        <v>2.58057</v>
      </c>
      <c r="JQ134">
        <v>1.39893</v>
      </c>
      <c r="JR134">
        <v>2.35352</v>
      </c>
      <c r="JS134">
        <v>1.44897</v>
      </c>
      <c r="JT134">
        <v>2.55615</v>
      </c>
      <c r="JU134">
        <v>36.8604</v>
      </c>
      <c r="JV134">
        <v>24.2013</v>
      </c>
      <c r="JW134">
        <v>18</v>
      </c>
      <c r="JX134">
        <v>475.631</v>
      </c>
      <c r="JY134">
        <v>483.106</v>
      </c>
      <c r="JZ134">
        <v>26.5947</v>
      </c>
      <c r="KA134">
        <v>29.1614</v>
      </c>
      <c r="KB134">
        <v>30.0003</v>
      </c>
      <c r="KC134">
        <v>28.771</v>
      </c>
      <c r="KD134">
        <v>28.8217</v>
      </c>
      <c r="KE134">
        <v>6.83552</v>
      </c>
      <c r="KF134">
        <v>26.0284</v>
      </c>
      <c r="KG134">
        <v>100</v>
      </c>
      <c r="KH134">
        <v>26.5847</v>
      </c>
      <c r="KI134">
        <v>65.7212</v>
      </c>
      <c r="KJ134">
        <v>21.8948</v>
      </c>
      <c r="KK134">
        <v>100.948</v>
      </c>
      <c r="KL134">
        <v>100.188</v>
      </c>
    </row>
    <row r="135" spans="1:298">
      <c r="A135">
        <v>119</v>
      </c>
      <c r="B135">
        <v>1758402338.1</v>
      </c>
      <c r="C135">
        <v>4929.599999904633</v>
      </c>
      <c r="D135" t="s">
        <v>684</v>
      </c>
      <c r="E135" t="s">
        <v>685</v>
      </c>
      <c r="F135">
        <v>5</v>
      </c>
      <c r="G135" t="s">
        <v>641</v>
      </c>
      <c r="H135" t="s">
        <v>437</v>
      </c>
      <c r="I135" t="s">
        <v>438</v>
      </c>
      <c r="J135">
        <v>1758402330.6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89.10422905057669</v>
      </c>
      <c r="AL135">
        <v>104.4344424242424</v>
      </c>
      <c r="AM135">
        <v>-3.300141368016142</v>
      </c>
      <c r="AN135">
        <v>65.66047444305194</v>
      </c>
      <c r="AO135">
        <f>(AQ135 - AP135 + DZ135*1E3/(8.314*(EB135+273.15)) * AS135/DY135 * AR135) * DY135/(100*DM135) * 1000/(1000 - AQ135)</f>
        <v>0</v>
      </c>
      <c r="AP135">
        <v>21.93086554514236</v>
      </c>
      <c r="AQ135">
        <v>22.27291818181817</v>
      </c>
      <c r="AR135">
        <v>-1.968536493308714E-06</v>
      </c>
      <c r="AS135">
        <v>125.0699500986589</v>
      </c>
      <c r="AT135">
        <v>1</v>
      </c>
      <c r="AU135">
        <v>0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439</v>
      </c>
      <c r="AZ135" t="s">
        <v>439</v>
      </c>
      <c r="BA135">
        <v>0</v>
      </c>
      <c r="BB135">
        <v>0</v>
      </c>
      <c r="BC135">
        <f>1-BA135/BB135</f>
        <v>0</v>
      </c>
      <c r="BD135">
        <v>0</v>
      </c>
      <c r="BE135" t="s">
        <v>439</v>
      </c>
      <c r="BF135" t="s">
        <v>439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439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1.91</v>
      </c>
      <c r="DN135">
        <v>0.5</v>
      </c>
      <c r="DO135" t="s">
        <v>440</v>
      </c>
      <c r="DP135">
        <v>2</v>
      </c>
      <c r="DQ135" t="b">
        <v>1</v>
      </c>
      <c r="DR135">
        <v>1758402330.6</v>
      </c>
      <c r="DS135">
        <v>124.5851851851852</v>
      </c>
      <c r="DT135">
        <v>101.6274148148148</v>
      </c>
      <c r="DU135">
        <v>22.27181111111111</v>
      </c>
      <c r="DV135">
        <v>21.93052222222222</v>
      </c>
      <c r="DW135">
        <v>124.6576296296296</v>
      </c>
      <c r="DX135">
        <v>22.06444444444444</v>
      </c>
      <c r="DY135">
        <v>500.0302222222222</v>
      </c>
      <c r="DZ135">
        <v>90.3143037037037</v>
      </c>
      <c r="EA135">
        <v>0.05455880740740741</v>
      </c>
      <c r="EB135">
        <v>28.98031851851852</v>
      </c>
      <c r="EC135">
        <v>30.01405185185185</v>
      </c>
      <c r="ED135">
        <v>999.9000000000001</v>
      </c>
      <c r="EE135">
        <v>0</v>
      </c>
      <c r="EF135">
        <v>0</v>
      </c>
      <c r="EG135">
        <v>10013.59185185185</v>
      </c>
      <c r="EH135">
        <v>0</v>
      </c>
      <c r="EI135">
        <v>9.870580740740742</v>
      </c>
      <c r="EJ135">
        <v>22.95785185185186</v>
      </c>
      <c r="EK135">
        <v>127.4233333333333</v>
      </c>
      <c r="EL135">
        <v>103.9062296296296</v>
      </c>
      <c r="EM135">
        <v>0.3412877777777779</v>
      </c>
      <c r="EN135">
        <v>101.6274148148148</v>
      </c>
      <c r="EO135">
        <v>21.93052222222222</v>
      </c>
      <c r="EP135">
        <v>2.011464074074074</v>
      </c>
      <c r="EQ135">
        <v>1.980639259259259</v>
      </c>
      <c r="ER135">
        <v>17.53485185185185</v>
      </c>
      <c r="ES135">
        <v>17.29041851851852</v>
      </c>
      <c r="ET135">
        <v>1999.975925925926</v>
      </c>
      <c r="EU135">
        <v>0.9800034444444443</v>
      </c>
      <c r="EV135">
        <v>0.01999624444444444</v>
      </c>
      <c r="EW135">
        <v>0</v>
      </c>
      <c r="EX135">
        <v>214.4516666666667</v>
      </c>
      <c r="EY135">
        <v>5.000560000000001</v>
      </c>
      <c r="EZ135">
        <v>4454.451481481482</v>
      </c>
      <c r="FA135">
        <v>17294.69259259259</v>
      </c>
      <c r="FB135">
        <v>41.875</v>
      </c>
      <c r="FC135">
        <v>42.15025925925925</v>
      </c>
      <c r="FD135">
        <v>41.625</v>
      </c>
      <c r="FE135">
        <v>41.25</v>
      </c>
      <c r="FF135">
        <v>42.5</v>
      </c>
      <c r="FG135">
        <v>1955.085925925926</v>
      </c>
      <c r="FH135">
        <v>39.89000000000001</v>
      </c>
      <c r="FI135">
        <v>0</v>
      </c>
      <c r="FJ135">
        <v>1758402338.2</v>
      </c>
      <c r="FK135">
        <v>0</v>
      </c>
      <c r="FL135">
        <v>214.4788461538462</v>
      </c>
      <c r="FM135">
        <v>2.519452989942761</v>
      </c>
      <c r="FN135">
        <v>45.49162399107109</v>
      </c>
      <c r="FO135">
        <v>4454.631923076923</v>
      </c>
      <c r="FP135">
        <v>15</v>
      </c>
      <c r="FQ135">
        <v>0</v>
      </c>
      <c r="FR135" t="s">
        <v>441</v>
      </c>
      <c r="FS135">
        <v>1747148579.5</v>
      </c>
      <c r="FT135">
        <v>1747148584.5</v>
      </c>
      <c r="FU135">
        <v>0</v>
      </c>
      <c r="FV135">
        <v>0.162</v>
      </c>
      <c r="FW135">
        <v>-0.001</v>
      </c>
      <c r="FX135">
        <v>0.139</v>
      </c>
      <c r="FY135">
        <v>0.058</v>
      </c>
      <c r="FZ135">
        <v>420</v>
      </c>
      <c r="GA135">
        <v>16</v>
      </c>
      <c r="GB135">
        <v>0.19</v>
      </c>
      <c r="GC135">
        <v>0.02</v>
      </c>
      <c r="GD135">
        <v>23.02057073170732</v>
      </c>
      <c r="GE135">
        <v>-0.3864919860627205</v>
      </c>
      <c r="GF135">
        <v>0.2449124335736689</v>
      </c>
      <c r="GG135">
        <v>1</v>
      </c>
      <c r="GH135">
        <v>214.3217647058824</v>
      </c>
      <c r="GI135">
        <v>2.402077923560747</v>
      </c>
      <c r="GJ135">
        <v>0.2950130663929312</v>
      </c>
      <c r="GK135">
        <v>0</v>
      </c>
      <c r="GL135">
        <v>0.3407349024390244</v>
      </c>
      <c r="GM135">
        <v>0.01365901045296218</v>
      </c>
      <c r="GN135">
        <v>0.001717831258996146</v>
      </c>
      <c r="GO135">
        <v>1</v>
      </c>
      <c r="GP135">
        <v>2</v>
      </c>
      <c r="GQ135">
        <v>3</v>
      </c>
      <c r="GR135" t="s">
        <v>448</v>
      </c>
      <c r="GS135">
        <v>3.12757</v>
      </c>
      <c r="GT135">
        <v>2.73215</v>
      </c>
      <c r="GU135">
        <v>0.0247907</v>
      </c>
      <c r="GV135">
        <v>0.0192439</v>
      </c>
      <c r="GW135">
        <v>0.101389</v>
      </c>
      <c r="GX135">
        <v>0.100841</v>
      </c>
      <c r="GY135">
        <v>29245.7</v>
      </c>
      <c r="GZ135">
        <v>28501.6</v>
      </c>
      <c r="HA135">
        <v>30531.6</v>
      </c>
      <c r="HB135">
        <v>29316.3</v>
      </c>
      <c r="HC135">
        <v>37865.2</v>
      </c>
      <c r="HD135">
        <v>34669.7</v>
      </c>
      <c r="HE135">
        <v>46713</v>
      </c>
      <c r="HF135">
        <v>43554</v>
      </c>
      <c r="HG135">
        <v>1.81903</v>
      </c>
      <c r="HH135">
        <v>1.87812</v>
      </c>
      <c r="HI135">
        <v>0.113904</v>
      </c>
      <c r="HJ135">
        <v>0</v>
      </c>
      <c r="HK135">
        <v>28.1581</v>
      </c>
      <c r="HL135">
        <v>999.9</v>
      </c>
      <c r="HM135">
        <v>55</v>
      </c>
      <c r="HN135">
        <v>30.1</v>
      </c>
      <c r="HO135">
        <v>26.0984</v>
      </c>
      <c r="HP135">
        <v>63.7842</v>
      </c>
      <c r="HQ135">
        <v>16.4864</v>
      </c>
      <c r="HR135">
        <v>1</v>
      </c>
      <c r="HS135">
        <v>0.157873</v>
      </c>
      <c r="HT135">
        <v>0.62344</v>
      </c>
      <c r="HU135">
        <v>20.1984</v>
      </c>
      <c r="HV135">
        <v>5.22837</v>
      </c>
      <c r="HW135">
        <v>11.974</v>
      </c>
      <c r="HX135">
        <v>4.96985</v>
      </c>
      <c r="HY135">
        <v>3.28953</v>
      </c>
      <c r="HZ135">
        <v>9999</v>
      </c>
      <c r="IA135">
        <v>9999</v>
      </c>
      <c r="IB135">
        <v>9999</v>
      </c>
      <c r="IC135">
        <v>999.9</v>
      </c>
      <c r="ID135">
        <v>4.97295</v>
      </c>
      <c r="IE135">
        <v>1.87739</v>
      </c>
      <c r="IF135">
        <v>1.87546</v>
      </c>
      <c r="IG135">
        <v>1.87824</v>
      </c>
      <c r="IH135">
        <v>1.875</v>
      </c>
      <c r="II135">
        <v>1.87856</v>
      </c>
      <c r="IJ135">
        <v>1.87565</v>
      </c>
      <c r="IK135">
        <v>1.87683</v>
      </c>
      <c r="IL135">
        <v>0</v>
      </c>
      <c r="IM135">
        <v>0</v>
      </c>
      <c r="IN135">
        <v>0</v>
      </c>
      <c r="IO135">
        <v>0</v>
      </c>
      <c r="IP135" t="s">
        <v>443</v>
      </c>
      <c r="IQ135" t="s">
        <v>444</v>
      </c>
      <c r="IR135" t="s">
        <v>445</v>
      </c>
      <c r="IS135" t="s">
        <v>445</v>
      </c>
      <c r="IT135" t="s">
        <v>445</v>
      </c>
      <c r="IU135" t="s">
        <v>445</v>
      </c>
      <c r="IV135">
        <v>0</v>
      </c>
      <c r="IW135">
        <v>100</v>
      </c>
      <c r="IX135">
        <v>100</v>
      </c>
      <c r="IY135">
        <v>-0.098</v>
      </c>
      <c r="IZ135">
        <v>0.2073</v>
      </c>
      <c r="JA135">
        <v>-0.2046850803116756</v>
      </c>
      <c r="JB135">
        <v>0.001090686741545948</v>
      </c>
      <c r="JC135">
        <v>-2.452344269991786E-07</v>
      </c>
      <c r="JD135">
        <v>1.613811493950918E-10</v>
      </c>
      <c r="JE135">
        <v>-0.05017639731038544</v>
      </c>
      <c r="JF135">
        <v>-0.0006473243881308715</v>
      </c>
      <c r="JG135">
        <v>0.0006993473609999637</v>
      </c>
      <c r="JH135">
        <v>-6.390957121238126E-06</v>
      </c>
      <c r="JI135">
        <v>1</v>
      </c>
      <c r="JJ135">
        <v>2094</v>
      </c>
      <c r="JK135">
        <v>1</v>
      </c>
      <c r="JL135">
        <v>27</v>
      </c>
      <c r="JM135">
        <v>187562.6</v>
      </c>
      <c r="JN135">
        <v>187562.6</v>
      </c>
      <c r="JO135">
        <v>0.301514</v>
      </c>
      <c r="JP135">
        <v>2.60132</v>
      </c>
      <c r="JQ135">
        <v>1.39893</v>
      </c>
      <c r="JR135">
        <v>2.35229</v>
      </c>
      <c r="JS135">
        <v>1.44897</v>
      </c>
      <c r="JT135">
        <v>2.46094</v>
      </c>
      <c r="JU135">
        <v>36.8604</v>
      </c>
      <c r="JV135">
        <v>24.2013</v>
      </c>
      <c r="JW135">
        <v>18</v>
      </c>
      <c r="JX135">
        <v>475.656</v>
      </c>
      <c r="JY135">
        <v>482.955</v>
      </c>
      <c r="JZ135">
        <v>26.5777</v>
      </c>
      <c r="KA135">
        <v>29.1653</v>
      </c>
      <c r="KB135">
        <v>30.0004</v>
      </c>
      <c r="KC135">
        <v>28.7749</v>
      </c>
      <c r="KD135">
        <v>28.8256</v>
      </c>
      <c r="KE135">
        <v>6.06566</v>
      </c>
      <c r="KF135">
        <v>26.0284</v>
      </c>
      <c r="KG135">
        <v>100</v>
      </c>
      <c r="KH135">
        <v>26.5709</v>
      </c>
      <c r="KI135">
        <v>52.3648</v>
      </c>
      <c r="KJ135">
        <v>21.8948</v>
      </c>
      <c r="KK135">
        <v>100.945</v>
      </c>
      <c r="KL135">
        <v>100.189</v>
      </c>
    </row>
    <row r="136" spans="1:298">
      <c r="A136">
        <v>120</v>
      </c>
      <c r="B136">
        <v>1758402343.1</v>
      </c>
      <c r="C136">
        <v>4934.599999904633</v>
      </c>
      <c r="D136" t="s">
        <v>686</v>
      </c>
      <c r="E136" t="s">
        <v>687</v>
      </c>
      <c r="F136">
        <v>5</v>
      </c>
      <c r="G136" t="s">
        <v>641</v>
      </c>
      <c r="H136" t="s">
        <v>437</v>
      </c>
      <c r="I136" t="s">
        <v>438</v>
      </c>
      <c r="J136">
        <v>1758402335.314285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72.07996660121117</v>
      </c>
      <c r="AL136">
        <v>87.83377272727273</v>
      </c>
      <c r="AM136">
        <v>-3.323562135268865</v>
      </c>
      <c r="AN136">
        <v>65.66047444305194</v>
      </c>
      <c r="AO136">
        <f>(AQ136 - AP136 + DZ136*1E3/(8.314*(EB136+273.15)) * AS136/DY136 * AR136) * DY136/(100*DM136) * 1000/(1000 - AQ136)</f>
        <v>0</v>
      </c>
      <c r="AP136">
        <v>21.93412327152865</v>
      </c>
      <c r="AQ136">
        <v>22.27817030303029</v>
      </c>
      <c r="AR136">
        <v>6.57143509492874E-06</v>
      </c>
      <c r="AS136">
        <v>125.0699500986589</v>
      </c>
      <c r="AT136">
        <v>1</v>
      </c>
      <c r="AU136">
        <v>0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439</v>
      </c>
      <c r="AZ136" t="s">
        <v>439</v>
      </c>
      <c r="BA136">
        <v>0</v>
      </c>
      <c r="BB136">
        <v>0</v>
      </c>
      <c r="BC136">
        <f>1-BA136/BB136</f>
        <v>0</v>
      </c>
      <c r="BD136">
        <v>0</v>
      </c>
      <c r="BE136" t="s">
        <v>439</v>
      </c>
      <c r="BF136" t="s">
        <v>439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439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1.91</v>
      </c>
      <c r="DN136">
        <v>0.5</v>
      </c>
      <c r="DO136" t="s">
        <v>440</v>
      </c>
      <c r="DP136">
        <v>2</v>
      </c>
      <c r="DQ136" t="b">
        <v>1</v>
      </c>
      <c r="DR136">
        <v>1758402335.314285</v>
      </c>
      <c r="DS136">
        <v>109.4418964285714</v>
      </c>
      <c r="DT136">
        <v>86.17051071428571</v>
      </c>
      <c r="DU136">
        <v>22.273725</v>
      </c>
      <c r="DV136">
        <v>21.9315</v>
      </c>
      <c r="DW136">
        <v>109.5300464285714</v>
      </c>
      <c r="DX136">
        <v>22.06632142857143</v>
      </c>
      <c r="DY136">
        <v>500.0113571428571</v>
      </c>
      <c r="DZ136">
        <v>90.31423928571429</v>
      </c>
      <c r="EA136">
        <v>0.05466473571428572</v>
      </c>
      <c r="EB136">
        <v>28.97904285714285</v>
      </c>
      <c r="EC136">
        <v>30.01495357142857</v>
      </c>
      <c r="ED136">
        <v>999.9000000000002</v>
      </c>
      <c r="EE136">
        <v>0</v>
      </c>
      <c r="EF136">
        <v>0</v>
      </c>
      <c r="EG136">
        <v>9998.281785714285</v>
      </c>
      <c r="EH136">
        <v>0</v>
      </c>
      <c r="EI136">
        <v>9.861850714285717</v>
      </c>
      <c r="EJ136">
        <v>23.27141785714286</v>
      </c>
      <c r="EK136">
        <v>111.9352678571429</v>
      </c>
      <c r="EL136">
        <v>88.10279285714286</v>
      </c>
      <c r="EM136">
        <v>0.3422202857142858</v>
      </c>
      <c r="EN136">
        <v>86.17051071428571</v>
      </c>
      <c r="EO136">
        <v>21.9315</v>
      </c>
      <c r="EP136">
        <v>2.011633928571428</v>
      </c>
      <c r="EQ136">
        <v>1.980726785714286</v>
      </c>
      <c r="ER136">
        <v>17.53620714285714</v>
      </c>
      <c r="ES136">
        <v>17.29111071428571</v>
      </c>
      <c r="ET136">
        <v>2000.004285714286</v>
      </c>
      <c r="EU136">
        <v>0.9800037499999998</v>
      </c>
      <c r="EV136">
        <v>0.01999592857142857</v>
      </c>
      <c r="EW136">
        <v>0</v>
      </c>
      <c r="EX136">
        <v>214.6348214285715</v>
      </c>
      <c r="EY136">
        <v>5.000560000000001</v>
      </c>
      <c r="EZ136">
        <v>4458.004285714285</v>
      </c>
      <c r="FA136">
        <v>17294.93928571429</v>
      </c>
      <c r="FB136">
        <v>41.875</v>
      </c>
      <c r="FC136">
        <v>42.14492857142857</v>
      </c>
      <c r="FD136">
        <v>41.625</v>
      </c>
      <c r="FE136">
        <v>41.25</v>
      </c>
      <c r="FF136">
        <v>42.5</v>
      </c>
      <c r="FG136">
        <v>1955.114285714286</v>
      </c>
      <c r="FH136">
        <v>39.89000000000001</v>
      </c>
      <c r="FI136">
        <v>0</v>
      </c>
      <c r="FJ136">
        <v>1758402343</v>
      </c>
      <c r="FK136">
        <v>0</v>
      </c>
      <c r="FL136">
        <v>214.6715</v>
      </c>
      <c r="FM136">
        <v>2.911829052265981</v>
      </c>
      <c r="FN136">
        <v>42.32752132082855</v>
      </c>
      <c r="FO136">
        <v>4458.149230769231</v>
      </c>
      <c r="FP136">
        <v>15</v>
      </c>
      <c r="FQ136">
        <v>0</v>
      </c>
      <c r="FR136" t="s">
        <v>441</v>
      </c>
      <c r="FS136">
        <v>1747148579.5</v>
      </c>
      <c r="FT136">
        <v>1747148584.5</v>
      </c>
      <c r="FU136">
        <v>0</v>
      </c>
      <c r="FV136">
        <v>0.162</v>
      </c>
      <c r="FW136">
        <v>-0.001</v>
      </c>
      <c r="FX136">
        <v>0.139</v>
      </c>
      <c r="FY136">
        <v>0.058</v>
      </c>
      <c r="FZ136">
        <v>420</v>
      </c>
      <c r="GA136">
        <v>16</v>
      </c>
      <c r="GB136">
        <v>0.19</v>
      </c>
      <c r="GC136">
        <v>0.02</v>
      </c>
      <c r="GD136">
        <v>23.12768</v>
      </c>
      <c r="GE136">
        <v>3.520831519699771</v>
      </c>
      <c r="GF136">
        <v>0.387639335078369</v>
      </c>
      <c r="GG136">
        <v>0</v>
      </c>
      <c r="GH136">
        <v>214.5061764705882</v>
      </c>
      <c r="GI136">
        <v>2.567364399948993</v>
      </c>
      <c r="GJ136">
        <v>0.3126050384024575</v>
      </c>
      <c r="GK136">
        <v>0</v>
      </c>
      <c r="GL136">
        <v>0.3415095</v>
      </c>
      <c r="GM136">
        <v>0.01217822138836682</v>
      </c>
      <c r="GN136">
        <v>0.001543494768374677</v>
      </c>
      <c r="GO136">
        <v>1</v>
      </c>
      <c r="GP136">
        <v>1</v>
      </c>
      <c r="GQ136">
        <v>3</v>
      </c>
      <c r="GR136" t="s">
        <v>455</v>
      </c>
      <c r="GS136">
        <v>3.12744</v>
      </c>
      <c r="GT136">
        <v>2.73248</v>
      </c>
      <c r="GU136">
        <v>0.0209355</v>
      </c>
      <c r="GV136">
        <v>0.0151729</v>
      </c>
      <c r="GW136">
        <v>0.101401</v>
      </c>
      <c r="GX136">
        <v>0.100849</v>
      </c>
      <c r="GY136">
        <v>29361.1</v>
      </c>
      <c r="GZ136">
        <v>28618.9</v>
      </c>
      <c r="HA136">
        <v>30531.4</v>
      </c>
      <c r="HB136">
        <v>29315.4</v>
      </c>
      <c r="HC136">
        <v>37864.2</v>
      </c>
      <c r="HD136">
        <v>34668.1</v>
      </c>
      <c r="HE136">
        <v>46712.8</v>
      </c>
      <c r="HF136">
        <v>43552.7</v>
      </c>
      <c r="HG136">
        <v>1.8188</v>
      </c>
      <c r="HH136">
        <v>1.87832</v>
      </c>
      <c r="HI136">
        <v>0.113629</v>
      </c>
      <c r="HJ136">
        <v>0</v>
      </c>
      <c r="HK136">
        <v>28.1581</v>
      </c>
      <c r="HL136">
        <v>999.9</v>
      </c>
      <c r="HM136">
        <v>55</v>
      </c>
      <c r="HN136">
        <v>30.1</v>
      </c>
      <c r="HO136">
        <v>26.0947</v>
      </c>
      <c r="HP136">
        <v>63.0442</v>
      </c>
      <c r="HQ136">
        <v>16.6106</v>
      </c>
      <c r="HR136">
        <v>1</v>
      </c>
      <c r="HS136">
        <v>0.158249</v>
      </c>
      <c r="HT136">
        <v>0.633941</v>
      </c>
      <c r="HU136">
        <v>20.1981</v>
      </c>
      <c r="HV136">
        <v>5.22807</v>
      </c>
      <c r="HW136">
        <v>11.974</v>
      </c>
      <c r="HX136">
        <v>4.96935</v>
      </c>
      <c r="HY136">
        <v>3.28945</v>
      </c>
      <c r="HZ136">
        <v>9999</v>
      </c>
      <c r="IA136">
        <v>9999</v>
      </c>
      <c r="IB136">
        <v>9999</v>
      </c>
      <c r="IC136">
        <v>999.9</v>
      </c>
      <c r="ID136">
        <v>4.97293</v>
      </c>
      <c r="IE136">
        <v>1.87733</v>
      </c>
      <c r="IF136">
        <v>1.87546</v>
      </c>
      <c r="IG136">
        <v>1.87823</v>
      </c>
      <c r="IH136">
        <v>1.87499</v>
      </c>
      <c r="II136">
        <v>1.87851</v>
      </c>
      <c r="IJ136">
        <v>1.87562</v>
      </c>
      <c r="IK136">
        <v>1.87683</v>
      </c>
      <c r="IL136">
        <v>0</v>
      </c>
      <c r="IM136">
        <v>0</v>
      </c>
      <c r="IN136">
        <v>0</v>
      </c>
      <c r="IO136">
        <v>0</v>
      </c>
      <c r="IP136" t="s">
        <v>443</v>
      </c>
      <c r="IQ136" t="s">
        <v>444</v>
      </c>
      <c r="IR136" t="s">
        <v>445</v>
      </c>
      <c r="IS136" t="s">
        <v>445</v>
      </c>
      <c r="IT136" t="s">
        <v>445</v>
      </c>
      <c r="IU136" t="s">
        <v>445</v>
      </c>
      <c r="IV136">
        <v>0</v>
      </c>
      <c r="IW136">
        <v>100</v>
      </c>
      <c r="IX136">
        <v>100</v>
      </c>
      <c r="IY136">
        <v>-0.114</v>
      </c>
      <c r="IZ136">
        <v>0.2075</v>
      </c>
      <c r="JA136">
        <v>-0.2046850803116756</v>
      </c>
      <c r="JB136">
        <v>0.001090686741545948</v>
      </c>
      <c r="JC136">
        <v>-2.452344269991786E-07</v>
      </c>
      <c r="JD136">
        <v>1.613811493950918E-10</v>
      </c>
      <c r="JE136">
        <v>-0.05017639731038544</v>
      </c>
      <c r="JF136">
        <v>-0.0006473243881308715</v>
      </c>
      <c r="JG136">
        <v>0.0006993473609999637</v>
      </c>
      <c r="JH136">
        <v>-6.390957121238126E-06</v>
      </c>
      <c r="JI136">
        <v>1</v>
      </c>
      <c r="JJ136">
        <v>2094</v>
      </c>
      <c r="JK136">
        <v>1</v>
      </c>
      <c r="JL136">
        <v>27</v>
      </c>
      <c r="JM136">
        <v>187562.7</v>
      </c>
      <c r="JN136">
        <v>187562.6</v>
      </c>
      <c r="JO136">
        <v>0.26001</v>
      </c>
      <c r="JP136">
        <v>2.60986</v>
      </c>
      <c r="JQ136">
        <v>1.39893</v>
      </c>
      <c r="JR136">
        <v>2.35352</v>
      </c>
      <c r="JS136">
        <v>1.44897</v>
      </c>
      <c r="JT136">
        <v>2.55371</v>
      </c>
      <c r="JU136">
        <v>36.8604</v>
      </c>
      <c r="JV136">
        <v>24.1926</v>
      </c>
      <c r="JW136">
        <v>18</v>
      </c>
      <c r="JX136">
        <v>475.561</v>
      </c>
      <c r="JY136">
        <v>483.124</v>
      </c>
      <c r="JZ136">
        <v>26.5639</v>
      </c>
      <c r="KA136">
        <v>29.1697</v>
      </c>
      <c r="KB136">
        <v>30.0004</v>
      </c>
      <c r="KC136">
        <v>28.7792</v>
      </c>
      <c r="KD136">
        <v>28.8299</v>
      </c>
      <c r="KE136">
        <v>5.23809</v>
      </c>
      <c r="KF136">
        <v>26.0284</v>
      </c>
      <c r="KG136">
        <v>100</v>
      </c>
      <c r="KH136">
        <v>26.557</v>
      </c>
      <c r="KI136">
        <v>32.3287</v>
      </c>
      <c r="KJ136">
        <v>21.8948</v>
      </c>
      <c r="KK136">
        <v>100.944</v>
      </c>
      <c r="KL136">
        <v>100.186</v>
      </c>
    </row>
    <row r="137" spans="1:298">
      <c r="A137">
        <v>121</v>
      </c>
      <c r="B137">
        <v>1758402440.1</v>
      </c>
      <c r="C137">
        <v>5031.599999904633</v>
      </c>
      <c r="D137" t="s">
        <v>688</v>
      </c>
      <c r="E137" t="s">
        <v>689</v>
      </c>
      <c r="F137">
        <v>5</v>
      </c>
      <c r="G137" t="s">
        <v>641</v>
      </c>
      <c r="H137" t="s">
        <v>437</v>
      </c>
      <c r="I137" t="s">
        <v>438</v>
      </c>
      <c r="J137">
        <v>1758402432.099999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429.3835071661296</v>
      </c>
      <c r="AL137">
        <v>426.2295636363636</v>
      </c>
      <c r="AM137">
        <v>0.0004061519963456823</v>
      </c>
      <c r="AN137">
        <v>65.66047444305194</v>
      </c>
      <c r="AO137">
        <f>(AQ137 - AP137 + DZ137*1E3/(8.314*(EB137+273.15)) * AS137/DY137 * AR137) * DY137/(100*DM137) * 1000/(1000 - AQ137)</f>
        <v>0</v>
      </c>
      <c r="AP137">
        <v>21.87248514545003</v>
      </c>
      <c r="AQ137">
        <v>22.30703151515151</v>
      </c>
      <c r="AR137">
        <v>3.173093154483766E-07</v>
      </c>
      <c r="AS137">
        <v>125.0699500986589</v>
      </c>
      <c r="AT137">
        <v>1</v>
      </c>
      <c r="AU137">
        <v>0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439</v>
      </c>
      <c r="AZ137" t="s">
        <v>439</v>
      </c>
      <c r="BA137">
        <v>0</v>
      </c>
      <c r="BB137">
        <v>0</v>
      </c>
      <c r="BC137">
        <f>1-BA137/BB137</f>
        <v>0</v>
      </c>
      <c r="BD137">
        <v>0</v>
      </c>
      <c r="BE137" t="s">
        <v>439</v>
      </c>
      <c r="BF137" t="s">
        <v>439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439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1.91</v>
      </c>
      <c r="DN137">
        <v>0.5</v>
      </c>
      <c r="DO137" t="s">
        <v>440</v>
      </c>
      <c r="DP137">
        <v>2</v>
      </c>
      <c r="DQ137" t="b">
        <v>1</v>
      </c>
      <c r="DR137">
        <v>1758402432.099999</v>
      </c>
      <c r="DS137">
        <v>416.7205806451612</v>
      </c>
      <c r="DT137">
        <v>420.0015161290324</v>
      </c>
      <c r="DU137">
        <v>22.31093870967742</v>
      </c>
      <c r="DV137">
        <v>21.87144838709677</v>
      </c>
      <c r="DW137">
        <v>416.501935483871</v>
      </c>
      <c r="DX137">
        <v>22.10277741935484</v>
      </c>
      <c r="DY137">
        <v>499.9975161290324</v>
      </c>
      <c r="DZ137">
        <v>90.31329032258064</v>
      </c>
      <c r="EA137">
        <v>0.05614059354838709</v>
      </c>
      <c r="EB137">
        <v>28.97605483870968</v>
      </c>
      <c r="EC137">
        <v>29.98585161290323</v>
      </c>
      <c r="ED137">
        <v>999.9000000000003</v>
      </c>
      <c r="EE137">
        <v>0</v>
      </c>
      <c r="EF137">
        <v>0</v>
      </c>
      <c r="EG137">
        <v>10001.45451612903</v>
      </c>
      <c r="EH137">
        <v>0</v>
      </c>
      <c r="EI137">
        <v>11.33870516129033</v>
      </c>
      <c r="EJ137">
        <v>-3.280825161290323</v>
      </c>
      <c r="EK137">
        <v>426.2302258064516</v>
      </c>
      <c r="EL137">
        <v>429.3929032258065</v>
      </c>
      <c r="EM137">
        <v>0.4394861290322579</v>
      </c>
      <c r="EN137">
        <v>420.0015161290324</v>
      </c>
      <c r="EO137">
        <v>21.87144838709677</v>
      </c>
      <c r="EP137">
        <v>2.014974193548387</v>
      </c>
      <c r="EQ137">
        <v>1.975282580645161</v>
      </c>
      <c r="ER137">
        <v>17.5625</v>
      </c>
      <c r="ES137">
        <v>17.24758064516129</v>
      </c>
      <c r="ET137">
        <v>2000.01064516129</v>
      </c>
      <c r="EU137">
        <v>0.9800039677419353</v>
      </c>
      <c r="EV137">
        <v>0.01999570322580645</v>
      </c>
      <c r="EW137">
        <v>0</v>
      </c>
      <c r="EX137">
        <v>210.5441935483871</v>
      </c>
      <c r="EY137">
        <v>5.000560000000002</v>
      </c>
      <c r="EZ137">
        <v>4381.805161290323</v>
      </c>
      <c r="FA137">
        <v>17294.99677419355</v>
      </c>
      <c r="FB137">
        <v>41.875</v>
      </c>
      <c r="FC137">
        <v>42.18699999999998</v>
      </c>
      <c r="FD137">
        <v>41.68699999999998</v>
      </c>
      <c r="FE137">
        <v>41.30399999999999</v>
      </c>
      <c r="FF137">
        <v>42.55799999999998</v>
      </c>
      <c r="FG137">
        <v>1955.12064516129</v>
      </c>
      <c r="FH137">
        <v>39.89000000000002</v>
      </c>
      <c r="FI137">
        <v>0</v>
      </c>
      <c r="FJ137">
        <v>1758402440.2</v>
      </c>
      <c r="FK137">
        <v>0</v>
      </c>
      <c r="FL137">
        <v>210.5341538461539</v>
      </c>
      <c r="FM137">
        <v>-0.2473162411034971</v>
      </c>
      <c r="FN137">
        <v>25.38085466111745</v>
      </c>
      <c r="FO137">
        <v>4382.067307692309</v>
      </c>
      <c r="FP137">
        <v>15</v>
      </c>
      <c r="FQ137">
        <v>0</v>
      </c>
      <c r="FR137" t="s">
        <v>441</v>
      </c>
      <c r="FS137">
        <v>1747148579.5</v>
      </c>
      <c r="FT137">
        <v>1747148584.5</v>
      </c>
      <c r="FU137">
        <v>0</v>
      </c>
      <c r="FV137">
        <v>0.162</v>
      </c>
      <c r="FW137">
        <v>-0.001</v>
      </c>
      <c r="FX137">
        <v>0.139</v>
      </c>
      <c r="FY137">
        <v>0.058</v>
      </c>
      <c r="FZ137">
        <v>420</v>
      </c>
      <c r="GA137">
        <v>16</v>
      </c>
      <c r="GB137">
        <v>0.19</v>
      </c>
      <c r="GC137">
        <v>0.02</v>
      </c>
      <c r="GD137">
        <v>-3.28670575</v>
      </c>
      <c r="GE137">
        <v>-0.01613392120074425</v>
      </c>
      <c r="GF137">
        <v>0.03167875683226063</v>
      </c>
      <c r="GG137">
        <v>1</v>
      </c>
      <c r="GH137">
        <v>210.5841764705882</v>
      </c>
      <c r="GI137">
        <v>-0.6583651643011341</v>
      </c>
      <c r="GJ137">
        <v>0.1712647538665044</v>
      </c>
      <c r="GK137">
        <v>1</v>
      </c>
      <c r="GL137">
        <v>0.438356125</v>
      </c>
      <c r="GM137">
        <v>-0.001209196998124201</v>
      </c>
      <c r="GN137">
        <v>0.006511208893851817</v>
      </c>
      <c r="GO137">
        <v>1</v>
      </c>
      <c r="GP137">
        <v>3</v>
      </c>
      <c r="GQ137">
        <v>3</v>
      </c>
      <c r="GR137" t="s">
        <v>442</v>
      </c>
      <c r="GS137">
        <v>3.12743</v>
      </c>
      <c r="GT137">
        <v>2.7332</v>
      </c>
      <c r="GU137">
        <v>0.0850557</v>
      </c>
      <c r="GV137">
        <v>0.0860493</v>
      </c>
      <c r="GW137">
        <v>0.101478</v>
      </c>
      <c r="GX137">
        <v>0.100642</v>
      </c>
      <c r="GY137">
        <v>27434.6</v>
      </c>
      <c r="GZ137">
        <v>26558.1</v>
      </c>
      <c r="HA137">
        <v>30527.1</v>
      </c>
      <c r="HB137">
        <v>29313.6</v>
      </c>
      <c r="HC137">
        <v>37861</v>
      </c>
      <c r="HD137">
        <v>34679.1</v>
      </c>
      <c r="HE137">
        <v>46706.9</v>
      </c>
      <c r="HF137">
        <v>43550</v>
      </c>
      <c r="HG137">
        <v>1.81865</v>
      </c>
      <c r="HH137">
        <v>1.87785</v>
      </c>
      <c r="HI137">
        <v>0.113495</v>
      </c>
      <c r="HJ137">
        <v>0</v>
      </c>
      <c r="HK137">
        <v>28.1413</v>
      </c>
      <c r="HL137">
        <v>999.9</v>
      </c>
      <c r="HM137">
        <v>55</v>
      </c>
      <c r="HN137">
        <v>30.1</v>
      </c>
      <c r="HO137">
        <v>26.0937</v>
      </c>
      <c r="HP137">
        <v>63.6041</v>
      </c>
      <c r="HQ137">
        <v>16.5304</v>
      </c>
      <c r="HR137">
        <v>1</v>
      </c>
      <c r="HS137">
        <v>0.163285</v>
      </c>
      <c r="HT137">
        <v>0.390387</v>
      </c>
      <c r="HU137">
        <v>20.1998</v>
      </c>
      <c r="HV137">
        <v>5.23077</v>
      </c>
      <c r="HW137">
        <v>11.974</v>
      </c>
      <c r="HX137">
        <v>4.97085</v>
      </c>
      <c r="HY137">
        <v>3.29025</v>
      </c>
      <c r="HZ137">
        <v>9999</v>
      </c>
      <c r="IA137">
        <v>9999</v>
      </c>
      <c r="IB137">
        <v>9999</v>
      </c>
      <c r="IC137">
        <v>999.9</v>
      </c>
      <c r="ID137">
        <v>4.97296</v>
      </c>
      <c r="IE137">
        <v>1.87741</v>
      </c>
      <c r="IF137">
        <v>1.87546</v>
      </c>
      <c r="IG137">
        <v>1.87826</v>
      </c>
      <c r="IH137">
        <v>1.875</v>
      </c>
      <c r="II137">
        <v>1.87855</v>
      </c>
      <c r="IJ137">
        <v>1.87564</v>
      </c>
      <c r="IK137">
        <v>1.87684</v>
      </c>
      <c r="IL137">
        <v>0</v>
      </c>
      <c r="IM137">
        <v>0</v>
      </c>
      <c r="IN137">
        <v>0</v>
      </c>
      <c r="IO137">
        <v>0</v>
      </c>
      <c r="IP137" t="s">
        <v>443</v>
      </c>
      <c r="IQ137" t="s">
        <v>444</v>
      </c>
      <c r="IR137" t="s">
        <v>445</v>
      </c>
      <c r="IS137" t="s">
        <v>445</v>
      </c>
      <c r="IT137" t="s">
        <v>445</v>
      </c>
      <c r="IU137" t="s">
        <v>445</v>
      </c>
      <c r="IV137">
        <v>0</v>
      </c>
      <c r="IW137">
        <v>100</v>
      </c>
      <c r="IX137">
        <v>100</v>
      </c>
      <c r="IY137">
        <v>0.219</v>
      </c>
      <c r="IZ137">
        <v>0.208</v>
      </c>
      <c r="JA137">
        <v>-0.2046850803116756</v>
      </c>
      <c r="JB137">
        <v>0.001090686741545948</v>
      </c>
      <c r="JC137">
        <v>-2.452344269991786E-07</v>
      </c>
      <c r="JD137">
        <v>1.613811493950918E-10</v>
      </c>
      <c r="JE137">
        <v>-0.05017639731038544</v>
      </c>
      <c r="JF137">
        <v>-0.0006473243881308715</v>
      </c>
      <c r="JG137">
        <v>0.0006993473609999637</v>
      </c>
      <c r="JH137">
        <v>-6.390957121238126E-06</v>
      </c>
      <c r="JI137">
        <v>1</v>
      </c>
      <c r="JJ137">
        <v>2094</v>
      </c>
      <c r="JK137">
        <v>1</v>
      </c>
      <c r="JL137">
        <v>27</v>
      </c>
      <c r="JM137">
        <v>187564.3</v>
      </c>
      <c r="JN137">
        <v>187564.3</v>
      </c>
      <c r="JO137">
        <v>1.1145</v>
      </c>
      <c r="JP137">
        <v>2.5647</v>
      </c>
      <c r="JQ137">
        <v>1.39893</v>
      </c>
      <c r="JR137">
        <v>2.35229</v>
      </c>
      <c r="JS137">
        <v>1.44897</v>
      </c>
      <c r="JT137">
        <v>2.54639</v>
      </c>
      <c r="JU137">
        <v>36.908</v>
      </c>
      <c r="JV137">
        <v>24.1926</v>
      </c>
      <c r="JW137">
        <v>18</v>
      </c>
      <c r="JX137">
        <v>475.928</v>
      </c>
      <c r="JY137">
        <v>483.373</v>
      </c>
      <c r="JZ137">
        <v>26.7721</v>
      </c>
      <c r="KA137">
        <v>29.2342</v>
      </c>
      <c r="KB137">
        <v>30.0003</v>
      </c>
      <c r="KC137">
        <v>28.849</v>
      </c>
      <c r="KD137">
        <v>28.899</v>
      </c>
      <c r="KE137">
        <v>22.3369</v>
      </c>
      <c r="KF137">
        <v>26.5853</v>
      </c>
      <c r="KG137">
        <v>100</v>
      </c>
      <c r="KH137">
        <v>26.7775</v>
      </c>
      <c r="KI137">
        <v>419.999</v>
      </c>
      <c r="KJ137">
        <v>21.8072</v>
      </c>
      <c r="KK137">
        <v>100.931</v>
      </c>
      <c r="KL137">
        <v>100.18</v>
      </c>
    </row>
    <row r="138" spans="1:298">
      <c r="A138">
        <v>122</v>
      </c>
      <c r="B138">
        <v>1758402445.1</v>
      </c>
      <c r="C138">
        <v>5036.599999904633</v>
      </c>
      <c r="D138" t="s">
        <v>690</v>
      </c>
      <c r="E138" t="s">
        <v>691</v>
      </c>
      <c r="F138">
        <v>5</v>
      </c>
      <c r="G138" t="s">
        <v>641</v>
      </c>
      <c r="H138" t="s">
        <v>437</v>
      </c>
      <c r="I138" t="s">
        <v>438</v>
      </c>
      <c r="J138">
        <v>1758402437.255172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429.3949500737257</v>
      </c>
      <c r="AL138">
        <v>426.2256060606059</v>
      </c>
      <c r="AM138">
        <v>0.0001948454110136564</v>
      </c>
      <c r="AN138">
        <v>65.66047444305194</v>
      </c>
      <c r="AO138">
        <f>(AQ138 - AP138 + DZ138*1E3/(8.314*(EB138+273.15)) * AS138/DY138 * AR138) * DY138/(100*DM138) * 1000/(1000 - AQ138)</f>
        <v>0</v>
      </c>
      <c r="AP138">
        <v>21.87743427156354</v>
      </c>
      <c r="AQ138">
        <v>22.30783393939393</v>
      </c>
      <c r="AR138">
        <v>1.712022636148049E-06</v>
      </c>
      <c r="AS138">
        <v>125.0699500986589</v>
      </c>
      <c r="AT138">
        <v>1</v>
      </c>
      <c r="AU138">
        <v>0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439</v>
      </c>
      <c r="AZ138" t="s">
        <v>439</v>
      </c>
      <c r="BA138">
        <v>0</v>
      </c>
      <c r="BB138">
        <v>0</v>
      </c>
      <c r="BC138">
        <f>1-BA138/BB138</f>
        <v>0</v>
      </c>
      <c r="BD138">
        <v>0</v>
      </c>
      <c r="BE138" t="s">
        <v>439</v>
      </c>
      <c r="BF138" t="s">
        <v>439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439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1.91</v>
      </c>
      <c r="DN138">
        <v>0.5</v>
      </c>
      <c r="DO138" t="s">
        <v>440</v>
      </c>
      <c r="DP138">
        <v>2</v>
      </c>
      <c r="DQ138" t="b">
        <v>1</v>
      </c>
      <c r="DR138">
        <v>1758402437.255172</v>
      </c>
      <c r="DS138">
        <v>416.7071724137931</v>
      </c>
      <c r="DT138">
        <v>420.1284482758621</v>
      </c>
      <c r="DU138">
        <v>22.3081275862069</v>
      </c>
      <c r="DV138">
        <v>21.87355172413793</v>
      </c>
      <c r="DW138">
        <v>416.4886896551724</v>
      </c>
      <c r="DX138">
        <v>22.10001724137931</v>
      </c>
      <c r="DY138">
        <v>499.9855862068966</v>
      </c>
      <c r="DZ138">
        <v>90.31312068965518</v>
      </c>
      <c r="EA138">
        <v>0.05576330000000002</v>
      </c>
      <c r="EB138">
        <v>28.97907586206896</v>
      </c>
      <c r="EC138">
        <v>29.99153103448276</v>
      </c>
      <c r="ED138">
        <v>999.9000000000002</v>
      </c>
      <c r="EE138">
        <v>0</v>
      </c>
      <c r="EF138">
        <v>0</v>
      </c>
      <c r="EG138">
        <v>10007.46689655172</v>
      </c>
      <c r="EH138">
        <v>0</v>
      </c>
      <c r="EI138">
        <v>12.15017586206897</v>
      </c>
      <c r="EJ138">
        <v>-3.421131379310344</v>
      </c>
      <c r="EK138">
        <v>426.2153793103448</v>
      </c>
      <c r="EL138">
        <v>429.5236551724137</v>
      </c>
      <c r="EM138">
        <v>0.4345744137931035</v>
      </c>
      <c r="EN138">
        <v>420.1284482758621</v>
      </c>
      <c r="EO138">
        <v>21.87355172413793</v>
      </c>
      <c r="EP138">
        <v>2.014716896551724</v>
      </c>
      <c r="EQ138">
        <v>1.975468275862069</v>
      </c>
      <c r="ER138">
        <v>17.5604724137931</v>
      </c>
      <c r="ES138">
        <v>17.2490724137931</v>
      </c>
      <c r="ET138">
        <v>1999.987586206897</v>
      </c>
      <c r="EU138">
        <v>0.9800037241379309</v>
      </c>
      <c r="EV138">
        <v>0.01999595172413793</v>
      </c>
      <c r="EW138">
        <v>0</v>
      </c>
      <c r="EX138">
        <v>210.5907931034482</v>
      </c>
      <c r="EY138">
        <v>5.000560000000001</v>
      </c>
      <c r="EZ138">
        <v>4383.985517241379</v>
      </c>
      <c r="FA138">
        <v>17294.78965517241</v>
      </c>
      <c r="FB138">
        <v>41.87927586206897</v>
      </c>
      <c r="FC138">
        <v>42.18699999999998</v>
      </c>
      <c r="FD138">
        <v>41.68699999999998</v>
      </c>
      <c r="FE138">
        <v>41.29489655172412</v>
      </c>
      <c r="FF138">
        <v>42.55772413793102</v>
      </c>
      <c r="FG138">
        <v>1955.097586206896</v>
      </c>
      <c r="FH138">
        <v>39.89000000000001</v>
      </c>
      <c r="FI138">
        <v>0</v>
      </c>
      <c r="FJ138">
        <v>1758402445</v>
      </c>
      <c r="FK138">
        <v>0</v>
      </c>
      <c r="FL138">
        <v>210.5946153846153</v>
      </c>
      <c r="FM138">
        <v>1.097299148861099</v>
      </c>
      <c r="FN138">
        <v>19.04649562634264</v>
      </c>
      <c r="FO138">
        <v>4384.155</v>
      </c>
      <c r="FP138">
        <v>15</v>
      </c>
      <c r="FQ138">
        <v>0</v>
      </c>
      <c r="FR138" t="s">
        <v>441</v>
      </c>
      <c r="FS138">
        <v>1747148579.5</v>
      </c>
      <c r="FT138">
        <v>1747148584.5</v>
      </c>
      <c r="FU138">
        <v>0</v>
      </c>
      <c r="FV138">
        <v>0.162</v>
      </c>
      <c r="FW138">
        <v>-0.001</v>
      </c>
      <c r="FX138">
        <v>0.139</v>
      </c>
      <c r="FY138">
        <v>0.058</v>
      </c>
      <c r="FZ138">
        <v>420</v>
      </c>
      <c r="GA138">
        <v>16</v>
      </c>
      <c r="GB138">
        <v>0.19</v>
      </c>
      <c r="GC138">
        <v>0.02</v>
      </c>
      <c r="GD138">
        <v>-3.339965</v>
      </c>
      <c r="GE138">
        <v>-1.088066116322682</v>
      </c>
      <c r="GF138">
        <v>0.1879695187922766</v>
      </c>
      <c r="GG138">
        <v>0</v>
      </c>
      <c r="GH138">
        <v>210.5711470588235</v>
      </c>
      <c r="GI138">
        <v>0.3766692116393683</v>
      </c>
      <c r="GJ138">
        <v>0.1812307811072977</v>
      </c>
      <c r="GK138">
        <v>1</v>
      </c>
      <c r="GL138">
        <v>0.4374767999999999</v>
      </c>
      <c r="GM138">
        <v>-0.0555255759849917</v>
      </c>
      <c r="GN138">
        <v>0.00545445154529766</v>
      </c>
      <c r="GO138">
        <v>1</v>
      </c>
      <c r="GP138">
        <v>2</v>
      </c>
      <c r="GQ138">
        <v>3</v>
      </c>
      <c r="GR138" t="s">
        <v>448</v>
      </c>
      <c r="GS138">
        <v>3.12738</v>
      </c>
      <c r="GT138">
        <v>2.73304</v>
      </c>
      <c r="GU138">
        <v>0.08506320000000001</v>
      </c>
      <c r="GV138">
        <v>0.0863912</v>
      </c>
      <c r="GW138">
        <v>0.101478</v>
      </c>
      <c r="GX138">
        <v>0.100648</v>
      </c>
      <c r="GY138">
        <v>27434.7</v>
      </c>
      <c r="GZ138">
        <v>26548.5</v>
      </c>
      <c r="HA138">
        <v>30527.5</v>
      </c>
      <c r="HB138">
        <v>29314.1</v>
      </c>
      <c r="HC138">
        <v>37861.7</v>
      </c>
      <c r="HD138">
        <v>34679.4</v>
      </c>
      <c r="HE138">
        <v>46707.7</v>
      </c>
      <c r="HF138">
        <v>43550.6</v>
      </c>
      <c r="HG138">
        <v>1.81855</v>
      </c>
      <c r="HH138">
        <v>1.87777</v>
      </c>
      <c r="HI138">
        <v>0.114232</v>
      </c>
      <c r="HJ138">
        <v>0</v>
      </c>
      <c r="HK138">
        <v>28.141</v>
      </c>
      <c r="HL138">
        <v>999.9</v>
      </c>
      <c r="HM138">
        <v>55</v>
      </c>
      <c r="HN138">
        <v>30.1</v>
      </c>
      <c r="HO138">
        <v>26.0955</v>
      </c>
      <c r="HP138">
        <v>63.7641</v>
      </c>
      <c r="HQ138">
        <v>16.7188</v>
      </c>
      <c r="HR138">
        <v>1</v>
      </c>
      <c r="HS138">
        <v>0.163676</v>
      </c>
      <c r="HT138">
        <v>0.396019</v>
      </c>
      <c r="HU138">
        <v>20.1992</v>
      </c>
      <c r="HV138">
        <v>5.22672</v>
      </c>
      <c r="HW138">
        <v>11.974</v>
      </c>
      <c r="HX138">
        <v>4.96995</v>
      </c>
      <c r="HY138">
        <v>3.2895</v>
      </c>
      <c r="HZ138">
        <v>9999</v>
      </c>
      <c r="IA138">
        <v>9999</v>
      </c>
      <c r="IB138">
        <v>9999</v>
      </c>
      <c r="IC138">
        <v>999.9</v>
      </c>
      <c r="ID138">
        <v>4.97293</v>
      </c>
      <c r="IE138">
        <v>1.8774</v>
      </c>
      <c r="IF138">
        <v>1.87546</v>
      </c>
      <c r="IG138">
        <v>1.87821</v>
      </c>
      <c r="IH138">
        <v>1.875</v>
      </c>
      <c r="II138">
        <v>1.87855</v>
      </c>
      <c r="IJ138">
        <v>1.87564</v>
      </c>
      <c r="IK138">
        <v>1.87684</v>
      </c>
      <c r="IL138">
        <v>0</v>
      </c>
      <c r="IM138">
        <v>0</v>
      </c>
      <c r="IN138">
        <v>0</v>
      </c>
      <c r="IO138">
        <v>0</v>
      </c>
      <c r="IP138" t="s">
        <v>443</v>
      </c>
      <c r="IQ138" t="s">
        <v>444</v>
      </c>
      <c r="IR138" t="s">
        <v>445</v>
      </c>
      <c r="IS138" t="s">
        <v>445</v>
      </c>
      <c r="IT138" t="s">
        <v>445</v>
      </c>
      <c r="IU138" t="s">
        <v>445</v>
      </c>
      <c r="IV138">
        <v>0</v>
      </c>
      <c r="IW138">
        <v>100</v>
      </c>
      <c r="IX138">
        <v>100</v>
      </c>
      <c r="IY138">
        <v>0.219</v>
      </c>
      <c r="IZ138">
        <v>0.2081</v>
      </c>
      <c r="JA138">
        <v>-0.2046850803116756</v>
      </c>
      <c r="JB138">
        <v>0.001090686741545948</v>
      </c>
      <c r="JC138">
        <v>-2.452344269991786E-07</v>
      </c>
      <c r="JD138">
        <v>1.613811493950918E-10</v>
      </c>
      <c r="JE138">
        <v>-0.05017639731038544</v>
      </c>
      <c r="JF138">
        <v>-0.0006473243881308715</v>
      </c>
      <c r="JG138">
        <v>0.0006993473609999637</v>
      </c>
      <c r="JH138">
        <v>-6.390957121238126E-06</v>
      </c>
      <c r="JI138">
        <v>1</v>
      </c>
      <c r="JJ138">
        <v>2094</v>
      </c>
      <c r="JK138">
        <v>1</v>
      </c>
      <c r="JL138">
        <v>27</v>
      </c>
      <c r="JM138">
        <v>187564.4</v>
      </c>
      <c r="JN138">
        <v>187564.3</v>
      </c>
      <c r="JO138">
        <v>1.14014</v>
      </c>
      <c r="JP138">
        <v>2.55371</v>
      </c>
      <c r="JQ138">
        <v>1.39893</v>
      </c>
      <c r="JR138">
        <v>2.35352</v>
      </c>
      <c r="JS138">
        <v>1.44897</v>
      </c>
      <c r="JT138">
        <v>2.58423</v>
      </c>
      <c r="JU138">
        <v>36.908</v>
      </c>
      <c r="JV138">
        <v>24.2013</v>
      </c>
      <c r="JW138">
        <v>18</v>
      </c>
      <c r="JX138">
        <v>475.893</v>
      </c>
      <c r="JY138">
        <v>483.348</v>
      </c>
      <c r="JZ138">
        <v>26.7797</v>
      </c>
      <c r="KA138">
        <v>29.2374</v>
      </c>
      <c r="KB138">
        <v>30.0003</v>
      </c>
      <c r="KC138">
        <v>28.8521</v>
      </c>
      <c r="KD138">
        <v>28.9021</v>
      </c>
      <c r="KE138">
        <v>22.8667</v>
      </c>
      <c r="KF138">
        <v>26.8672</v>
      </c>
      <c r="KG138">
        <v>100</v>
      </c>
      <c r="KH138">
        <v>26.6854</v>
      </c>
      <c r="KI138">
        <v>440.048</v>
      </c>
      <c r="KJ138">
        <v>21.8016</v>
      </c>
      <c r="KK138">
        <v>100.932</v>
      </c>
      <c r="KL138">
        <v>100.182</v>
      </c>
    </row>
    <row r="139" spans="1:298">
      <c r="A139">
        <v>123</v>
      </c>
      <c r="B139">
        <v>1758402450.1</v>
      </c>
      <c r="C139">
        <v>5041.599999904633</v>
      </c>
      <c r="D139" t="s">
        <v>692</v>
      </c>
      <c r="E139" t="s">
        <v>693</v>
      </c>
      <c r="F139">
        <v>5</v>
      </c>
      <c r="G139" t="s">
        <v>641</v>
      </c>
      <c r="H139" t="s">
        <v>437</v>
      </c>
      <c r="I139" t="s">
        <v>438</v>
      </c>
      <c r="J139">
        <v>1758402442.332142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435.7689169885764</v>
      </c>
      <c r="AL139">
        <v>429.1445393939391</v>
      </c>
      <c r="AM139">
        <v>0.7131214349931054</v>
      </c>
      <c r="AN139">
        <v>65.66047444305194</v>
      </c>
      <c r="AO139">
        <f>(AQ139 - AP139 + DZ139*1E3/(8.314*(EB139+273.15)) * AS139/DY139 * AR139) * DY139/(100*DM139) * 1000/(1000 - AQ139)</f>
        <v>0</v>
      </c>
      <c r="AP139">
        <v>21.80962545502822</v>
      </c>
      <c r="AQ139">
        <v>22.29826545454545</v>
      </c>
      <c r="AR139">
        <v>-1.541343407803036E-05</v>
      </c>
      <c r="AS139">
        <v>125.0699500986589</v>
      </c>
      <c r="AT139">
        <v>1</v>
      </c>
      <c r="AU139">
        <v>0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439</v>
      </c>
      <c r="AZ139" t="s">
        <v>439</v>
      </c>
      <c r="BA139">
        <v>0</v>
      </c>
      <c r="BB139">
        <v>0</v>
      </c>
      <c r="BC139">
        <f>1-BA139/BB139</f>
        <v>0</v>
      </c>
      <c r="BD139">
        <v>0</v>
      </c>
      <c r="BE139" t="s">
        <v>439</v>
      </c>
      <c r="BF139" t="s">
        <v>439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439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1.91</v>
      </c>
      <c r="DN139">
        <v>0.5</v>
      </c>
      <c r="DO139" t="s">
        <v>440</v>
      </c>
      <c r="DP139">
        <v>2</v>
      </c>
      <c r="DQ139" t="b">
        <v>1</v>
      </c>
      <c r="DR139">
        <v>1758402442.332142</v>
      </c>
      <c r="DS139">
        <v>417.0983928571428</v>
      </c>
      <c r="DT139">
        <v>422.6432142857143</v>
      </c>
      <c r="DU139">
        <v>22.30638214285714</v>
      </c>
      <c r="DV139">
        <v>21.86211785714286</v>
      </c>
      <c r="DW139">
        <v>416.8794642857143</v>
      </c>
      <c r="DX139">
        <v>22.09830357142857</v>
      </c>
      <c r="DY139">
        <v>499.9798214285714</v>
      </c>
      <c r="DZ139">
        <v>90.31327142857144</v>
      </c>
      <c r="EA139">
        <v>0.05539970714285715</v>
      </c>
      <c r="EB139">
        <v>28.9813</v>
      </c>
      <c r="EC139">
        <v>29.99170357142857</v>
      </c>
      <c r="ED139">
        <v>999.9000000000002</v>
      </c>
      <c r="EE139">
        <v>0</v>
      </c>
      <c r="EF139">
        <v>0</v>
      </c>
      <c r="EG139">
        <v>10008.33714285714</v>
      </c>
      <c r="EH139">
        <v>0</v>
      </c>
      <c r="EI139">
        <v>12.30140357142857</v>
      </c>
      <c r="EJ139">
        <v>-5.544742857142857</v>
      </c>
      <c r="EK139">
        <v>426.6147142857143</v>
      </c>
      <c r="EL139">
        <v>432.0895357142858</v>
      </c>
      <c r="EM139">
        <v>0.4442626428571429</v>
      </c>
      <c r="EN139">
        <v>422.6432142857143</v>
      </c>
      <c r="EO139">
        <v>21.86211785714286</v>
      </c>
      <c r="EP139">
        <v>2.0145625</v>
      </c>
      <c r="EQ139">
        <v>1.974439642857143</v>
      </c>
      <c r="ER139">
        <v>17.55925357142857</v>
      </c>
      <c r="ES139">
        <v>17.240825</v>
      </c>
      <c r="ET139">
        <v>1999.980357142858</v>
      </c>
      <c r="EU139">
        <v>0.9800036428571427</v>
      </c>
      <c r="EV139">
        <v>0.01999603214285714</v>
      </c>
      <c r="EW139">
        <v>0</v>
      </c>
      <c r="EX139">
        <v>210.7292857142857</v>
      </c>
      <c r="EY139">
        <v>5.000560000000001</v>
      </c>
      <c r="EZ139">
        <v>4386.187142857144</v>
      </c>
      <c r="FA139">
        <v>17294.725</v>
      </c>
      <c r="FB139">
        <v>41.87942857142857</v>
      </c>
      <c r="FC139">
        <v>42.18699999999999</v>
      </c>
      <c r="FD139">
        <v>41.68699999999999</v>
      </c>
      <c r="FE139">
        <v>41.2942857142857</v>
      </c>
      <c r="FF139">
        <v>42.55757142857141</v>
      </c>
      <c r="FG139">
        <v>1955.090357142857</v>
      </c>
      <c r="FH139">
        <v>39.89000000000001</v>
      </c>
      <c r="FI139">
        <v>0</v>
      </c>
      <c r="FJ139">
        <v>1758402449.8</v>
      </c>
      <c r="FK139">
        <v>0</v>
      </c>
      <c r="FL139">
        <v>210.7196538461538</v>
      </c>
      <c r="FM139">
        <v>2.287692308292602</v>
      </c>
      <c r="FN139">
        <v>33.71521365614522</v>
      </c>
      <c r="FO139">
        <v>4386.226538461539</v>
      </c>
      <c r="FP139">
        <v>15</v>
      </c>
      <c r="FQ139">
        <v>0</v>
      </c>
      <c r="FR139" t="s">
        <v>441</v>
      </c>
      <c r="FS139">
        <v>1747148579.5</v>
      </c>
      <c r="FT139">
        <v>1747148584.5</v>
      </c>
      <c r="FU139">
        <v>0</v>
      </c>
      <c r="FV139">
        <v>0.162</v>
      </c>
      <c r="FW139">
        <v>-0.001</v>
      </c>
      <c r="FX139">
        <v>0.139</v>
      </c>
      <c r="FY139">
        <v>0.058</v>
      </c>
      <c r="FZ139">
        <v>420</v>
      </c>
      <c r="GA139">
        <v>16</v>
      </c>
      <c r="GB139">
        <v>0.19</v>
      </c>
      <c r="GC139">
        <v>0.02</v>
      </c>
      <c r="GD139">
        <v>-4.664661</v>
      </c>
      <c r="GE139">
        <v>-19.91255617260788</v>
      </c>
      <c r="GF139">
        <v>2.592855796354475</v>
      </c>
      <c r="GG139">
        <v>0</v>
      </c>
      <c r="GH139">
        <v>210.6539705882353</v>
      </c>
      <c r="GI139">
        <v>1.588770054306915</v>
      </c>
      <c r="GJ139">
        <v>0.2229314699889163</v>
      </c>
      <c r="GK139">
        <v>0</v>
      </c>
      <c r="GL139">
        <v>0.44039965</v>
      </c>
      <c r="GM139">
        <v>0.07128844277673405</v>
      </c>
      <c r="GN139">
        <v>0.01555396258763342</v>
      </c>
      <c r="GO139">
        <v>1</v>
      </c>
      <c r="GP139">
        <v>1</v>
      </c>
      <c r="GQ139">
        <v>3</v>
      </c>
      <c r="GR139" t="s">
        <v>455</v>
      </c>
      <c r="GS139">
        <v>3.12759</v>
      </c>
      <c r="GT139">
        <v>2.73303</v>
      </c>
      <c r="GU139">
        <v>0.0855872</v>
      </c>
      <c r="GV139">
        <v>0.0882738</v>
      </c>
      <c r="GW139">
        <v>0.101436</v>
      </c>
      <c r="GX139">
        <v>0.10035</v>
      </c>
      <c r="GY139">
        <v>27418.7</v>
      </c>
      <c r="GZ139">
        <v>26493.4</v>
      </c>
      <c r="HA139">
        <v>30527.2</v>
      </c>
      <c r="HB139">
        <v>29313.6</v>
      </c>
      <c r="HC139">
        <v>37862.8</v>
      </c>
      <c r="HD139">
        <v>34690.8</v>
      </c>
      <c r="HE139">
        <v>46706.8</v>
      </c>
      <c r="HF139">
        <v>43550.1</v>
      </c>
      <c r="HG139">
        <v>1.81845</v>
      </c>
      <c r="HH139">
        <v>1.8777</v>
      </c>
      <c r="HI139">
        <v>0.112809</v>
      </c>
      <c r="HJ139">
        <v>0</v>
      </c>
      <c r="HK139">
        <v>28.1405</v>
      </c>
      <c r="HL139">
        <v>999.9</v>
      </c>
      <c r="HM139">
        <v>55</v>
      </c>
      <c r="HN139">
        <v>30.1</v>
      </c>
      <c r="HO139">
        <v>26.0949</v>
      </c>
      <c r="HP139">
        <v>63.6541</v>
      </c>
      <c r="HQ139">
        <v>16.5264</v>
      </c>
      <c r="HR139">
        <v>1</v>
      </c>
      <c r="HS139">
        <v>0.164014</v>
      </c>
      <c r="HT139">
        <v>0.747647</v>
      </c>
      <c r="HU139">
        <v>20.1978</v>
      </c>
      <c r="HV139">
        <v>5.22627</v>
      </c>
      <c r="HW139">
        <v>11.974</v>
      </c>
      <c r="HX139">
        <v>4.96965</v>
      </c>
      <c r="HY139">
        <v>3.28953</v>
      </c>
      <c r="HZ139">
        <v>9999</v>
      </c>
      <c r="IA139">
        <v>9999</v>
      </c>
      <c r="IB139">
        <v>9999</v>
      </c>
      <c r="IC139">
        <v>999.9</v>
      </c>
      <c r="ID139">
        <v>4.97295</v>
      </c>
      <c r="IE139">
        <v>1.87741</v>
      </c>
      <c r="IF139">
        <v>1.87547</v>
      </c>
      <c r="IG139">
        <v>1.87826</v>
      </c>
      <c r="IH139">
        <v>1.875</v>
      </c>
      <c r="II139">
        <v>1.87859</v>
      </c>
      <c r="IJ139">
        <v>1.87567</v>
      </c>
      <c r="IK139">
        <v>1.87684</v>
      </c>
      <c r="IL139">
        <v>0</v>
      </c>
      <c r="IM139">
        <v>0</v>
      </c>
      <c r="IN139">
        <v>0</v>
      </c>
      <c r="IO139">
        <v>0</v>
      </c>
      <c r="IP139" t="s">
        <v>443</v>
      </c>
      <c r="IQ139" t="s">
        <v>444</v>
      </c>
      <c r="IR139" t="s">
        <v>445</v>
      </c>
      <c r="IS139" t="s">
        <v>445</v>
      </c>
      <c r="IT139" t="s">
        <v>445</v>
      </c>
      <c r="IU139" t="s">
        <v>445</v>
      </c>
      <c r="IV139">
        <v>0</v>
      </c>
      <c r="IW139">
        <v>100</v>
      </c>
      <c r="IX139">
        <v>100</v>
      </c>
      <c r="IY139">
        <v>0.222</v>
      </c>
      <c r="IZ139">
        <v>0.2078</v>
      </c>
      <c r="JA139">
        <v>-0.2046850803116756</v>
      </c>
      <c r="JB139">
        <v>0.001090686741545948</v>
      </c>
      <c r="JC139">
        <v>-2.452344269991786E-07</v>
      </c>
      <c r="JD139">
        <v>1.613811493950918E-10</v>
      </c>
      <c r="JE139">
        <v>-0.05017639731038544</v>
      </c>
      <c r="JF139">
        <v>-0.0006473243881308715</v>
      </c>
      <c r="JG139">
        <v>0.0006993473609999637</v>
      </c>
      <c r="JH139">
        <v>-6.390957121238126E-06</v>
      </c>
      <c r="JI139">
        <v>1</v>
      </c>
      <c r="JJ139">
        <v>2094</v>
      </c>
      <c r="JK139">
        <v>1</v>
      </c>
      <c r="JL139">
        <v>27</v>
      </c>
      <c r="JM139">
        <v>187564.5</v>
      </c>
      <c r="JN139">
        <v>187564.4</v>
      </c>
      <c r="JO139">
        <v>1.16821</v>
      </c>
      <c r="JP139">
        <v>2.55615</v>
      </c>
      <c r="JQ139">
        <v>1.39893</v>
      </c>
      <c r="JR139">
        <v>2.35229</v>
      </c>
      <c r="JS139">
        <v>1.44897</v>
      </c>
      <c r="JT139">
        <v>2.51831</v>
      </c>
      <c r="JU139">
        <v>36.908</v>
      </c>
      <c r="JV139">
        <v>24.2013</v>
      </c>
      <c r="JW139">
        <v>18</v>
      </c>
      <c r="JX139">
        <v>475.859</v>
      </c>
      <c r="JY139">
        <v>483.326</v>
      </c>
      <c r="JZ139">
        <v>26.7228</v>
      </c>
      <c r="KA139">
        <v>29.2399</v>
      </c>
      <c r="KB139">
        <v>30.0005</v>
      </c>
      <c r="KC139">
        <v>28.8553</v>
      </c>
      <c r="KD139">
        <v>28.9054</v>
      </c>
      <c r="KE139">
        <v>23.4731</v>
      </c>
      <c r="KF139">
        <v>26.8672</v>
      </c>
      <c r="KG139">
        <v>100</v>
      </c>
      <c r="KH139">
        <v>26.7041</v>
      </c>
      <c r="KI139">
        <v>453.411</v>
      </c>
      <c r="KJ139">
        <v>21.8092</v>
      </c>
      <c r="KK139">
        <v>100.931</v>
      </c>
      <c r="KL139">
        <v>100.18</v>
      </c>
    </row>
    <row r="140" spans="1:298">
      <c r="A140">
        <v>124</v>
      </c>
      <c r="B140">
        <v>1758402455.1</v>
      </c>
      <c r="C140">
        <v>5046.599999904633</v>
      </c>
      <c r="D140" t="s">
        <v>694</v>
      </c>
      <c r="E140" t="s">
        <v>695</v>
      </c>
      <c r="F140">
        <v>5</v>
      </c>
      <c r="G140" t="s">
        <v>641</v>
      </c>
      <c r="H140" t="s">
        <v>437</v>
      </c>
      <c r="I140" t="s">
        <v>438</v>
      </c>
      <c r="J140">
        <v>1758402447.6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450.140990236242</v>
      </c>
      <c r="AL140">
        <v>437.8985515151517</v>
      </c>
      <c r="AM140">
        <v>1.879670283675456</v>
      </c>
      <c r="AN140">
        <v>65.66047444305194</v>
      </c>
      <c r="AO140">
        <f>(AQ140 - AP140 + DZ140*1E3/(8.314*(EB140+273.15)) * AS140/DY140 * AR140) * DY140/(100*DM140) * 1000/(1000 - AQ140)</f>
        <v>0</v>
      </c>
      <c r="AP140">
        <v>21.77009801611434</v>
      </c>
      <c r="AQ140">
        <v>22.25672484848484</v>
      </c>
      <c r="AR140">
        <v>-0.007863834923698618</v>
      </c>
      <c r="AS140">
        <v>125.0699500986589</v>
      </c>
      <c r="AT140">
        <v>1</v>
      </c>
      <c r="AU140">
        <v>0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439</v>
      </c>
      <c r="AZ140" t="s">
        <v>439</v>
      </c>
      <c r="BA140">
        <v>0</v>
      </c>
      <c r="BB140">
        <v>0</v>
      </c>
      <c r="BC140">
        <f>1-BA140/BB140</f>
        <v>0</v>
      </c>
      <c r="BD140">
        <v>0</v>
      </c>
      <c r="BE140" t="s">
        <v>439</v>
      </c>
      <c r="BF140" t="s">
        <v>439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439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1.91</v>
      </c>
      <c r="DN140">
        <v>0.5</v>
      </c>
      <c r="DO140" t="s">
        <v>440</v>
      </c>
      <c r="DP140">
        <v>2</v>
      </c>
      <c r="DQ140" t="b">
        <v>1</v>
      </c>
      <c r="DR140">
        <v>1758402447.6</v>
      </c>
      <c r="DS140">
        <v>419.6442222222223</v>
      </c>
      <c r="DT140">
        <v>430.1134814814814</v>
      </c>
      <c r="DU140">
        <v>22.29493333333333</v>
      </c>
      <c r="DV140">
        <v>21.82865185185186</v>
      </c>
      <c r="DW140">
        <v>419.4226666666667</v>
      </c>
      <c r="DX140">
        <v>22.08710740740741</v>
      </c>
      <c r="DY140">
        <v>499.9854074074075</v>
      </c>
      <c r="DZ140">
        <v>90.31277037037036</v>
      </c>
      <c r="EA140">
        <v>0.05514041481481482</v>
      </c>
      <c r="EB140">
        <v>28.98335925925926</v>
      </c>
      <c r="EC140">
        <v>29.99262592592592</v>
      </c>
      <c r="ED140">
        <v>999.9000000000001</v>
      </c>
      <c r="EE140">
        <v>0</v>
      </c>
      <c r="EF140">
        <v>0</v>
      </c>
      <c r="EG140">
        <v>10003.47851851852</v>
      </c>
      <c r="EH140">
        <v>0</v>
      </c>
      <c r="EI140">
        <v>12.30252222222222</v>
      </c>
      <c r="EJ140">
        <v>-10.46934259259259</v>
      </c>
      <c r="EK140">
        <v>429.2133703703705</v>
      </c>
      <c r="EL140">
        <v>439.7114074074075</v>
      </c>
      <c r="EM140">
        <v>0.4662859259259259</v>
      </c>
      <c r="EN140">
        <v>430.1134814814814</v>
      </c>
      <c r="EO140">
        <v>21.82865185185186</v>
      </c>
      <c r="EP140">
        <v>2.013517407407408</v>
      </c>
      <c r="EQ140">
        <v>1.971406296296297</v>
      </c>
      <c r="ER140">
        <v>17.55102592592592</v>
      </c>
      <c r="ES140">
        <v>17.2165037037037</v>
      </c>
      <c r="ET140">
        <v>1999.993333333333</v>
      </c>
      <c r="EU140">
        <v>0.9800037777777776</v>
      </c>
      <c r="EV140">
        <v>0.0199958925925926</v>
      </c>
      <c r="EW140">
        <v>0</v>
      </c>
      <c r="EX140">
        <v>210.9398518518518</v>
      </c>
      <c r="EY140">
        <v>5.000560000000001</v>
      </c>
      <c r="EZ140">
        <v>4389.601851851852</v>
      </c>
      <c r="FA140">
        <v>17294.82962962963</v>
      </c>
      <c r="FB140">
        <v>41.87959259259259</v>
      </c>
      <c r="FC140">
        <v>42.18699999999999</v>
      </c>
      <c r="FD140">
        <v>41.68699999999999</v>
      </c>
      <c r="FE140">
        <v>41.28903703703703</v>
      </c>
      <c r="FF140">
        <v>42.5574074074074</v>
      </c>
      <c r="FG140">
        <v>1955.103333333333</v>
      </c>
      <c r="FH140">
        <v>39.89000000000001</v>
      </c>
      <c r="FI140">
        <v>0</v>
      </c>
      <c r="FJ140">
        <v>1758402455.2</v>
      </c>
      <c r="FK140">
        <v>0</v>
      </c>
      <c r="FL140">
        <v>210.94184</v>
      </c>
      <c r="FM140">
        <v>2.26123075781728</v>
      </c>
      <c r="FN140">
        <v>47.10538460413692</v>
      </c>
      <c r="FO140">
        <v>4390.0184</v>
      </c>
      <c r="FP140">
        <v>15</v>
      </c>
      <c r="FQ140">
        <v>0</v>
      </c>
      <c r="FR140" t="s">
        <v>441</v>
      </c>
      <c r="FS140">
        <v>1747148579.5</v>
      </c>
      <c r="FT140">
        <v>1747148584.5</v>
      </c>
      <c r="FU140">
        <v>0</v>
      </c>
      <c r="FV140">
        <v>0.162</v>
      </c>
      <c r="FW140">
        <v>-0.001</v>
      </c>
      <c r="FX140">
        <v>0.139</v>
      </c>
      <c r="FY140">
        <v>0.058</v>
      </c>
      <c r="FZ140">
        <v>420</v>
      </c>
      <c r="GA140">
        <v>16</v>
      </c>
      <c r="GB140">
        <v>0.19</v>
      </c>
      <c r="GC140">
        <v>0.02</v>
      </c>
      <c r="GD140">
        <v>-8.344527317073171</v>
      </c>
      <c r="GE140">
        <v>-55.55785463414634</v>
      </c>
      <c r="GF140">
        <v>5.946354825344488</v>
      </c>
      <c r="GG140">
        <v>0</v>
      </c>
      <c r="GH140">
        <v>210.8171470588235</v>
      </c>
      <c r="GI140">
        <v>2.403040487215861</v>
      </c>
      <c r="GJ140">
        <v>0.2863217166624402</v>
      </c>
      <c r="GK140">
        <v>0</v>
      </c>
      <c r="GL140">
        <v>0.4573229756097561</v>
      </c>
      <c r="GM140">
        <v>0.2617048850174226</v>
      </c>
      <c r="GN140">
        <v>0.03117301277996551</v>
      </c>
      <c r="GO140">
        <v>0</v>
      </c>
      <c r="GP140">
        <v>0</v>
      </c>
      <c r="GQ140">
        <v>3</v>
      </c>
      <c r="GR140" t="s">
        <v>470</v>
      </c>
      <c r="GS140">
        <v>3.12752</v>
      </c>
      <c r="GT140">
        <v>2.73274</v>
      </c>
      <c r="GU140">
        <v>0.0869726</v>
      </c>
      <c r="GV140">
        <v>0.0906232</v>
      </c>
      <c r="GW140">
        <v>0.101305</v>
      </c>
      <c r="GX140">
        <v>0.100299</v>
      </c>
      <c r="GY140">
        <v>27376.9</v>
      </c>
      <c r="GZ140">
        <v>26424.9</v>
      </c>
      <c r="HA140">
        <v>30526.9</v>
      </c>
      <c r="HB140">
        <v>29313.3</v>
      </c>
      <c r="HC140">
        <v>37868.4</v>
      </c>
      <c r="HD140">
        <v>34692.7</v>
      </c>
      <c r="HE140">
        <v>46706.7</v>
      </c>
      <c r="HF140">
        <v>43549.8</v>
      </c>
      <c r="HG140">
        <v>1.81875</v>
      </c>
      <c r="HH140">
        <v>1.87745</v>
      </c>
      <c r="HI140">
        <v>0.113502</v>
      </c>
      <c r="HJ140">
        <v>0</v>
      </c>
      <c r="HK140">
        <v>28.1407</v>
      </c>
      <c r="HL140">
        <v>999.9</v>
      </c>
      <c r="HM140">
        <v>55</v>
      </c>
      <c r="HN140">
        <v>30.1</v>
      </c>
      <c r="HO140">
        <v>26.0961</v>
      </c>
      <c r="HP140">
        <v>63.6641</v>
      </c>
      <c r="HQ140">
        <v>16.5745</v>
      </c>
      <c r="HR140">
        <v>1</v>
      </c>
      <c r="HS140">
        <v>0.163811</v>
      </c>
      <c r="HT140">
        <v>0.529937</v>
      </c>
      <c r="HU140">
        <v>20.1987</v>
      </c>
      <c r="HV140">
        <v>5.22553</v>
      </c>
      <c r="HW140">
        <v>11.974</v>
      </c>
      <c r="HX140">
        <v>4.9696</v>
      </c>
      <c r="HY140">
        <v>3.2895</v>
      </c>
      <c r="HZ140">
        <v>9999</v>
      </c>
      <c r="IA140">
        <v>9999</v>
      </c>
      <c r="IB140">
        <v>9999</v>
      </c>
      <c r="IC140">
        <v>999.9</v>
      </c>
      <c r="ID140">
        <v>4.97293</v>
      </c>
      <c r="IE140">
        <v>1.87739</v>
      </c>
      <c r="IF140">
        <v>1.87546</v>
      </c>
      <c r="IG140">
        <v>1.87823</v>
      </c>
      <c r="IH140">
        <v>1.875</v>
      </c>
      <c r="II140">
        <v>1.87855</v>
      </c>
      <c r="IJ140">
        <v>1.87565</v>
      </c>
      <c r="IK140">
        <v>1.87683</v>
      </c>
      <c r="IL140">
        <v>0</v>
      </c>
      <c r="IM140">
        <v>0</v>
      </c>
      <c r="IN140">
        <v>0</v>
      </c>
      <c r="IO140">
        <v>0</v>
      </c>
      <c r="IP140" t="s">
        <v>443</v>
      </c>
      <c r="IQ140" t="s">
        <v>444</v>
      </c>
      <c r="IR140" t="s">
        <v>445</v>
      </c>
      <c r="IS140" t="s">
        <v>445</v>
      </c>
      <c r="IT140" t="s">
        <v>445</v>
      </c>
      <c r="IU140" t="s">
        <v>445</v>
      </c>
      <c r="IV140">
        <v>0</v>
      </c>
      <c r="IW140">
        <v>100</v>
      </c>
      <c r="IX140">
        <v>100</v>
      </c>
      <c r="IY140">
        <v>0.231</v>
      </c>
      <c r="IZ140">
        <v>0.207</v>
      </c>
      <c r="JA140">
        <v>-0.2046850803116756</v>
      </c>
      <c r="JB140">
        <v>0.001090686741545948</v>
      </c>
      <c r="JC140">
        <v>-2.452344269991786E-07</v>
      </c>
      <c r="JD140">
        <v>1.613811493950918E-10</v>
      </c>
      <c r="JE140">
        <v>-0.05017639731038544</v>
      </c>
      <c r="JF140">
        <v>-0.0006473243881308715</v>
      </c>
      <c r="JG140">
        <v>0.0006993473609999637</v>
      </c>
      <c r="JH140">
        <v>-6.390957121238126E-06</v>
      </c>
      <c r="JI140">
        <v>1</v>
      </c>
      <c r="JJ140">
        <v>2094</v>
      </c>
      <c r="JK140">
        <v>1</v>
      </c>
      <c r="JL140">
        <v>27</v>
      </c>
      <c r="JM140">
        <v>187564.6</v>
      </c>
      <c r="JN140">
        <v>187564.5</v>
      </c>
      <c r="JO140">
        <v>1.20728</v>
      </c>
      <c r="JP140">
        <v>2.55981</v>
      </c>
      <c r="JQ140">
        <v>1.39893</v>
      </c>
      <c r="JR140">
        <v>2.35352</v>
      </c>
      <c r="JS140">
        <v>1.44897</v>
      </c>
      <c r="JT140">
        <v>2.55859</v>
      </c>
      <c r="JU140">
        <v>36.908</v>
      </c>
      <c r="JV140">
        <v>24.1926</v>
      </c>
      <c r="JW140">
        <v>18</v>
      </c>
      <c r="JX140">
        <v>476.046</v>
      </c>
      <c r="JY140">
        <v>483.186</v>
      </c>
      <c r="JZ140">
        <v>26.6927</v>
      </c>
      <c r="KA140">
        <v>29.2424</v>
      </c>
      <c r="KB140">
        <v>30.0002</v>
      </c>
      <c r="KC140">
        <v>28.859</v>
      </c>
      <c r="KD140">
        <v>28.9089</v>
      </c>
      <c r="KE140">
        <v>24.196</v>
      </c>
      <c r="KF140">
        <v>26.8672</v>
      </c>
      <c r="KG140">
        <v>100</v>
      </c>
      <c r="KH140">
        <v>26.7104</v>
      </c>
      <c r="KI140">
        <v>473.447</v>
      </c>
      <c r="KJ140">
        <v>21.8092</v>
      </c>
      <c r="KK140">
        <v>100.93</v>
      </c>
      <c r="KL140">
        <v>100.18</v>
      </c>
    </row>
    <row r="141" spans="1:298">
      <c r="A141">
        <v>125</v>
      </c>
      <c r="B141">
        <v>1758402460.1</v>
      </c>
      <c r="C141">
        <v>5051.599999904633</v>
      </c>
      <c r="D141" t="s">
        <v>696</v>
      </c>
      <c r="E141" t="s">
        <v>697</v>
      </c>
      <c r="F141">
        <v>5</v>
      </c>
      <c r="G141" t="s">
        <v>641</v>
      </c>
      <c r="H141" t="s">
        <v>437</v>
      </c>
      <c r="I141" t="s">
        <v>438</v>
      </c>
      <c r="J141">
        <v>1758402452.314285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466.5583324593514</v>
      </c>
      <c r="AL141">
        <v>450.7341515151516</v>
      </c>
      <c r="AM141">
        <v>2.644058003318743</v>
      </c>
      <c r="AN141">
        <v>65.66047444305194</v>
      </c>
      <c r="AO141">
        <f>(AQ141 - AP141 + DZ141*1E3/(8.314*(EB141+273.15)) * AS141/DY141 * AR141) * DY141/(100*DM141) * 1000/(1000 - AQ141)</f>
        <v>0</v>
      </c>
      <c r="AP141">
        <v>21.76965142517864</v>
      </c>
      <c r="AQ141">
        <v>22.23072787878787</v>
      </c>
      <c r="AR141">
        <v>-0.002427656006814346</v>
      </c>
      <c r="AS141">
        <v>125.0699500986589</v>
      </c>
      <c r="AT141">
        <v>1</v>
      </c>
      <c r="AU141">
        <v>0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439</v>
      </c>
      <c r="AZ141" t="s">
        <v>439</v>
      </c>
      <c r="BA141">
        <v>0</v>
      </c>
      <c r="BB141">
        <v>0</v>
      </c>
      <c r="BC141">
        <f>1-BA141/BB141</f>
        <v>0</v>
      </c>
      <c r="BD141">
        <v>0</v>
      </c>
      <c r="BE141" t="s">
        <v>439</v>
      </c>
      <c r="BF141" t="s">
        <v>439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439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1.91</v>
      </c>
      <c r="DN141">
        <v>0.5</v>
      </c>
      <c r="DO141" t="s">
        <v>440</v>
      </c>
      <c r="DP141">
        <v>2</v>
      </c>
      <c r="DQ141" t="b">
        <v>1</v>
      </c>
      <c r="DR141">
        <v>1758402452.314285</v>
      </c>
      <c r="DS141">
        <v>425.5644285714287</v>
      </c>
      <c r="DT141">
        <v>441.9841071428571</v>
      </c>
      <c r="DU141">
        <v>22.27372857142857</v>
      </c>
      <c r="DV141">
        <v>21.79581428571429</v>
      </c>
      <c r="DW141">
        <v>425.3371071428571</v>
      </c>
      <c r="DX141">
        <v>22.06634285714285</v>
      </c>
      <c r="DY141">
        <v>500.002</v>
      </c>
      <c r="DZ141">
        <v>90.31253214285712</v>
      </c>
      <c r="EA141">
        <v>0.05508396428571429</v>
      </c>
      <c r="EB141">
        <v>28.98329285714286</v>
      </c>
      <c r="EC141">
        <v>29.9892</v>
      </c>
      <c r="ED141">
        <v>999.9000000000002</v>
      </c>
      <c r="EE141">
        <v>0</v>
      </c>
      <c r="EF141">
        <v>0</v>
      </c>
      <c r="EG141">
        <v>10001.33714285714</v>
      </c>
      <c r="EH141">
        <v>0</v>
      </c>
      <c r="EI141">
        <v>12.30968214285714</v>
      </c>
      <c r="EJ141">
        <v>-16.41977857142857</v>
      </c>
      <c r="EK141">
        <v>435.259</v>
      </c>
      <c r="EL141">
        <v>451.8317142857142</v>
      </c>
      <c r="EM141">
        <v>0.4779250357142857</v>
      </c>
      <c r="EN141">
        <v>441.9841071428571</v>
      </c>
      <c r="EO141">
        <v>21.79581428571429</v>
      </c>
      <c r="EP141">
        <v>2.011597857142857</v>
      </c>
      <c r="EQ141">
        <v>1.968434642857143</v>
      </c>
      <c r="ER141">
        <v>17.5359</v>
      </c>
      <c r="ES141">
        <v>17.19266785714286</v>
      </c>
      <c r="ET141">
        <v>1999.992142857143</v>
      </c>
      <c r="EU141">
        <v>0.9800037499999998</v>
      </c>
      <c r="EV141">
        <v>0.019995925</v>
      </c>
      <c r="EW141">
        <v>0</v>
      </c>
      <c r="EX141">
        <v>211.1262142857143</v>
      </c>
      <c r="EY141">
        <v>5.000560000000001</v>
      </c>
      <c r="EZ141">
        <v>4393.120714285714</v>
      </c>
      <c r="FA141">
        <v>17294.82142857143</v>
      </c>
      <c r="FB141">
        <v>41.875</v>
      </c>
      <c r="FC141">
        <v>42.18699999999999</v>
      </c>
      <c r="FD141">
        <v>41.68699999999999</v>
      </c>
      <c r="FE141">
        <v>41.2942857142857</v>
      </c>
      <c r="FF141">
        <v>42.56199999999999</v>
      </c>
      <c r="FG141">
        <v>1955.102142857143</v>
      </c>
      <c r="FH141">
        <v>39.89000000000001</v>
      </c>
      <c r="FI141">
        <v>0</v>
      </c>
      <c r="FJ141">
        <v>1758402460</v>
      </c>
      <c r="FK141">
        <v>0</v>
      </c>
      <c r="FL141">
        <v>211.13044</v>
      </c>
      <c r="FM141">
        <v>2.119999985871004</v>
      </c>
      <c r="FN141">
        <v>47.18461532185253</v>
      </c>
      <c r="FO141">
        <v>4393.640799999999</v>
      </c>
      <c r="FP141">
        <v>15</v>
      </c>
      <c r="FQ141">
        <v>0</v>
      </c>
      <c r="FR141" t="s">
        <v>441</v>
      </c>
      <c r="FS141">
        <v>1747148579.5</v>
      </c>
      <c r="FT141">
        <v>1747148584.5</v>
      </c>
      <c r="FU141">
        <v>0</v>
      </c>
      <c r="FV141">
        <v>0.162</v>
      </c>
      <c r="FW141">
        <v>-0.001</v>
      </c>
      <c r="FX141">
        <v>0.139</v>
      </c>
      <c r="FY141">
        <v>0.058</v>
      </c>
      <c r="FZ141">
        <v>420</v>
      </c>
      <c r="GA141">
        <v>16</v>
      </c>
      <c r="GB141">
        <v>0.19</v>
      </c>
      <c r="GC141">
        <v>0.02</v>
      </c>
      <c r="GD141">
        <v>-12.78016275</v>
      </c>
      <c r="GE141">
        <v>-76.3520547467167</v>
      </c>
      <c r="GF141">
        <v>7.435854656175034</v>
      </c>
      <c r="GG141">
        <v>0</v>
      </c>
      <c r="GH141">
        <v>210.9719411764706</v>
      </c>
      <c r="GI141">
        <v>2.44702825961723</v>
      </c>
      <c r="GJ141">
        <v>0.2922535101360655</v>
      </c>
      <c r="GK141">
        <v>0</v>
      </c>
      <c r="GL141">
        <v>0.466404625</v>
      </c>
      <c r="GM141">
        <v>0.2044481988742958</v>
      </c>
      <c r="GN141">
        <v>0.02933611426014657</v>
      </c>
      <c r="GO141">
        <v>0</v>
      </c>
      <c r="GP141">
        <v>0</v>
      </c>
      <c r="GQ141">
        <v>3</v>
      </c>
      <c r="GR141" t="s">
        <v>470</v>
      </c>
      <c r="GS141">
        <v>3.12746</v>
      </c>
      <c r="GT141">
        <v>2.73255</v>
      </c>
      <c r="GU141">
        <v>0.0889194</v>
      </c>
      <c r="GV141">
        <v>0.0931061</v>
      </c>
      <c r="GW141">
        <v>0.101231</v>
      </c>
      <c r="GX141">
        <v>0.100304</v>
      </c>
      <c r="GY141">
        <v>27318.9</v>
      </c>
      <c r="GZ141">
        <v>26352.6</v>
      </c>
      <c r="HA141">
        <v>30527.4</v>
      </c>
      <c r="HB141">
        <v>29313.2</v>
      </c>
      <c r="HC141">
        <v>37872.4</v>
      </c>
      <c r="HD141">
        <v>34692.2</v>
      </c>
      <c r="HE141">
        <v>46707.5</v>
      </c>
      <c r="HF141">
        <v>43549.3</v>
      </c>
      <c r="HG141">
        <v>1.8184</v>
      </c>
      <c r="HH141">
        <v>1.8775</v>
      </c>
      <c r="HI141">
        <v>0.113599</v>
      </c>
      <c r="HJ141">
        <v>0</v>
      </c>
      <c r="HK141">
        <v>28.1407</v>
      </c>
      <c r="HL141">
        <v>999.9</v>
      </c>
      <c r="HM141">
        <v>55</v>
      </c>
      <c r="HN141">
        <v>30.1</v>
      </c>
      <c r="HO141">
        <v>26.0953</v>
      </c>
      <c r="HP141">
        <v>63.2841</v>
      </c>
      <c r="HQ141">
        <v>16.6707</v>
      </c>
      <c r="HR141">
        <v>1</v>
      </c>
      <c r="HS141">
        <v>0.164154</v>
      </c>
      <c r="HT141">
        <v>0.467198</v>
      </c>
      <c r="HU141">
        <v>20.1988</v>
      </c>
      <c r="HV141">
        <v>5.22583</v>
      </c>
      <c r="HW141">
        <v>11.974</v>
      </c>
      <c r="HX141">
        <v>4.96985</v>
      </c>
      <c r="HY141">
        <v>3.28948</v>
      </c>
      <c r="HZ141">
        <v>9999</v>
      </c>
      <c r="IA141">
        <v>9999</v>
      </c>
      <c r="IB141">
        <v>9999</v>
      </c>
      <c r="IC141">
        <v>999.9</v>
      </c>
      <c r="ID141">
        <v>4.97295</v>
      </c>
      <c r="IE141">
        <v>1.87738</v>
      </c>
      <c r="IF141">
        <v>1.87546</v>
      </c>
      <c r="IG141">
        <v>1.87823</v>
      </c>
      <c r="IH141">
        <v>1.875</v>
      </c>
      <c r="II141">
        <v>1.87856</v>
      </c>
      <c r="IJ141">
        <v>1.87564</v>
      </c>
      <c r="IK141">
        <v>1.87684</v>
      </c>
      <c r="IL141">
        <v>0</v>
      </c>
      <c r="IM141">
        <v>0</v>
      </c>
      <c r="IN141">
        <v>0</v>
      </c>
      <c r="IO141">
        <v>0</v>
      </c>
      <c r="IP141" t="s">
        <v>443</v>
      </c>
      <c r="IQ141" t="s">
        <v>444</v>
      </c>
      <c r="IR141" t="s">
        <v>445</v>
      </c>
      <c r="IS141" t="s">
        <v>445</v>
      </c>
      <c r="IT141" t="s">
        <v>445</v>
      </c>
      <c r="IU141" t="s">
        <v>445</v>
      </c>
      <c r="IV141">
        <v>0</v>
      </c>
      <c r="IW141">
        <v>100</v>
      </c>
      <c r="IX141">
        <v>100</v>
      </c>
      <c r="IY141">
        <v>0.244</v>
      </c>
      <c r="IZ141">
        <v>0.2065</v>
      </c>
      <c r="JA141">
        <v>-0.2046850803116756</v>
      </c>
      <c r="JB141">
        <v>0.001090686741545948</v>
      </c>
      <c r="JC141">
        <v>-2.452344269991786E-07</v>
      </c>
      <c r="JD141">
        <v>1.613811493950918E-10</v>
      </c>
      <c r="JE141">
        <v>-0.05017639731038544</v>
      </c>
      <c r="JF141">
        <v>-0.0006473243881308715</v>
      </c>
      <c r="JG141">
        <v>0.0006993473609999637</v>
      </c>
      <c r="JH141">
        <v>-6.390957121238126E-06</v>
      </c>
      <c r="JI141">
        <v>1</v>
      </c>
      <c r="JJ141">
        <v>2094</v>
      </c>
      <c r="JK141">
        <v>1</v>
      </c>
      <c r="JL141">
        <v>27</v>
      </c>
      <c r="JM141">
        <v>187564.7</v>
      </c>
      <c r="JN141">
        <v>187564.6</v>
      </c>
      <c r="JO141">
        <v>1.24023</v>
      </c>
      <c r="JP141">
        <v>2.54395</v>
      </c>
      <c r="JQ141">
        <v>1.39893</v>
      </c>
      <c r="JR141">
        <v>2.35229</v>
      </c>
      <c r="JS141">
        <v>1.44897</v>
      </c>
      <c r="JT141">
        <v>2.58179</v>
      </c>
      <c r="JU141">
        <v>36.908</v>
      </c>
      <c r="JV141">
        <v>24.2013</v>
      </c>
      <c r="JW141">
        <v>18</v>
      </c>
      <c r="JX141">
        <v>475.871</v>
      </c>
      <c r="JY141">
        <v>483.245</v>
      </c>
      <c r="JZ141">
        <v>26.6982</v>
      </c>
      <c r="KA141">
        <v>29.2455</v>
      </c>
      <c r="KB141">
        <v>30.0003</v>
      </c>
      <c r="KC141">
        <v>28.8614</v>
      </c>
      <c r="KD141">
        <v>28.912</v>
      </c>
      <c r="KE141">
        <v>24.8439</v>
      </c>
      <c r="KF141">
        <v>26.8672</v>
      </c>
      <c r="KG141">
        <v>100</v>
      </c>
      <c r="KH141">
        <v>26.7168</v>
      </c>
      <c r="KI141">
        <v>486.804</v>
      </c>
      <c r="KJ141">
        <v>21.8167</v>
      </c>
      <c r="KK141">
        <v>100.932</v>
      </c>
      <c r="KL141">
        <v>100.179</v>
      </c>
    </row>
    <row r="142" spans="1:298">
      <c r="A142">
        <v>126</v>
      </c>
      <c r="B142">
        <v>1758402465.1</v>
      </c>
      <c r="C142">
        <v>5056.599999904633</v>
      </c>
      <c r="D142" t="s">
        <v>698</v>
      </c>
      <c r="E142" t="s">
        <v>699</v>
      </c>
      <c r="F142">
        <v>5</v>
      </c>
      <c r="G142" t="s">
        <v>641</v>
      </c>
      <c r="H142" t="s">
        <v>437</v>
      </c>
      <c r="I142" t="s">
        <v>438</v>
      </c>
      <c r="J142">
        <v>1758402457.6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483.5849409563756</v>
      </c>
      <c r="AL142">
        <v>465.7231272727272</v>
      </c>
      <c r="AM142">
        <v>3.035620460356478</v>
      </c>
      <c r="AN142">
        <v>65.66047444305194</v>
      </c>
      <c r="AO142">
        <f>(AQ142 - AP142 + DZ142*1E3/(8.314*(EB142+273.15)) * AS142/DY142 * AR142) * DY142/(100*DM142) * 1000/(1000 - AQ142)</f>
        <v>0</v>
      </c>
      <c r="AP142">
        <v>21.77049259604562</v>
      </c>
      <c r="AQ142">
        <v>22.21921696969696</v>
      </c>
      <c r="AR142">
        <v>-0.0005481169932809014</v>
      </c>
      <c r="AS142">
        <v>125.0699500986589</v>
      </c>
      <c r="AT142">
        <v>1</v>
      </c>
      <c r="AU142">
        <v>0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439</v>
      </c>
      <c r="AZ142" t="s">
        <v>439</v>
      </c>
      <c r="BA142">
        <v>0</v>
      </c>
      <c r="BB142">
        <v>0</v>
      </c>
      <c r="BC142">
        <f>1-BA142/BB142</f>
        <v>0</v>
      </c>
      <c r="BD142">
        <v>0</v>
      </c>
      <c r="BE142" t="s">
        <v>439</v>
      </c>
      <c r="BF142" t="s">
        <v>439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439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1.91</v>
      </c>
      <c r="DN142">
        <v>0.5</v>
      </c>
      <c r="DO142" t="s">
        <v>440</v>
      </c>
      <c r="DP142">
        <v>2</v>
      </c>
      <c r="DQ142" t="b">
        <v>1</v>
      </c>
      <c r="DR142">
        <v>1758402457.6</v>
      </c>
      <c r="DS142">
        <v>436.3779629629629</v>
      </c>
      <c r="DT142">
        <v>458.4294444444445</v>
      </c>
      <c r="DU142">
        <v>22.24555185185185</v>
      </c>
      <c r="DV142">
        <v>21.77083703703704</v>
      </c>
      <c r="DW142">
        <v>436.1401111111111</v>
      </c>
      <c r="DX142">
        <v>22.03873333333333</v>
      </c>
      <c r="DY142">
        <v>500.0448518518518</v>
      </c>
      <c r="DZ142">
        <v>90.313</v>
      </c>
      <c r="EA142">
        <v>0.05488947407407409</v>
      </c>
      <c r="EB142">
        <v>28.98296296296297</v>
      </c>
      <c r="EC142">
        <v>29.9858</v>
      </c>
      <c r="ED142">
        <v>999.9000000000001</v>
      </c>
      <c r="EE142">
        <v>0</v>
      </c>
      <c r="EF142">
        <v>0</v>
      </c>
      <c r="EG142">
        <v>9996.985185185187</v>
      </c>
      <c r="EH142">
        <v>0</v>
      </c>
      <c r="EI142">
        <v>12.34977037037037</v>
      </c>
      <c r="EJ142">
        <v>-22.05157407407408</v>
      </c>
      <c r="EK142">
        <v>446.306</v>
      </c>
      <c r="EL142">
        <v>468.6318888888889</v>
      </c>
      <c r="EM142">
        <v>0.4747171851851852</v>
      </c>
      <c r="EN142">
        <v>458.4294444444445</v>
      </c>
      <c r="EO142">
        <v>21.77083703703704</v>
      </c>
      <c r="EP142">
        <v>2.009062592592593</v>
      </c>
      <c r="EQ142">
        <v>1.96619</v>
      </c>
      <c r="ER142">
        <v>17.51593333333333</v>
      </c>
      <c r="ES142">
        <v>17.17465185185185</v>
      </c>
      <c r="ET142">
        <v>1999.991851851852</v>
      </c>
      <c r="EU142">
        <v>0.9800037777777777</v>
      </c>
      <c r="EV142">
        <v>0.0199958962962963</v>
      </c>
      <c r="EW142">
        <v>0</v>
      </c>
      <c r="EX142">
        <v>211.3106666666666</v>
      </c>
      <c r="EY142">
        <v>5.000560000000001</v>
      </c>
      <c r="EZ142">
        <v>4397.385925925926</v>
      </c>
      <c r="FA142">
        <v>17294.81851851852</v>
      </c>
      <c r="FB142">
        <v>41.875</v>
      </c>
      <c r="FC142">
        <v>42.18699999999999</v>
      </c>
      <c r="FD142">
        <v>41.68699999999999</v>
      </c>
      <c r="FE142">
        <v>41.29822222222221</v>
      </c>
      <c r="FF142">
        <v>42.56199999999999</v>
      </c>
      <c r="FG142">
        <v>1955.101851851852</v>
      </c>
      <c r="FH142">
        <v>39.89000000000001</v>
      </c>
      <c r="FI142">
        <v>0</v>
      </c>
      <c r="FJ142">
        <v>1758402464.8</v>
      </c>
      <c r="FK142">
        <v>0</v>
      </c>
      <c r="FL142">
        <v>211.30088</v>
      </c>
      <c r="FM142">
        <v>1.947769221555888</v>
      </c>
      <c r="FN142">
        <v>47.29384624723556</v>
      </c>
      <c r="FO142">
        <v>4397.5056</v>
      </c>
      <c r="FP142">
        <v>15</v>
      </c>
      <c r="FQ142">
        <v>0</v>
      </c>
      <c r="FR142" t="s">
        <v>441</v>
      </c>
      <c r="FS142">
        <v>1747148579.5</v>
      </c>
      <c r="FT142">
        <v>1747148584.5</v>
      </c>
      <c r="FU142">
        <v>0</v>
      </c>
      <c r="FV142">
        <v>0.162</v>
      </c>
      <c r="FW142">
        <v>-0.001</v>
      </c>
      <c r="FX142">
        <v>0.139</v>
      </c>
      <c r="FY142">
        <v>0.058</v>
      </c>
      <c r="FZ142">
        <v>420</v>
      </c>
      <c r="GA142">
        <v>16</v>
      </c>
      <c r="GB142">
        <v>0.19</v>
      </c>
      <c r="GC142">
        <v>0.02</v>
      </c>
      <c r="GD142">
        <v>-18.39254902439025</v>
      </c>
      <c r="GE142">
        <v>-64.88672885017424</v>
      </c>
      <c r="GF142">
        <v>6.59692225976585</v>
      </c>
      <c r="GG142">
        <v>0</v>
      </c>
      <c r="GH142">
        <v>211.1993235294117</v>
      </c>
      <c r="GI142">
        <v>2.125179520307613</v>
      </c>
      <c r="GJ142">
        <v>0.2684004603077725</v>
      </c>
      <c r="GK142">
        <v>0</v>
      </c>
      <c r="GL142">
        <v>0.4719591951219512</v>
      </c>
      <c r="GM142">
        <v>-0.0417630940766542</v>
      </c>
      <c r="GN142">
        <v>0.02325319896714922</v>
      </c>
      <c r="GO142">
        <v>1</v>
      </c>
      <c r="GP142">
        <v>1</v>
      </c>
      <c r="GQ142">
        <v>3</v>
      </c>
      <c r="GR142" t="s">
        <v>455</v>
      </c>
      <c r="GS142">
        <v>3.12765</v>
      </c>
      <c r="GT142">
        <v>2.73217</v>
      </c>
      <c r="GU142">
        <v>0.0911218</v>
      </c>
      <c r="GV142">
        <v>0.09550939999999999</v>
      </c>
      <c r="GW142">
        <v>0.101193</v>
      </c>
      <c r="GX142">
        <v>0.100308</v>
      </c>
      <c r="GY142">
        <v>27252.1</v>
      </c>
      <c r="GZ142">
        <v>26282.7</v>
      </c>
      <c r="HA142">
        <v>30526.6</v>
      </c>
      <c r="HB142">
        <v>29313.2</v>
      </c>
      <c r="HC142">
        <v>37873.3</v>
      </c>
      <c r="HD142">
        <v>34692.3</v>
      </c>
      <c r="HE142">
        <v>46706.5</v>
      </c>
      <c r="HF142">
        <v>43549.4</v>
      </c>
      <c r="HG142">
        <v>1.81868</v>
      </c>
      <c r="HH142">
        <v>1.8773</v>
      </c>
      <c r="HI142">
        <v>0.111811</v>
      </c>
      <c r="HJ142">
        <v>0</v>
      </c>
      <c r="HK142">
        <v>28.1389</v>
      </c>
      <c r="HL142">
        <v>999.9</v>
      </c>
      <c r="HM142">
        <v>55</v>
      </c>
      <c r="HN142">
        <v>30.1</v>
      </c>
      <c r="HO142">
        <v>26.0963</v>
      </c>
      <c r="HP142">
        <v>63.4141</v>
      </c>
      <c r="HQ142">
        <v>16.4223</v>
      </c>
      <c r="HR142">
        <v>1</v>
      </c>
      <c r="HS142">
        <v>0.164284</v>
      </c>
      <c r="HT142">
        <v>0.44034</v>
      </c>
      <c r="HU142">
        <v>20.1988</v>
      </c>
      <c r="HV142">
        <v>5.22523</v>
      </c>
      <c r="HW142">
        <v>11.974</v>
      </c>
      <c r="HX142">
        <v>4.9698</v>
      </c>
      <c r="HY142">
        <v>3.28935</v>
      </c>
      <c r="HZ142">
        <v>9999</v>
      </c>
      <c r="IA142">
        <v>9999</v>
      </c>
      <c r="IB142">
        <v>9999</v>
      </c>
      <c r="IC142">
        <v>999.9</v>
      </c>
      <c r="ID142">
        <v>4.97293</v>
      </c>
      <c r="IE142">
        <v>1.8774</v>
      </c>
      <c r="IF142">
        <v>1.87546</v>
      </c>
      <c r="IG142">
        <v>1.87822</v>
      </c>
      <c r="IH142">
        <v>1.875</v>
      </c>
      <c r="II142">
        <v>1.87856</v>
      </c>
      <c r="IJ142">
        <v>1.87566</v>
      </c>
      <c r="IK142">
        <v>1.87683</v>
      </c>
      <c r="IL142">
        <v>0</v>
      </c>
      <c r="IM142">
        <v>0</v>
      </c>
      <c r="IN142">
        <v>0</v>
      </c>
      <c r="IO142">
        <v>0</v>
      </c>
      <c r="IP142" t="s">
        <v>443</v>
      </c>
      <c r="IQ142" t="s">
        <v>444</v>
      </c>
      <c r="IR142" t="s">
        <v>445</v>
      </c>
      <c r="IS142" t="s">
        <v>445</v>
      </c>
      <c r="IT142" t="s">
        <v>445</v>
      </c>
      <c r="IU142" t="s">
        <v>445</v>
      </c>
      <c r="IV142">
        <v>0</v>
      </c>
      <c r="IW142">
        <v>100</v>
      </c>
      <c r="IX142">
        <v>100</v>
      </c>
      <c r="IY142">
        <v>0.257</v>
      </c>
      <c r="IZ142">
        <v>0.2062</v>
      </c>
      <c r="JA142">
        <v>-0.2046850803116756</v>
      </c>
      <c r="JB142">
        <v>0.001090686741545948</v>
      </c>
      <c r="JC142">
        <v>-2.452344269991786E-07</v>
      </c>
      <c r="JD142">
        <v>1.613811493950918E-10</v>
      </c>
      <c r="JE142">
        <v>-0.05017639731038544</v>
      </c>
      <c r="JF142">
        <v>-0.0006473243881308715</v>
      </c>
      <c r="JG142">
        <v>0.0006993473609999637</v>
      </c>
      <c r="JH142">
        <v>-6.390957121238126E-06</v>
      </c>
      <c r="JI142">
        <v>1</v>
      </c>
      <c r="JJ142">
        <v>2094</v>
      </c>
      <c r="JK142">
        <v>1</v>
      </c>
      <c r="JL142">
        <v>27</v>
      </c>
      <c r="JM142">
        <v>187564.8</v>
      </c>
      <c r="JN142">
        <v>187564.7</v>
      </c>
      <c r="JO142">
        <v>1.27441</v>
      </c>
      <c r="JP142">
        <v>2.55615</v>
      </c>
      <c r="JQ142">
        <v>1.39893</v>
      </c>
      <c r="JR142">
        <v>2.35229</v>
      </c>
      <c r="JS142">
        <v>1.44897</v>
      </c>
      <c r="JT142">
        <v>2.46216</v>
      </c>
      <c r="JU142">
        <v>36.9317</v>
      </c>
      <c r="JV142">
        <v>24.1926</v>
      </c>
      <c r="JW142">
        <v>18</v>
      </c>
      <c r="JX142">
        <v>476.044</v>
      </c>
      <c r="JY142">
        <v>483.142</v>
      </c>
      <c r="JZ142">
        <v>26.7095</v>
      </c>
      <c r="KA142">
        <v>29.2487</v>
      </c>
      <c r="KB142">
        <v>30.0002</v>
      </c>
      <c r="KC142">
        <v>28.865</v>
      </c>
      <c r="KD142">
        <v>28.9157</v>
      </c>
      <c r="KE142">
        <v>25.5759</v>
      </c>
      <c r="KF142">
        <v>26.8672</v>
      </c>
      <c r="KG142">
        <v>100</v>
      </c>
      <c r="KH142">
        <v>26.7348</v>
      </c>
      <c r="KI142">
        <v>506.85</v>
      </c>
      <c r="KJ142">
        <v>21.8296</v>
      </c>
      <c r="KK142">
        <v>100.93</v>
      </c>
      <c r="KL142">
        <v>100.179</v>
      </c>
    </row>
    <row r="143" spans="1:298">
      <c r="A143">
        <v>127</v>
      </c>
      <c r="B143">
        <v>1758402470.1</v>
      </c>
      <c r="C143">
        <v>5061.599999904633</v>
      </c>
      <c r="D143" t="s">
        <v>700</v>
      </c>
      <c r="E143" t="s">
        <v>701</v>
      </c>
      <c r="F143">
        <v>5</v>
      </c>
      <c r="G143" t="s">
        <v>641</v>
      </c>
      <c r="H143" t="s">
        <v>437</v>
      </c>
      <c r="I143" t="s">
        <v>438</v>
      </c>
      <c r="J143">
        <v>1758402462.314285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500.7042764434361</v>
      </c>
      <c r="AL143">
        <v>481.8330848484848</v>
      </c>
      <c r="AM143">
        <v>3.252278488937092</v>
      </c>
      <c r="AN143">
        <v>65.66047444305194</v>
      </c>
      <c r="AO143">
        <f>(AQ143 - AP143 + DZ143*1E3/(8.314*(EB143+273.15)) * AS143/DY143 * AR143) * DY143/(100*DM143) * 1000/(1000 - AQ143)</f>
        <v>0</v>
      </c>
      <c r="AP143">
        <v>21.77576770597048</v>
      </c>
      <c r="AQ143">
        <v>22.21018363636364</v>
      </c>
      <c r="AR143">
        <v>-0.0002556833095985074</v>
      </c>
      <c r="AS143">
        <v>125.0699500986589</v>
      </c>
      <c r="AT143">
        <v>1</v>
      </c>
      <c r="AU143">
        <v>0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439</v>
      </c>
      <c r="AZ143" t="s">
        <v>439</v>
      </c>
      <c r="BA143">
        <v>0</v>
      </c>
      <c r="BB143">
        <v>0</v>
      </c>
      <c r="BC143">
        <f>1-BA143/BB143</f>
        <v>0</v>
      </c>
      <c r="BD143">
        <v>0</v>
      </c>
      <c r="BE143" t="s">
        <v>439</v>
      </c>
      <c r="BF143" t="s">
        <v>439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439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1.91</v>
      </c>
      <c r="DN143">
        <v>0.5</v>
      </c>
      <c r="DO143" t="s">
        <v>440</v>
      </c>
      <c r="DP143">
        <v>2</v>
      </c>
      <c r="DQ143" t="b">
        <v>1</v>
      </c>
      <c r="DR143">
        <v>1758402462.314285</v>
      </c>
      <c r="DS143">
        <v>449.0781785714286</v>
      </c>
      <c r="DT143">
        <v>474.0070714285715</v>
      </c>
      <c r="DU143">
        <v>22.22687857142857</v>
      </c>
      <c r="DV143">
        <v>21.77126785714286</v>
      </c>
      <c r="DW143">
        <v>448.8280357142857</v>
      </c>
      <c r="DX143">
        <v>22.02043214285714</v>
      </c>
      <c r="DY143">
        <v>500.0109285714285</v>
      </c>
      <c r="DZ143">
        <v>90.31341785714288</v>
      </c>
      <c r="EA143">
        <v>0.05472228928571429</v>
      </c>
      <c r="EB143">
        <v>28.98234642857143</v>
      </c>
      <c r="EC143">
        <v>29.98111428571428</v>
      </c>
      <c r="ED143">
        <v>999.9000000000002</v>
      </c>
      <c r="EE143">
        <v>0</v>
      </c>
      <c r="EF143">
        <v>0</v>
      </c>
      <c r="EG143">
        <v>9998.854642857143</v>
      </c>
      <c r="EH143">
        <v>0</v>
      </c>
      <c r="EI143">
        <v>12.36671428571428</v>
      </c>
      <c r="EJ143">
        <v>-24.92891071428572</v>
      </c>
      <c r="EK143">
        <v>459.2865357142857</v>
      </c>
      <c r="EL143">
        <v>484.5564285714286</v>
      </c>
      <c r="EM143">
        <v>0.4556020357142856</v>
      </c>
      <c r="EN143">
        <v>474.0070714285715</v>
      </c>
      <c r="EO143">
        <v>21.77126785714286</v>
      </c>
      <c r="EP143">
        <v>2.007385</v>
      </c>
      <c r="EQ143">
        <v>1.966238928571428</v>
      </c>
      <c r="ER143">
        <v>17.50271071428572</v>
      </c>
      <c r="ES143">
        <v>17.17503571428572</v>
      </c>
      <c r="ET143">
        <v>2000.001071428572</v>
      </c>
      <c r="EU143">
        <v>0.980003857142857</v>
      </c>
      <c r="EV143">
        <v>0.01999581428571429</v>
      </c>
      <c r="EW143">
        <v>0</v>
      </c>
      <c r="EX143">
        <v>211.4661428571429</v>
      </c>
      <c r="EY143">
        <v>5.000560000000001</v>
      </c>
      <c r="EZ143">
        <v>4400.096428571428</v>
      </c>
      <c r="FA143">
        <v>17294.9</v>
      </c>
      <c r="FB143">
        <v>41.875</v>
      </c>
      <c r="FC143">
        <v>42.18699999999999</v>
      </c>
      <c r="FD143">
        <v>41.68699999999999</v>
      </c>
      <c r="FE143">
        <v>41.30314285714285</v>
      </c>
      <c r="FF143">
        <v>42.56199999999999</v>
      </c>
      <c r="FG143">
        <v>1955.111071428571</v>
      </c>
      <c r="FH143">
        <v>39.89000000000001</v>
      </c>
      <c r="FI143">
        <v>0</v>
      </c>
      <c r="FJ143">
        <v>1758402470.2</v>
      </c>
      <c r="FK143">
        <v>0</v>
      </c>
      <c r="FL143">
        <v>211.4630384615384</v>
      </c>
      <c r="FM143">
        <v>1.870735035369889</v>
      </c>
      <c r="FN143">
        <v>21.45846155048218</v>
      </c>
      <c r="FO143">
        <v>4400.192307692308</v>
      </c>
      <c r="FP143">
        <v>15</v>
      </c>
      <c r="FQ143">
        <v>0</v>
      </c>
      <c r="FR143" t="s">
        <v>441</v>
      </c>
      <c r="FS143">
        <v>1747148579.5</v>
      </c>
      <c r="FT143">
        <v>1747148584.5</v>
      </c>
      <c r="FU143">
        <v>0</v>
      </c>
      <c r="FV143">
        <v>0.162</v>
      </c>
      <c r="FW143">
        <v>-0.001</v>
      </c>
      <c r="FX143">
        <v>0.139</v>
      </c>
      <c r="FY143">
        <v>0.058</v>
      </c>
      <c r="FZ143">
        <v>420</v>
      </c>
      <c r="GA143">
        <v>16</v>
      </c>
      <c r="GB143">
        <v>0.19</v>
      </c>
      <c r="GC143">
        <v>0.02</v>
      </c>
      <c r="GD143">
        <v>-22.7524875</v>
      </c>
      <c r="GE143">
        <v>-39.63945703564728</v>
      </c>
      <c r="GF143">
        <v>3.988807567318051</v>
      </c>
      <c r="GG143">
        <v>0</v>
      </c>
      <c r="GH143">
        <v>211.3375882352941</v>
      </c>
      <c r="GI143">
        <v>1.995813592393799</v>
      </c>
      <c r="GJ143">
        <v>0.2662987174592</v>
      </c>
      <c r="GK143">
        <v>0</v>
      </c>
      <c r="GL143">
        <v>0.4686215</v>
      </c>
      <c r="GM143">
        <v>-0.2444104615384621</v>
      </c>
      <c r="GN143">
        <v>0.02390130170618329</v>
      </c>
      <c r="GO143">
        <v>0</v>
      </c>
      <c r="GP143">
        <v>0</v>
      </c>
      <c r="GQ143">
        <v>3</v>
      </c>
      <c r="GR143" t="s">
        <v>470</v>
      </c>
      <c r="GS143">
        <v>3.12749</v>
      </c>
      <c r="GT143">
        <v>2.7325</v>
      </c>
      <c r="GU143">
        <v>0.0934478</v>
      </c>
      <c r="GV143">
        <v>0.0979768</v>
      </c>
      <c r="GW143">
        <v>0.101167</v>
      </c>
      <c r="GX143">
        <v>0.100321</v>
      </c>
      <c r="GY143">
        <v>27182.4</v>
      </c>
      <c r="GZ143">
        <v>26210.9</v>
      </c>
      <c r="HA143">
        <v>30526.7</v>
      </c>
      <c r="HB143">
        <v>29313.1</v>
      </c>
      <c r="HC143">
        <v>37874.7</v>
      </c>
      <c r="HD143">
        <v>34692</v>
      </c>
      <c r="HE143">
        <v>46706.6</v>
      </c>
      <c r="HF143">
        <v>43549.4</v>
      </c>
      <c r="HG143">
        <v>1.81855</v>
      </c>
      <c r="HH143">
        <v>1.87733</v>
      </c>
      <c r="HI143">
        <v>0.113443</v>
      </c>
      <c r="HJ143">
        <v>0</v>
      </c>
      <c r="HK143">
        <v>28.1389</v>
      </c>
      <c r="HL143">
        <v>999.9</v>
      </c>
      <c r="HM143">
        <v>55</v>
      </c>
      <c r="HN143">
        <v>30.1</v>
      </c>
      <c r="HO143">
        <v>26.0941</v>
      </c>
      <c r="HP143">
        <v>63.8141</v>
      </c>
      <c r="HQ143">
        <v>16.6226</v>
      </c>
      <c r="HR143">
        <v>1</v>
      </c>
      <c r="HS143">
        <v>0.164596</v>
      </c>
      <c r="HT143">
        <v>0.391754</v>
      </c>
      <c r="HU143">
        <v>20.1992</v>
      </c>
      <c r="HV143">
        <v>5.22642</v>
      </c>
      <c r="HW143">
        <v>11.974</v>
      </c>
      <c r="HX143">
        <v>4.9698</v>
      </c>
      <c r="HY143">
        <v>3.28955</v>
      </c>
      <c r="HZ143">
        <v>9999</v>
      </c>
      <c r="IA143">
        <v>9999</v>
      </c>
      <c r="IB143">
        <v>9999</v>
      </c>
      <c r="IC143">
        <v>999.9</v>
      </c>
      <c r="ID143">
        <v>4.97297</v>
      </c>
      <c r="IE143">
        <v>1.8774</v>
      </c>
      <c r="IF143">
        <v>1.87546</v>
      </c>
      <c r="IG143">
        <v>1.87824</v>
      </c>
      <c r="IH143">
        <v>1.875</v>
      </c>
      <c r="II143">
        <v>1.87856</v>
      </c>
      <c r="IJ143">
        <v>1.87569</v>
      </c>
      <c r="IK143">
        <v>1.87684</v>
      </c>
      <c r="IL143">
        <v>0</v>
      </c>
      <c r="IM143">
        <v>0</v>
      </c>
      <c r="IN143">
        <v>0</v>
      </c>
      <c r="IO143">
        <v>0</v>
      </c>
      <c r="IP143" t="s">
        <v>443</v>
      </c>
      <c r="IQ143" t="s">
        <v>444</v>
      </c>
      <c r="IR143" t="s">
        <v>445</v>
      </c>
      <c r="IS143" t="s">
        <v>445</v>
      </c>
      <c r="IT143" t="s">
        <v>445</v>
      </c>
      <c r="IU143" t="s">
        <v>445</v>
      </c>
      <c r="IV143">
        <v>0</v>
      </c>
      <c r="IW143">
        <v>100</v>
      </c>
      <c r="IX143">
        <v>100</v>
      </c>
      <c r="IY143">
        <v>0.273</v>
      </c>
      <c r="IZ143">
        <v>0.2061</v>
      </c>
      <c r="JA143">
        <v>-0.2046850803116756</v>
      </c>
      <c r="JB143">
        <v>0.001090686741545948</v>
      </c>
      <c r="JC143">
        <v>-2.452344269991786E-07</v>
      </c>
      <c r="JD143">
        <v>1.613811493950918E-10</v>
      </c>
      <c r="JE143">
        <v>-0.05017639731038544</v>
      </c>
      <c r="JF143">
        <v>-0.0006473243881308715</v>
      </c>
      <c r="JG143">
        <v>0.0006993473609999637</v>
      </c>
      <c r="JH143">
        <v>-6.390957121238126E-06</v>
      </c>
      <c r="JI143">
        <v>1</v>
      </c>
      <c r="JJ143">
        <v>2094</v>
      </c>
      <c r="JK143">
        <v>1</v>
      </c>
      <c r="JL143">
        <v>27</v>
      </c>
      <c r="JM143">
        <v>187564.8</v>
      </c>
      <c r="JN143">
        <v>187564.8</v>
      </c>
      <c r="JO143">
        <v>1.30981</v>
      </c>
      <c r="JP143">
        <v>2.55005</v>
      </c>
      <c r="JQ143">
        <v>1.39893</v>
      </c>
      <c r="JR143">
        <v>2.35352</v>
      </c>
      <c r="JS143">
        <v>1.44897</v>
      </c>
      <c r="JT143">
        <v>2.59033</v>
      </c>
      <c r="JU143">
        <v>36.908</v>
      </c>
      <c r="JV143">
        <v>24.1926</v>
      </c>
      <c r="JW143">
        <v>18</v>
      </c>
      <c r="JX143">
        <v>475.996</v>
      </c>
      <c r="JY143">
        <v>483.189</v>
      </c>
      <c r="JZ143">
        <v>26.7276</v>
      </c>
      <c r="KA143">
        <v>29.2512</v>
      </c>
      <c r="KB143">
        <v>30.0004</v>
      </c>
      <c r="KC143">
        <v>28.8682</v>
      </c>
      <c r="KD143">
        <v>28.9194</v>
      </c>
      <c r="KE143">
        <v>26.2234</v>
      </c>
      <c r="KF143">
        <v>26.8672</v>
      </c>
      <c r="KG143">
        <v>100</v>
      </c>
      <c r="KH143">
        <v>26.7511</v>
      </c>
      <c r="KI143">
        <v>520.345</v>
      </c>
      <c r="KJ143">
        <v>21.844</v>
      </c>
      <c r="KK143">
        <v>100.93</v>
      </c>
      <c r="KL143">
        <v>100.179</v>
      </c>
    </row>
    <row r="144" spans="1:298">
      <c r="A144">
        <v>128</v>
      </c>
      <c r="B144">
        <v>1758402475.1</v>
      </c>
      <c r="C144">
        <v>5066.599999904633</v>
      </c>
      <c r="D144" t="s">
        <v>702</v>
      </c>
      <c r="E144" t="s">
        <v>703</v>
      </c>
      <c r="F144">
        <v>5</v>
      </c>
      <c r="G144" t="s">
        <v>641</v>
      </c>
      <c r="H144" t="s">
        <v>437</v>
      </c>
      <c r="I144" t="s">
        <v>438</v>
      </c>
      <c r="J144">
        <v>1758402467.6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517.9147274604013</v>
      </c>
      <c r="AL144">
        <v>498.5018969696969</v>
      </c>
      <c r="AM144">
        <v>3.341121679367684</v>
      </c>
      <c r="AN144">
        <v>65.66047444305194</v>
      </c>
      <c r="AO144">
        <f>(AQ144 - AP144 + DZ144*1E3/(8.314*(EB144+273.15)) * AS144/DY144 * AR144) * DY144/(100*DM144) * 1000/(1000 - AQ144)</f>
        <v>0</v>
      </c>
      <c r="AP144">
        <v>21.77703356648225</v>
      </c>
      <c r="AQ144">
        <v>22.20844909090909</v>
      </c>
      <c r="AR144">
        <v>-1.08225050759742E-05</v>
      </c>
      <c r="AS144">
        <v>125.0699500986589</v>
      </c>
      <c r="AT144">
        <v>1</v>
      </c>
      <c r="AU144">
        <v>0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439</v>
      </c>
      <c r="AZ144" t="s">
        <v>439</v>
      </c>
      <c r="BA144">
        <v>0</v>
      </c>
      <c r="BB144">
        <v>0</v>
      </c>
      <c r="BC144">
        <f>1-BA144/BB144</f>
        <v>0</v>
      </c>
      <c r="BD144">
        <v>0</v>
      </c>
      <c r="BE144" t="s">
        <v>439</v>
      </c>
      <c r="BF144" t="s">
        <v>439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439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1.91</v>
      </c>
      <c r="DN144">
        <v>0.5</v>
      </c>
      <c r="DO144" t="s">
        <v>440</v>
      </c>
      <c r="DP144">
        <v>2</v>
      </c>
      <c r="DQ144" t="b">
        <v>1</v>
      </c>
      <c r="DR144">
        <v>1758402467.6</v>
      </c>
      <c r="DS144">
        <v>465.0061851851851</v>
      </c>
      <c r="DT144">
        <v>491.6871111111111</v>
      </c>
      <c r="DU144">
        <v>22.21541481481481</v>
      </c>
      <c r="DV144">
        <v>21.7737074074074</v>
      </c>
      <c r="DW144">
        <v>464.7406296296296</v>
      </c>
      <c r="DX144">
        <v>22.0092074074074</v>
      </c>
      <c r="DY144">
        <v>499.9944074074074</v>
      </c>
      <c r="DZ144">
        <v>90.31384814814815</v>
      </c>
      <c r="EA144">
        <v>0.05468217037037038</v>
      </c>
      <c r="EB144">
        <v>28.98202962962963</v>
      </c>
      <c r="EC144">
        <v>29.98063703703704</v>
      </c>
      <c r="ED144">
        <v>999.9000000000001</v>
      </c>
      <c r="EE144">
        <v>0</v>
      </c>
      <c r="EF144">
        <v>0</v>
      </c>
      <c r="EG144">
        <v>9998.766666666666</v>
      </c>
      <c r="EH144">
        <v>0</v>
      </c>
      <c r="EI144">
        <v>11.63839888888889</v>
      </c>
      <c r="EJ144">
        <v>-26.6809037037037</v>
      </c>
      <c r="EK144">
        <v>475.5711111111111</v>
      </c>
      <c r="EL144">
        <v>502.6311111111111</v>
      </c>
      <c r="EM144">
        <v>0.4416945185185185</v>
      </c>
      <c r="EN144">
        <v>491.6871111111111</v>
      </c>
      <c r="EO144">
        <v>21.7737074074074</v>
      </c>
      <c r="EP144">
        <v>2.006358888888888</v>
      </c>
      <c r="EQ144">
        <v>1.966469259259259</v>
      </c>
      <c r="ER144">
        <v>17.49462592592593</v>
      </c>
      <c r="ES144">
        <v>17.17688888888889</v>
      </c>
      <c r="ET144">
        <v>2000.012962962963</v>
      </c>
      <c r="EU144">
        <v>0.980004</v>
      </c>
      <c r="EV144">
        <v>0.01999566666666667</v>
      </c>
      <c r="EW144">
        <v>0</v>
      </c>
      <c r="EX144">
        <v>211.6067407407407</v>
      </c>
      <c r="EY144">
        <v>5.000560000000001</v>
      </c>
      <c r="EZ144">
        <v>4401.01962962963</v>
      </c>
      <c r="FA144">
        <v>17295</v>
      </c>
      <c r="FB144">
        <v>41.875</v>
      </c>
      <c r="FC144">
        <v>42.18699999999999</v>
      </c>
      <c r="FD144">
        <v>41.68699999999999</v>
      </c>
      <c r="FE144">
        <v>41.30051851851851</v>
      </c>
      <c r="FF144">
        <v>42.56199999999999</v>
      </c>
      <c r="FG144">
        <v>1955.122962962962</v>
      </c>
      <c r="FH144">
        <v>39.89000000000001</v>
      </c>
      <c r="FI144">
        <v>0</v>
      </c>
      <c r="FJ144">
        <v>1758402475</v>
      </c>
      <c r="FK144">
        <v>0</v>
      </c>
      <c r="FL144">
        <v>211.5893846153846</v>
      </c>
      <c r="FM144">
        <v>1.444581191085979</v>
      </c>
      <c r="FN144">
        <v>-10.34735040161505</v>
      </c>
      <c r="FO144">
        <v>4400.853846153846</v>
      </c>
      <c r="FP144">
        <v>15</v>
      </c>
      <c r="FQ144">
        <v>0</v>
      </c>
      <c r="FR144" t="s">
        <v>441</v>
      </c>
      <c r="FS144">
        <v>1747148579.5</v>
      </c>
      <c r="FT144">
        <v>1747148584.5</v>
      </c>
      <c r="FU144">
        <v>0</v>
      </c>
      <c r="FV144">
        <v>0.162</v>
      </c>
      <c r="FW144">
        <v>-0.001</v>
      </c>
      <c r="FX144">
        <v>0.139</v>
      </c>
      <c r="FY144">
        <v>0.058</v>
      </c>
      <c r="FZ144">
        <v>420</v>
      </c>
      <c r="GA144">
        <v>16</v>
      </c>
      <c r="GB144">
        <v>0.19</v>
      </c>
      <c r="GC144">
        <v>0.02</v>
      </c>
      <c r="GD144">
        <v>-25.4409525</v>
      </c>
      <c r="GE144">
        <v>-21.06909230769227</v>
      </c>
      <c r="GF144">
        <v>2.139769848837429</v>
      </c>
      <c r="GG144">
        <v>0</v>
      </c>
      <c r="GH144">
        <v>211.5221470588235</v>
      </c>
      <c r="GI144">
        <v>1.750389609739276</v>
      </c>
      <c r="GJ144">
        <v>0.2529912963340079</v>
      </c>
      <c r="GK144">
        <v>0</v>
      </c>
      <c r="GL144">
        <v>0.4510735</v>
      </c>
      <c r="GM144">
        <v>-0.1676554446529091</v>
      </c>
      <c r="GN144">
        <v>0.01654542798781585</v>
      </c>
      <c r="GO144">
        <v>0</v>
      </c>
      <c r="GP144">
        <v>0</v>
      </c>
      <c r="GQ144">
        <v>3</v>
      </c>
      <c r="GR144" t="s">
        <v>470</v>
      </c>
      <c r="GS144">
        <v>3.12756</v>
      </c>
      <c r="GT144">
        <v>2.73252</v>
      </c>
      <c r="GU144">
        <v>0.0958043</v>
      </c>
      <c r="GV144">
        <v>0.100333</v>
      </c>
      <c r="GW144">
        <v>0.101159</v>
      </c>
      <c r="GX144">
        <v>0.100327</v>
      </c>
      <c r="GY144">
        <v>27110.9</v>
      </c>
      <c r="GZ144">
        <v>26142.4</v>
      </c>
      <c r="HA144">
        <v>30525.7</v>
      </c>
      <c r="HB144">
        <v>29313.1</v>
      </c>
      <c r="HC144">
        <v>37874.1</v>
      </c>
      <c r="HD144">
        <v>34692</v>
      </c>
      <c r="HE144">
        <v>46705.3</v>
      </c>
      <c r="HF144">
        <v>43549.5</v>
      </c>
      <c r="HG144">
        <v>1.8185</v>
      </c>
      <c r="HH144">
        <v>1.87745</v>
      </c>
      <c r="HI144">
        <v>0.113614</v>
      </c>
      <c r="HJ144">
        <v>0</v>
      </c>
      <c r="HK144">
        <v>28.1389</v>
      </c>
      <c r="HL144">
        <v>999.9</v>
      </c>
      <c r="HM144">
        <v>55</v>
      </c>
      <c r="HN144">
        <v>30.1</v>
      </c>
      <c r="HO144">
        <v>26.093</v>
      </c>
      <c r="HP144">
        <v>63.4941</v>
      </c>
      <c r="HQ144">
        <v>16.5304</v>
      </c>
      <c r="HR144">
        <v>1</v>
      </c>
      <c r="HS144">
        <v>0.164903</v>
      </c>
      <c r="HT144">
        <v>0.372181</v>
      </c>
      <c r="HU144">
        <v>20.1991</v>
      </c>
      <c r="HV144">
        <v>5.22553</v>
      </c>
      <c r="HW144">
        <v>11.974</v>
      </c>
      <c r="HX144">
        <v>4.96955</v>
      </c>
      <c r="HY144">
        <v>3.28932</v>
      </c>
      <c r="HZ144">
        <v>9999</v>
      </c>
      <c r="IA144">
        <v>9999</v>
      </c>
      <c r="IB144">
        <v>9999</v>
      </c>
      <c r="IC144">
        <v>999.9</v>
      </c>
      <c r="ID144">
        <v>4.97295</v>
      </c>
      <c r="IE144">
        <v>1.87736</v>
      </c>
      <c r="IF144">
        <v>1.87546</v>
      </c>
      <c r="IG144">
        <v>1.87825</v>
      </c>
      <c r="IH144">
        <v>1.875</v>
      </c>
      <c r="II144">
        <v>1.87854</v>
      </c>
      <c r="IJ144">
        <v>1.87564</v>
      </c>
      <c r="IK144">
        <v>1.87685</v>
      </c>
      <c r="IL144">
        <v>0</v>
      </c>
      <c r="IM144">
        <v>0</v>
      </c>
      <c r="IN144">
        <v>0</v>
      </c>
      <c r="IO144">
        <v>0</v>
      </c>
      <c r="IP144" t="s">
        <v>443</v>
      </c>
      <c r="IQ144" t="s">
        <v>444</v>
      </c>
      <c r="IR144" t="s">
        <v>445</v>
      </c>
      <c r="IS144" t="s">
        <v>445</v>
      </c>
      <c r="IT144" t="s">
        <v>445</v>
      </c>
      <c r="IU144" t="s">
        <v>445</v>
      </c>
      <c r="IV144">
        <v>0</v>
      </c>
      <c r="IW144">
        <v>100</v>
      </c>
      <c r="IX144">
        <v>100</v>
      </c>
      <c r="IY144">
        <v>0.289</v>
      </c>
      <c r="IZ144">
        <v>0.206</v>
      </c>
      <c r="JA144">
        <v>-0.2046850803116756</v>
      </c>
      <c r="JB144">
        <v>0.001090686741545948</v>
      </c>
      <c r="JC144">
        <v>-2.452344269991786E-07</v>
      </c>
      <c r="JD144">
        <v>1.613811493950918E-10</v>
      </c>
      <c r="JE144">
        <v>-0.05017639731038544</v>
      </c>
      <c r="JF144">
        <v>-0.0006473243881308715</v>
      </c>
      <c r="JG144">
        <v>0.0006993473609999637</v>
      </c>
      <c r="JH144">
        <v>-6.390957121238126E-06</v>
      </c>
      <c r="JI144">
        <v>1</v>
      </c>
      <c r="JJ144">
        <v>2094</v>
      </c>
      <c r="JK144">
        <v>1</v>
      </c>
      <c r="JL144">
        <v>27</v>
      </c>
      <c r="JM144">
        <v>187564.9</v>
      </c>
      <c r="JN144">
        <v>187564.8</v>
      </c>
      <c r="JO144">
        <v>1.34521</v>
      </c>
      <c r="JP144">
        <v>2.54272</v>
      </c>
      <c r="JQ144">
        <v>1.39893</v>
      </c>
      <c r="JR144">
        <v>2.35229</v>
      </c>
      <c r="JS144">
        <v>1.44897</v>
      </c>
      <c r="JT144">
        <v>2.53906</v>
      </c>
      <c r="JU144">
        <v>36.9317</v>
      </c>
      <c r="JV144">
        <v>24.1926</v>
      </c>
      <c r="JW144">
        <v>18</v>
      </c>
      <c r="JX144">
        <v>475.989</v>
      </c>
      <c r="JY144">
        <v>483.297</v>
      </c>
      <c r="JZ144">
        <v>26.747</v>
      </c>
      <c r="KA144">
        <v>29.2543</v>
      </c>
      <c r="KB144">
        <v>30.0002</v>
      </c>
      <c r="KC144">
        <v>28.8714</v>
      </c>
      <c r="KD144">
        <v>28.9225</v>
      </c>
      <c r="KE144">
        <v>26.9562</v>
      </c>
      <c r="KF144">
        <v>26.8672</v>
      </c>
      <c r="KG144">
        <v>100</v>
      </c>
      <c r="KH144">
        <v>26.7576</v>
      </c>
      <c r="KI144">
        <v>540.586</v>
      </c>
      <c r="KJ144">
        <v>21.8551</v>
      </c>
      <c r="KK144">
        <v>100.927</v>
      </c>
      <c r="KL144">
        <v>100.179</v>
      </c>
    </row>
    <row r="145" spans="1:298">
      <c r="A145">
        <v>129</v>
      </c>
      <c r="B145">
        <v>1758402480.1</v>
      </c>
      <c r="C145">
        <v>5071.599999904633</v>
      </c>
      <c r="D145" t="s">
        <v>704</v>
      </c>
      <c r="E145" t="s">
        <v>705</v>
      </c>
      <c r="F145">
        <v>5</v>
      </c>
      <c r="G145" t="s">
        <v>641</v>
      </c>
      <c r="H145" t="s">
        <v>437</v>
      </c>
      <c r="I145" t="s">
        <v>438</v>
      </c>
      <c r="J145">
        <v>1758402472.314285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535.3239668664494</v>
      </c>
      <c r="AL145">
        <v>515.5045757575756</v>
      </c>
      <c r="AM145">
        <v>3.418426878680168</v>
      </c>
      <c r="AN145">
        <v>65.66047444305194</v>
      </c>
      <c r="AO145">
        <f>(AQ145 - AP145 + DZ145*1E3/(8.314*(EB145+273.15)) * AS145/DY145 * AR145) * DY145/(100*DM145) * 1000/(1000 - AQ145)</f>
        <v>0</v>
      </c>
      <c r="AP145">
        <v>21.77845436495734</v>
      </c>
      <c r="AQ145">
        <v>22.2038096969697</v>
      </c>
      <c r="AR145">
        <v>-8.145068642846267E-05</v>
      </c>
      <c r="AS145">
        <v>125.0699500986589</v>
      </c>
      <c r="AT145">
        <v>1</v>
      </c>
      <c r="AU145">
        <v>0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439</v>
      </c>
      <c r="AZ145" t="s">
        <v>439</v>
      </c>
      <c r="BA145">
        <v>0</v>
      </c>
      <c r="BB145">
        <v>0</v>
      </c>
      <c r="BC145">
        <f>1-BA145/BB145</f>
        <v>0</v>
      </c>
      <c r="BD145">
        <v>0</v>
      </c>
      <c r="BE145" t="s">
        <v>439</v>
      </c>
      <c r="BF145" t="s">
        <v>439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439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1.91</v>
      </c>
      <c r="DN145">
        <v>0.5</v>
      </c>
      <c r="DO145" t="s">
        <v>440</v>
      </c>
      <c r="DP145">
        <v>2</v>
      </c>
      <c r="DQ145" t="b">
        <v>1</v>
      </c>
      <c r="DR145">
        <v>1758402472.314285</v>
      </c>
      <c r="DS145">
        <v>480.0748928571429</v>
      </c>
      <c r="DT145">
        <v>507.6081428571429</v>
      </c>
      <c r="DU145">
        <v>22.20971071428571</v>
      </c>
      <c r="DV145">
        <v>21.77616071428571</v>
      </c>
      <c r="DW145">
        <v>479.7948571428571</v>
      </c>
      <c r="DX145">
        <v>22.00361785714285</v>
      </c>
      <c r="DY145">
        <v>499.9777142857143</v>
      </c>
      <c r="DZ145">
        <v>90.31354642857141</v>
      </c>
      <c r="EA145">
        <v>0.05475726071428572</v>
      </c>
      <c r="EB145">
        <v>28.982525</v>
      </c>
      <c r="EC145">
        <v>29.98520357142857</v>
      </c>
      <c r="ED145">
        <v>999.9000000000002</v>
      </c>
      <c r="EE145">
        <v>0</v>
      </c>
      <c r="EF145">
        <v>0</v>
      </c>
      <c r="EG145">
        <v>10001.14071428572</v>
      </c>
      <c r="EH145">
        <v>0</v>
      </c>
      <c r="EI145">
        <v>10.8418075</v>
      </c>
      <c r="EJ145">
        <v>-27.53329285714286</v>
      </c>
      <c r="EK145">
        <v>490.9793214285714</v>
      </c>
      <c r="EL145">
        <v>518.9078928571429</v>
      </c>
      <c r="EM145">
        <v>0.43353625</v>
      </c>
      <c r="EN145">
        <v>507.6081428571429</v>
      </c>
      <c r="EO145">
        <v>21.77616071428571</v>
      </c>
      <c r="EP145">
        <v>2.005837857142857</v>
      </c>
      <c r="EQ145">
        <v>1.966683214285714</v>
      </c>
      <c r="ER145">
        <v>17.49050714285714</v>
      </c>
      <c r="ES145">
        <v>17.17861071428571</v>
      </c>
      <c r="ET145">
        <v>2000.0075</v>
      </c>
      <c r="EU145">
        <v>0.9800039642857141</v>
      </c>
      <c r="EV145">
        <v>0.01999570714285714</v>
      </c>
      <c r="EW145">
        <v>0</v>
      </c>
      <c r="EX145">
        <v>211.6926428571428</v>
      </c>
      <c r="EY145">
        <v>5.000560000000001</v>
      </c>
      <c r="EZ145">
        <v>4400.385</v>
      </c>
      <c r="FA145">
        <v>17294.96428571429</v>
      </c>
      <c r="FB145">
        <v>41.875</v>
      </c>
      <c r="FC145">
        <v>42.18699999999999</v>
      </c>
      <c r="FD145">
        <v>41.68699999999999</v>
      </c>
      <c r="FE145">
        <v>41.28985714285714</v>
      </c>
      <c r="FF145">
        <v>42.56199999999999</v>
      </c>
      <c r="FG145">
        <v>1955.1175</v>
      </c>
      <c r="FH145">
        <v>39.89000000000001</v>
      </c>
      <c r="FI145">
        <v>0</v>
      </c>
      <c r="FJ145">
        <v>1758402479.8</v>
      </c>
      <c r="FK145">
        <v>0</v>
      </c>
      <c r="FL145">
        <v>211.6867307692308</v>
      </c>
      <c r="FM145">
        <v>0.7454017087770815</v>
      </c>
      <c r="FN145">
        <v>-17.48512825785212</v>
      </c>
      <c r="FO145">
        <v>4400.300769230769</v>
      </c>
      <c r="FP145">
        <v>15</v>
      </c>
      <c r="FQ145">
        <v>0</v>
      </c>
      <c r="FR145" t="s">
        <v>441</v>
      </c>
      <c r="FS145">
        <v>1747148579.5</v>
      </c>
      <c r="FT145">
        <v>1747148584.5</v>
      </c>
      <c r="FU145">
        <v>0</v>
      </c>
      <c r="FV145">
        <v>0.162</v>
      </c>
      <c r="FW145">
        <v>-0.001</v>
      </c>
      <c r="FX145">
        <v>0.139</v>
      </c>
      <c r="FY145">
        <v>0.058</v>
      </c>
      <c r="FZ145">
        <v>420</v>
      </c>
      <c r="GA145">
        <v>16</v>
      </c>
      <c r="GB145">
        <v>0.19</v>
      </c>
      <c r="GC145">
        <v>0.02</v>
      </c>
      <c r="GD145">
        <v>-26.93838780487805</v>
      </c>
      <c r="GE145">
        <v>-11.18369477351917</v>
      </c>
      <c r="GF145">
        <v>1.15051692797568</v>
      </c>
      <c r="GG145">
        <v>0</v>
      </c>
      <c r="GH145">
        <v>211.6278235294118</v>
      </c>
      <c r="GI145">
        <v>1.143132159842133</v>
      </c>
      <c r="GJ145">
        <v>0.2311287482549446</v>
      </c>
      <c r="GK145">
        <v>0</v>
      </c>
      <c r="GL145">
        <v>0.4391338780487805</v>
      </c>
      <c r="GM145">
        <v>-0.1063478675958192</v>
      </c>
      <c r="GN145">
        <v>0.01085419041075532</v>
      </c>
      <c r="GO145">
        <v>0</v>
      </c>
      <c r="GP145">
        <v>0</v>
      </c>
      <c r="GQ145">
        <v>3</v>
      </c>
      <c r="GR145" t="s">
        <v>470</v>
      </c>
      <c r="GS145">
        <v>3.12737</v>
      </c>
      <c r="GT145">
        <v>2.7331</v>
      </c>
      <c r="GU145">
        <v>0.09816850000000001</v>
      </c>
      <c r="GV145">
        <v>0.102728</v>
      </c>
      <c r="GW145">
        <v>0.101145</v>
      </c>
      <c r="GX145">
        <v>0.100332</v>
      </c>
      <c r="GY145">
        <v>27040.3</v>
      </c>
      <c r="GZ145">
        <v>26072.8</v>
      </c>
      <c r="HA145">
        <v>30526.1</v>
      </c>
      <c r="HB145">
        <v>29313</v>
      </c>
      <c r="HC145">
        <v>37875.3</v>
      </c>
      <c r="HD145">
        <v>34691.8</v>
      </c>
      <c r="HE145">
        <v>46705.8</v>
      </c>
      <c r="HF145">
        <v>43549.2</v>
      </c>
      <c r="HG145">
        <v>1.81817</v>
      </c>
      <c r="HH145">
        <v>1.87763</v>
      </c>
      <c r="HI145">
        <v>0.113413</v>
      </c>
      <c r="HJ145">
        <v>0</v>
      </c>
      <c r="HK145">
        <v>28.1389</v>
      </c>
      <c r="HL145">
        <v>999.9</v>
      </c>
      <c r="HM145">
        <v>55</v>
      </c>
      <c r="HN145">
        <v>30.1</v>
      </c>
      <c r="HO145">
        <v>26.094</v>
      </c>
      <c r="HP145">
        <v>63.8341</v>
      </c>
      <c r="HQ145">
        <v>16.5745</v>
      </c>
      <c r="HR145">
        <v>1</v>
      </c>
      <c r="HS145">
        <v>0.164944</v>
      </c>
      <c r="HT145">
        <v>0.40092</v>
      </c>
      <c r="HU145">
        <v>20.1993</v>
      </c>
      <c r="HV145">
        <v>5.22747</v>
      </c>
      <c r="HW145">
        <v>11.974</v>
      </c>
      <c r="HX145">
        <v>4.97005</v>
      </c>
      <c r="HY145">
        <v>3.28968</v>
      </c>
      <c r="HZ145">
        <v>9999</v>
      </c>
      <c r="IA145">
        <v>9999</v>
      </c>
      <c r="IB145">
        <v>9999</v>
      </c>
      <c r="IC145">
        <v>999.9</v>
      </c>
      <c r="ID145">
        <v>4.97295</v>
      </c>
      <c r="IE145">
        <v>1.87742</v>
      </c>
      <c r="IF145">
        <v>1.87546</v>
      </c>
      <c r="IG145">
        <v>1.87821</v>
      </c>
      <c r="IH145">
        <v>1.875</v>
      </c>
      <c r="II145">
        <v>1.87855</v>
      </c>
      <c r="IJ145">
        <v>1.87568</v>
      </c>
      <c r="IK145">
        <v>1.87685</v>
      </c>
      <c r="IL145">
        <v>0</v>
      </c>
      <c r="IM145">
        <v>0</v>
      </c>
      <c r="IN145">
        <v>0</v>
      </c>
      <c r="IO145">
        <v>0</v>
      </c>
      <c r="IP145" t="s">
        <v>443</v>
      </c>
      <c r="IQ145" t="s">
        <v>444</v>
      </c>
      <c r="IR145" t="s">
        <v>445</v>
      </c>
      <c r="IS145" t="s">
        <v>445</v>
      </c>
      <c r="IT145" t="s">
        <v>445</v>
      </c>
      <c r="IU145" t="s">
        <v>445</v>
      </c>
      <c r="IV145">
        <v>0</v>
      </c>
      <c r="IW145">
        <v>100</v>
      </c>
      <c r="IX145">
        <v>100</v>
      </c>
      <c r="IY145">
        <v>0.305</v>
      </c>
      <c r="IZ145">
        <v>0.2059</v>
      </c>
      <c r="JA145">
        <v>-0.2046850803116756</v>
      </c>
      <c r="JB145">
        <v>0.001090686741545948</v>
      </c>
      <c r="JC145">
        <v>-2.452344269991786E-07</v>
      </c>
      <c r="JD145">
        <v>1.613811493950918E-10</v>
      </c>
      <c r="JE145">
        <v>-0.05017639731038544</v>
      </c>
      <c r="JF145">
        <v>-0.0006473243881308715</v>
      </c>
      <c r="JG145">
        <v>0.0006993473609999637</v>
      </c>
      <c r="JH145">
        <v>-6.390957121238126E-06</v>
      </c>
      <c r="JI145">
        <v>1</v>
      </c>
      <c r="JJ145">
        <v>2094</v>
      </c>
      <c r="JK145">
        <v>1</v>
      </c>
      <c r="JL145">
        <v>27</v>
      </c>
      <c r="JM145">
        <v>187565</v>
      </c>
      <c r="JN145">
        <v>187564.9</v>
      </c>
      <c r="JO145">
        <v>1.37573</v>
      </c>
      <c r="JP145">
        <v>2.55615</v>
      </c>
      <c r="JQ145">
        <v>1.39893</v>
      </c>
      <c r="JR145">
        <v>2.35229</v>
      </c>
      <c r="JS145">
        <v>1.44897</v>
      </c>
      <c r="JT145">
        <v>2.54272</v>
      </c>
      <c r="JU145">
        <v>36.9317</v>
      </c>
      <c r="JV145">
        <v>24.1926</v>
      </c>
      <c r="JW145">
        <v>18</v>
      </c>
      <c r="JX145">
        <v>475.835</v>
      </c>
      <c r="JY145">
        <v>483.445</v>
      </c>
      <c r="JZ145">
        <v>26.7602</v>
      </c>
      <c r="KA145">
        <v>29.2575</v>
      </c>
      <c r="KB145">
        <v>30.0003</v>
      </c>
      <c r="KC145">
        <v>28.8751</v>
      </c>
      <c r="KD145">
        <v>28.9262</v>
      </c>
      <c r="KE145">
        <v>27.6091</v>
      </c>
      <c r="KF145">
        <v>26.5907</v>
      </c>
      <c r="KG145">
        <v>100</v>
      </c>
      <c r="KH145">
        <v>26.7636</v>
      </c>
      <c r="KI145">
        <v>554.355</v>
      </c>
      <c r="KJ145">
        <v>21.8672</v>
      </c>
      <c r="KK145">
        <v>100.928</v>
      </c>
      <c r="KL145">
        <v>100.178</v>
      </c>
    </row>
    <row r="146" spans="1:298">
      <c r="A146">
        <v>130</v>
      </c>
      <c r="B146">
        <v>1758402485.1</v>
      </c>
      <c r="C146">
        <v>5076.599999904633</v>
      </c>
      <c r="D146" t="s">
        <v>706</v>
      </c>
      <c r="E146" t="s">
        <v>707</v>
      </c>
      <c r="F146">
        <v>5</v>
      </c>
      <c r="G146" t="s">
        <v>641</v>
      </c>
      <c r="H146" t="s">
        <v>437</v>
      </c>
      <c r="I146" t="s">
        <v>438</v>
      </c>
      <c r="J146">
        <v>1758402477.6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552.5871636605716</v>
      </c>
      <c r="AL146">
        <v>532.5487393939392</v>
      </c>
      <c r="AM146">
        <v>3.407333526331315</v>
      </c>
      <c r="AN146">
        <v>65.66047444305194</v>
      </c>
      <c r="AO146">
        <f>(AQ146 - AP146 + DZ146*1E3/(8.314*(EB146+273.15)) * AS146/DY146 * AR146) * DY146/(100*DM146) * 1000/(1000 - AQ146)</f>
        <v>0</v>
      </c>
      <c r="AP146">
        <v>21.81250242461564</v>
      </c>
      <c r="AQ146">
        <v>22.2028709090909</v>
      </c>
      <c r="AR146">
        <v>7.268623983597943E-05</v>
      </c>
      <c r="AS146">
        <v>125.0699500986589</v>
      </c>
      <c r="AT146">
        <v>1</v>
      </c>
      <c r="AU146">
        <v>0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439</v>
      </c>
      <c r="AZ146" t="s">
        <v>439</v>
      </c>
      <c r="BA146">
        <v>0</v>
      </c>
      <c r="BB146">
        <v>0</v>
      </c>
      <c r="BC146">
        <f>1-BA146/BB146</f>
        <v>0</v>
      </c>
      <c r="BD146">
        <v>0</v>
      </c>
      <c r="BE146" t="s">
        <v>439</v>
      </c>
      <c r="BF146" t="s">
        <v>439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439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1.91</v>
      </c>
      <c r="DN146">
        <v>0.5</v>
      </c>
      <c r="DO146" t="s">
        <v>440</v>
      </c>
      <c r="DP146">
        <v>2</v>
      </c>
      <c r="DQ146" t="b">
        <v>1</v>
      </c>
      <c r="DR146">
        <v>1758402477.6</v>
      </c>
      <c r="DS146">
        <v>497.4356296296297</v>
      </c>
      <c r="DT146">
        <v>525.5018148148148</v>
      </c>
      <c r="DU146">
        <v>22.20535555555556</v>
      </c>
      <c r="DV146">
        <v>21.78476296296296</v>
      </c>
      <c r="DW146">
        <v>497.1389259259259</v>
      </c>
      <c r="DX146">
        <v>21.99935185185185</v>
      </c>
      <c r="DY146">
        <v>499.9995925925926</v>
      </c>
      <c r="DZ146">
        <v>90.31370370370369</v>
      </c>
      <c r="EA146">
        <v>0.05498659629629629</v>
      </c>
      <c r="EB146">
        <v>28.98363333333333</v>
      </c>
      <c r="EC146">
        <v>29.98827407407407</v>
      </c>
      <c r="ED146">
        <v>999.9000000000001</v>
      </c>
      <c r="EE146">
        <v>0</v>
      </c>
      <c r="EF146">
        <v>0</v>
      </c>
      <c r="EG146">
        <v>9993.70925925926</v>
      </c>
      <c r="EH146">
        <v>0</v>
      </c>
      <c r="EI146">
        <v>10.03009666666667</v>
      </c>
      <c r="EJ146">
        <v>-28.06611851851852</v>
      </c>
      <c r="EK146">
        <v>508.7322222222222</v>
      </c>
      <c r="EL146">
        <v>537.2048518518519</v>
      </c>
      <c r="EM146">
        <v>0.420578037037037</v>
      </c>
      <c r="EN146">
        <v>525.5018148148148</v>
      </c>
      <c r="EO146">
        <v>21.78476296296296</v>
      </c>
      <c r="EP146">
        <v>2.005448148148148</v>
      </c>
      <c r="EQ146">
        <v>1.967463333333333</v>
      </c>
      <c r="ER146">
        <v>17.48742592592593</v>
      </c>
      <c r="ES146">
        <v>17.18488888888889</v>
      </c>
      <c r="ET146">
        <v>2000.018888888889</v>
      </c>
      <c r="EU146">
        <v>0.9800041111111109</v>
      </c>
      <c r="EV146">
        <v>0.01999555555555556</v>
      </c>
      <c r="EW146">
        <v>0</v>
      </c>
      <c r="EX146">
        <v>211.6918888888889</v>
      </c>
      <c r="EY146">
        <v>5.000560000000001</v>
      </c>
      <c r="EZ146">
        <v>4398.925185185184</v>
      </c>
      <c r="FA146">
        <v>17295.07407407407</v>
      </c>
      <c r="FB146">
        <v>41.875</v>
      </c>
      <c r="FC146">
        <v>42.18699999999999</v>
      </c>
      <c r="FD146">
        <v>41.68699999999999</v>
      </c>
      <c r="FE146">
        <v>41.27296296296296</v>
      </c>
      <c r="FF146">
        <v>42.56199999999999</v>
      </c>
      <c r="FG146">
        <v>1955.128888888889</v>
      </c>
      <c r="FH146">
        <v>39.89000000000001</v>
      </c>
      <c r="FI146">
        <v>0</v>
      </c>
      <c r="FJ146">
        <v>1758402485.2</v>
      </c>
      <c r="FK146">
        <v>0</v>
      </c>
      <c r="FL146">
        <v>211.68364</v>
      </c>
      <c r="FM146">
        <v>-1.065384619725203</v>
      </c>
      <c r="FN146">
        <v>-11.48230771345716</v>
      </c>
      <c r="FO146">
        <v>4398.795599999999</v>
      </c>
      <c r="FP146">
        <v>15</v>
      </c>
      <c r="FQ146">
        <v>0</v>
      </c>
      <c r="FR146" t="s">
        <v>441</v>
      </c>
      <c r="FS146">
        <v>1747148579.5</v>
      </c>
      <c r="FT146">
        <v>1747148584.5</v>
      </c>
      <c r="FU146">
        <v>0</v>
      </c>
      <c r="FV146">
        <v>0.162</v>
      </c>
      <c r="FW146">
        <v>-0.001</v>
      </c>
      <c r="FX146">
        <v>0.139</v>
      </c>
      <c r="FY146">
        <v>0.058</v>
      </c>
      <c r="FZ146">
        <v>420</v>
      </c>
      <c r="GA146">
        <v>16</v>
      </c>
      <c r="GB146">
        <v>0.19</v>
      </c>
      <c r="GC146">
        <v>0.02</v>
      </c>
      <c r="GD146">
        <v>-27.71699512195122</v>
      </c>
      <c r="GE146">
        <v>-6.471497560975622</v>
      </c>
      <c r="GF146">
        <v>0.6728173009547314</v>
      </c>
      <c r="GG146">
        <v>0</v>
      </c>
      <c r="GH146">
        <v>211.6723823529412</v>
      </c>
      <c r="GI146">
        <v>0.1338273470113565</v>
      </c>
      <c r="GJ146">
        <v>0.2185046795441689</v>
      </c>
      <c r="GK146">
        <v>1</v>
      </c>
      <c r="GL146">
        <v>0.4266232439024391</v>
      </c>
      <c r="GM146">
        <v>-0.1391048362369337</v>
      </c>
      <c r="GN146">
        <v>0.0155610767712898</v>
      </c>
      <c r="GO146">
        <v>0</v>
      </c>
      <c r="GP146">
        <v>1</v>
      </c>
      <c r="GQ146">
        <v>3</v>
      </c>
      <c r="GR146" t="s">
        <v>455</v>
      </c>
      <c r="GS146">
        <v>3.12763</v>
      </c>
      <c r="GT146">
        <v>2.7325</v>
      </c>
      <c r="GU146">
        <v>0.1005</v>
      </c>
      <c r="GV146">
        <v>0.105063</v>
      </c>
      <c r="GW146">
        <v>0.101146</v>
      </c>
      <c r="GX146">
        <v>0.100473</v>
      </c>
      <c r="GY146">
        <v>26970.5</v>
      </c>
      <c r="GZ146">
        <v>26004.4</v>
      </c>
      <c r="HA146">
        <v>30526.1</v>
      </c>
      <c r="HB146">
        <v>29312.5</v>
      </c>
      <c r="HC146">
        <v>37875.6</v>
      </c>
      <c r="HD146">
        <v>34686.1</v>
      </c>
      <c r="HE146">
        <v>46705.9</v>
      </c>
      <c r="HF146">
        <v>43548.8</v>
      </c>
      <c r="HG146">
        <v>1.8188</v>
      </c>
      <c r="HH146">
        <v>1.87717</v>
      </c>
      <c r="HI146">
        <v>0.113726</v>
      </c>
      <c r="HJ146">
        <v>0</v>
      </c>
      <c r="HK146">
        <v>28.1365</v>
      </c>
      <c r="HL146">
        <v>999.9</v>
      </c>
      <c r="HM146">
        <v>55</v>
      </c>
      <c r="HN146">
        <v>30.1</v>
      </c>
      <c r="HO146">
        <v>26.0944</v>
      </c>
      <c r="HP146">
        <v>63.4541</v>
      </c>
      <c r="HQ146">
        <v>16.6346</v>
      </c>
      <c r="HR146">
        <v>1</v>
      </c>
      <c r="HS146">
        <v>0.165236</v>
      </c>
      <c r="HT146">
        <v>0.414314</v>
      </c>
      <c r="HU146">
        <v>20.1993</v>
      </c>
      <c r="HV146">
        <v>5.22732</v>
      </c>
      <c r="HW146">
        <v>11.974</v>
      </c>
      <c r="HX146">
        <v>4.96995</v>
      </c>
      <c r="HY146">
        <v>3.2896</v>
      </c>
      <c r="HZ146">
        <v>9999</v>
      </c>
      <c r="IA146">
        <v>9999</v>
      </c>
      <c r="IB146">
        <v>9999</v>
      </c>
      <c r="IC146">
        <v>999.9</v>
      </c>
      <c r="ID146">
        <v>4.97295</v>
      </c>
      <c r="IE146">
        <v>1.87741</v>
      </c>
      <c r="IF146">
        <v>1.87546</v>
      </c>
      <c r="IG146">
        <v>1.87826</v>
      </c>
      <c r="IH146">
        <v>1.875</v>
      </c>
      <c r="II146">
        <v>1.87858</v>
      </c>
      <c r="IJ146">
        <v>1.87568</v>
      </c>
      <c r="IK146">
        <v>1.87685</v>
      </c>
      <c r="IL146">
        <v>0</v>
      </c>
      <c r="IM146">
        <v>0</v>
      </c>
      <c r="IN146">
        <v>0</v>
      </c>
      <c r="IO146">
        <v>0</v>
      </c>
      <c r="IP146" t="s">
        <v>443</v>
      </c>
      <c r="IQ146" t="s">
        <v>444</v>
      </c>
      <c r="IR146" t="s">
        <v>445</v>
      </c>
      <c r="IS146" t="s">
        <v>445</v>
      </c>
      <c r="IT146" t="s">
        <v>445</v>
      </c>
      <c r="IU146" t="s">
        <v>445</v>
      </c>
      <c r="IV146">
        <v>0</v>
      </c>
      <c r="IW146">
        <v>100</v>
      </c>
      <c r="IX146">
        <v>100</v>
      </c>
      <c r="IY146">
        <v>0.32</v>
      </c>
      <c r="IZ146">
        <v>0.206</v>
      </c>
      <c r="JA146">
        <v>-0.2046850803116756</v>
      </c>
      <c r="JB146">
        <v>0.001090686741545948</v>
      </c>
      <c r="JC146">
        <v>-2.452344269991786E-07</v>
      </c>
      <c r="JD146">
        <v>1.613811493950918E-10</v>
      </c>
      <c r="JE146">
        <v>-0.05017639731038544</v>
      </c>
      <c r="JF146">
        <v>-0.0006473243881308715</v>
      </c>
      <c r="JG146">
        <v>0.0006993473609999637</v>
      </c>
      <c r="JH146">
        <v>-6.390957121238126E-06</v>
      </c>
      <c r="JI146">
        <v>1</v>
      </c>
      <c r="JJ146">
        <v>2094</v>
      </c>
      <c r="JK146">
        <v>1</v>
      </c>
      <c r="JL146">
        <v>27</v>
      </c>
      <c r="JM146">
        <v>187565.1</v>
      </c>
      <c r="JN146">
        <v>187565</v>
      </c>
      <c r="JO146">
        <v>1.41479</v>
      </c>
      <c r="JP146">
        <v>2.54639</v>
      </c>
      <c r="JQ146">
        <v>1.39893</v>
      </c>
      <c r="JR146">
        <v>2.35229</v>
      </c>
      <c r="JS146">
        <v>1.44897</v>
      </c>
      <c r="JT146">
        <v>2.59155</v>
      </c>
      <c r="JU146">
        <v>36.9317</v>
      </c>
      <c r="JV146">
        <v>24.2013</v>
      </c>
      <c r="JW146">
        <v>18</v>
      </c>
      <c r="JX146">
        <v>476.197</v>
      </c>
      <c r="JY146">
        <v>483.175</v>
      </c>
      <c r="JZ146">
        <v>26.7668</v>
      </c>
      <c r="KA146">
        <v>29.2606</v>
      </c>
      <c r="KB146">
        <v>30.0004</v>
      </c>
      <c r="KC146">
        <v>28.8782</v>
      </c>
      <c r="KD146">
        <v>28.9299</v>
      </c>
      <c r="KE146">
        <v>28.3288</v>
      </c>
      <c r="KF146">
        <v>26.5907</v>
      </c>
      <c r="KG146">
        <v>100</v>
      </c>
      <c r="KH146">
        <v>26.7755</v>
      </c>
      <c r="KI146">
        <v>574.39</v>
      </c>
      <c r="KJ146">
        <v>21.8742</v>
      </c>
      <c r="KK146">
        <v>100.928</v>
      </c>
      <c r="KL146">
        <v>100.177</v>
      </c>
    </row>
    <row r="147" spans="1:298">
      <c r="A147">
        <v>131</v>
      </c>
      <c r="B147">
        <v>1758402490.1</v>
      </c>
      <c r="C147">
        <v>5081.599999904633</v>
      </c>
      <c r="D147" t="s">
        <v>708</v>
      </c>
      <c r="E147" t="s">
        <v>709</v>
      </c>
      <c r="F147">
        <v>5</v>
      </c>
      <c r="G147" t="s">
        <v>641</v>
      </c>
      <c r="H147" t="s">
        <v>437</v>
      </c>
      <c r="I147" t="s">
        <v>438</v>
      </c>
      <c r="J147">
        <v>1758402482.314285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570.1139933979483</v>
      </c>
      <c r="AL147">
        <v>549.8694787878788</v>
      </c>
      <c r="AM147">
        <v>3.475100108419333</v>
      </c>
      <c r="AN147">
        <v>65.66047444305194</v>
      </c>
      <c r="AO147">
        <f>(AQ147 - AP147 + DZ147*1E3/(8.314*(EB147+273.15)) * AS147/DY147 * AR147) * DY147/(100*DM147) * 1000/(1000 - AQ147)</f>
        <v>0</v>
      </c>
      <c r="AP147">
        <v>21.83302032553106</v>
      </c>
      <c r="AQ147">
        <v>22.21618545454546</v>
      </c>
      <c r="AR147">
        <v>0.0001632090094015602</v>
      </c>
      <c r="AS147">
        <v>125.0699500986589</v>
      </c>
      <c r="AT147">
        <v>1</v>
      </c>
      <c r="AU147">
        <v>0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439</v>
      </c>
      <c r="AZ147" t="s">
        <v>439</v>
      </c>
      <c r="BA147">
        <v>0</v>
      </c>
      <c r="BB147">
        <v>0</v>
      </c>
      <c r="BC147">
        <f>1-BA147/BB147</f>
        <v>0</v>
      </c>
      <c r="BD147">
        <v>0</v>
      </c>
      <c r="BE147" t="s">
        <v>439</v>
      </c>
      <c r="BF147" t="s">
        <v>439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439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1.91</v>
      </c>
      <c r="DN147">
        <v>0.5</v>
      </c>
      <c r="DO147" t="s">
        <v>440</v>
      </c>
      <c r="DP147">
        <v>2</v>
      </c>
      <c r="DQ147" t="b">
        <v>1</v>
      </c>
      <c r="DR147">
        <v>1758402482.314285</v>
      </c>
      <c r="DS147">
        <v>513.1331071428571</v>
      </c>
      <c r="DT147">
        <v>541.54975</v>
      </c>
      <c r="DU147">
        <v>22.20609642857142</v>
      </c>
      <c r="DV147">
        <v>21.80192142857143</v>
      </c>
      <c r="DW147">
        <v>512.8212857142856</v>
      </c>
      <c r="DX147">
        <v>22.00007857142857</v>
      </c>
      <c r="DY147">
        <v>500.0272857142858</v>
      </c>
      <c r="DZ147">
        <v>90.31347500000001</v>
      </c>
      <c r="EA147">
        <v>0.0550986</v>
      </c>
      <c r="EB147">
        <v>28.985175</v>
      </c>
      <c r="EC147">
        <v>29.99136785714287</v>
      </c>
      <c r="ED147">
        <v>999.9000000000002</v>
      </c>
      <c r="EE147">
        <v>0</v>
      </c>
      <c r="EF147">
        <v>0</v>
      </c>
      <c r="EG147">
        <v>9993.199642857144</v>
      </c>
      <c r="EH147">
        <v>0</v>
      </c>
      <c r="EI147">
        <v>9.938046071428571</v>
      </c>
      <c r="EJ147">
        <v>-28.41662857142857</v>
      </c>
      <c r="EK147">
        <v>524.786642857143</v>
      </c>
      <c r="EL147">
        <v>553.6202142857143</v>
      </c>
      <c r="EM147">
        <v>0.4041620357142857</v>
      </c>
      <c r="EN147">
        <v>541.54975</v>
      </c>
      <c r="EO147">
        <v>21.80192142857143</v>
      </c>
      <c r="EP147">
        <v>2.00551</v>
      </c>
      <c r="EQ147">
        <v>1.969007857142857</v>
      </c>
      <c r="ER147">
        <v>17.48791071428571</v>
      </c>
      <c r="ES147">
        <v>17.19728928571429</v>
      </c>
      <c r="ET147">
        <v>2000.003928571429</v>
      </c>
      <c r="EU147">
        <v>0.9800039642857141</v>
      </c>
      <c r="EV147">
        <v>0.01999570714285714</v>
      </c>
      <c r="EW147">
        <v>0</v>
      </c>
      <c r="EX147">
        <v>211.5532857142857</v>
      </c>
      <c r="EY147">
        <v>5.000560000000001</v>
      </c>
      <c r="EZ147">
        <v>4397.069642857143</v>
      </c>
      <c r="FA147">
        <v>17294.95357142857</v>
      </c>
      <c r="FB147">
        <v>41.875</v>
      </c>
      <c r="FC147">
        <v>42.18699999999999</v>
      </c>
      <c r="FD147">
        <v>41.68699999999999</v>
      </c>
      <c r="FE147">
        <v>41.26992857142857</v>
      </c>
      <c r="FF147">
        <v>42.56199999999999</v>
      </c>
      <c r="FG147">
        <v>1955.113928571428</v>
      </c>
      <c r="FH147">
        <v>39.89000000000001</v>
      </c>
      <c r="FI147">
        <v>0</v>
      </c>
      <c r="FJ147">
        <v>1758402490</v>
      </c>
      <c r="FK147">
        <v>0</v>
      </c>
      <c r="FL147">
        <v>211.57916</v>
      </c>
      <c r="FM147">
        <v>-2.129615379811793</v>
      </c>
      <c r="FN147">
        <v>-35.89461534167333</v>
      </c>
      <c r="FO147">
        <v>4396.849200000001</v>
      </c>
      <c r="FP147">
        <v>15</v>
      </c>
      <c r="FQ147">
        <v>0</v>
      </c>
      <c r="FR147" t="s">
        <v>441</v>
      </c>
      <c r="FS147">
        <v>1747148579.5</v>
      </c>
      <c r="FT147">
        <v>1747148584.5</v>
      </c>
      <c r="FU147">
        <v>0</v>
      </c>
      <c r="FV147">
        <v>0.162</v>
      </c>
      <c r="FW147">
        <v>-0.001</v>
      </c>
      <c r="FX147">
        <v>0.139</v>
      </c>
      <c r="FY147">
        <v>0.058</v>
      </c>
      <c r="FZ147">
        <v>420</v>
      </c>
      <c r="GA147">
        <v>16</v>
      </c>
      <c r="GB147">
        <v>0.19</v>
      </c>
      <c r="GC147">
        <v>0.02</v>
      </c>
      <c r="GD147">
        <v>-28.12361219512196</v>
      </c>
      <c r="GE147">
        <v>-4.59952055749124</v>
      </c>
      <c r="GF147">
        <v>0.4650542161916398</v>
      </c>
      <c r="GG147">
        <v>0</v>
      </c>
      <c r="GH147">
        <v>211.6401764705882</v>
      </c>
      <c r="GI147">
        <v>-1.31394957851971</v>
      </c>
      <c r="GJ147">
        <v>0.2539748100742478</v>
      </c>
      <c r="GK147">
        <v>0</v>
      </c>
      <c r="GL147">
        <v>0.4143222926829268</v>
      </c>
      <c r="GM147">
        <v>-0.2005145226480821</v>
      </c>
      <c r="GN147">
        <v>0.02157725765735529</v>
      </c>
      <c r="GO147">
        <v>0</v>
      </c>
      <c r="GP147">
        <v>0</v>
      </c>
      <c r="GQ147">
        <v>3</v>
      </c>
      <c r="GR147" t="s">
        <v>470</v>
      </c>
      <c r="GS147">
        <v>3.12767</v>
      </c>
      <c r="GT147">
        <v>2.73324</v>
      </c>
      <c r="GU147">
        <v>0.10283</v>
      </c>
      <c r="GV147">
        <v>0.107362</v>
      </c>
      <c r="GW147">
        <v>0.101183</v>
      </c>
      <c r="GX147">
        <v>0.100504</v>
      </c>
      <c r="GY147">
        <v>26899.9</v>
      </c>
      <c r="GZ147">
        <v>25937.7</v>
      </c>
      <c r="HA147">
        <v>30525.4</v>
      </c>
      <c r="HB147">
        <v>29312.5</v>
      </c>
      <c r="HC147">
        <v>37873</v>
      </c>
      <c r="HD147">
        <v>34685</v>
      </c>
      <c r="HE147">
        <v>46704.5</v>
      </c>
      <c r="HF147">
        <v>43548.8</v>
      </c>
      <c r="HG147">
        <v>1.81852</v>
      </c>
      <c r="HH147">
        <v>1.87735</v>
      </c>
      <c r="HI147">
        <v>0.114642</v>
      </c>
      <c r="HJ147">
        <v>0</v>
      </c>
      <c r="HK147">
        <v>28.1365</v>
      </c>
      <c r="HL147">
        <v>999.9</v>
      </c>
      <c r="HM147">
        <v>55</v>
      </c>
      <c r="HN147">
        <v>30.2</v>
      </c>
      <c r="HO147">
        <v>26.244</v>
      </c>
      <c r="HP147">
        <v>63.6441</v>
      </c>
      <c r="HQ147">
        <v>16.3982</v>
      </c>
      <c r="HR147">
        <v>1</v>
      </c>
      <c r="HS147">
        <v>0.165589</v>
      </c>
      <c r="HT147">
        <v>0.397761</v>
      </c>
      <c r="HU147">
        <v>20.1992</v>
      </c>
      <c r="HV147">
        <v>5.22672</v>
      </c>
      <c r="HW147">
        <v>11.974</v>
      </c>
      <c r="HX147">
        <v>4.9699</v>
      </c>
      <c r="HY147">
        <v>3.28945</v>
      </c>
      <c r="HZ147">
        <v>9999</v>
      </c>
      <c r="IA147">
        <v>9999</v>
      </c>
      <c r="IB147">
        <v>9999</v>
      </c>
      <c r="IC147">
        <v>999.9</v>
      </c>
      <c r="ID147">
        <v>4.97293</v>
      </c>
      <c r="IE147">
        <v>1.87736</v>
      </c>
      <c r="IF147">
        <v>1.87546</v>
      </c>
      <c r="IG147">
        <v>1.87823</v>
      </c>
      <c r="IH147">
        <v>1.875</v>
      </c>
      <c r="II147">
        <v>1.87856</v>
      </c>
      <c r="IJ147">
        <v>1.87567</v>
      </c>
      <c r="IK147">
        <v>1.87683</v>
      </c>
      <c r="IL147">
        <v>0</v>
      </c>
      <c r="IM147">
        <v>0</v>
      </c>
      <c r="IN147">
        <v>0</v>
      </c>
      <c r="IO147">
        <v>0</v>
      </c>
      <c r="IP147" t="s">
        <v>443</v>
      </c>
      <c r="IQ147" t="s">
        <v>444</v>
      </c>
      <c r="IR147" t="s">
        <v>445</v>
      </c>
      <c r="IS147" t="s">
        <v>445</v>
      </c>
      <c r="IT147" t="s">
        <v>445</v>
      </c>
      <c r="IU147" t="s">
        <v>445</v>
      </c>
      <c r="IV147">
        <v>0</v>
      </c>
      <c r="IW147">
        <v>100</v>
      </c>
      <c r="IX147">
        <v>100</v>
      </c>
      <c r="IY147">
        <v>0.337</v>
      </c>
      <c r="IZ147">
        <v>0.2063</v>
      </c>
      <c r="JA147">
        <v>-0.2046850803116756</v>
      </c>
      <c r="JB147">
        <v>0.001090686741545948</v>
      </c>
      <c r="JC147">
        <v>-2.452344269991786E-07</v>
      </c>
      <c r="JD147">
        <v>1.613811493950918E-10</v>
      </c>
      <c r="JE147">
        <v>-0.05017639731038544</v>
      </c>
      <c r="JF147">
        <v>-0.0006473243881308715</v>
      </c>
      <c r="JG147">
        <v>0.0006993473609999637</v>
      </c>
      <c r="JH147">
        <v>-6.390957121238126E-06</v>
      </c>
      <c r="JI147">
        <v>1</v>
      </c>
      <c r="JJ147">
        <v>2094</v>
      </c>
      <c r="JK147">
        <v>1</v>
      </c>
      <c r="JL147">
        <v>27</v>
      </c>
      <c r="JM147">
        <v>187565.2</v>
      </c>
      <c r="JN147">
        <v>187565.1</v>
      </c>
      <c r="JO147">
        <v>1.44531</v>
      </c>
      <c r="JP147">
        <v>2.55371</v>
      </c>
      <c r="JQ147">
        <v>1.39893</v>
      </c>
      <c r="JR147">
        <v>2.35229</v>
      </c>
      <c r="JS147">
        <v>1.44897</v>
      </c>
      <c r="JT147">
        <v>2.4646</v>
      </c>
      <c r="JU147">
        <v>36.9317</v>
      </c>
      <c r="JV147">
        <v>24.1926</v>
      </c>
      <c r="JW147">
        <v>18</v>
      </c>
      <c r="JX147">
        <v>476.067</v>
      </c>
      <c r="JY147">
        <v>483.322</v>
      </c>
      <c r="JZ147">
        <v>26.7755</v>
      </c>
      <c r="KA147">
        <v>29.2631</v>
      </c>
      <c r="KB147">
        <v>30.0003</v>
      </c>
      <c r="KC147">
        <v>28.8813</v>
      </c>
      <c r="KD147">
        <v>28.9336</v>
      </c>
      <c r="KE147">
        <v>28.9542</v>
      </c>
      <c r="KF147">
        <v>26.5907</v>
      </c>
      <c r="KG147">
        <v>100</v>
      </c>
      <c r="KH147">
        <v>26.7398</v>
      </c>
      <c r="KI147">
        <v>587.746</v>
      </c>
      <c r="KJ147">
        <v>21.8739</v>
      </c>
      <c r="KK147">
        <v>100.925</v>
      </c>
      <c r="KL147">
        <v>100.177</v>
      </c>
    </row>
    <row r="148" spans="1:298">
      <c r="A148">
        <v>132</v>
      </c>
      <c r="B148">
        <v>1758402495.1</v>
      </c>
      <c r="C148">
        <v>5086.599999904633</v>
      </c>
      <c r="D148" t="s">
        <v>710</v>
      </c>
      <c r="E148" t="s">
        <v>711</v>
      </c>
      <c r="F148">
        <v>5</v>
      </c>
      <c r="G148" t="s">
        <v>641</v>
      </c>
      <c r="H148" t="s">
        <v>437</v>
      </c>
      <c r="I148" t="s">
        <v>438</v>
      </c>
      <c r="J148">
        <v>1758402487.6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587.3178636658623</v>
      </c>
      <c r="AL148">
        <v>567.0674666666666</v>
      </c>
      <c r="AM148">
        <v>3.437300277576828</v>
      </c>
      <c r="AN148">
        <v>65.66047444305194</v>
      </c>
      <c r="AO148">
        <f>(AQ148 - AP148 + DZ148*1E3/(8.314*(EB148+273.15)) * AS148/DY148 * AR148) * DY148/(100*DM148) * 1000/(1000 - AQ148)</f>
        <v>0</v>
      </c>
      <c r="AP148">
        <v>21.83780383558699</v>
      </c>
      <c r="AQ148">
        <v>22.22141999999998</v>
      </c>
      <c r="AR148">
        <v>2.309575665008577E-05</v>
      </c>
      <c r="AS148">
        <v>125.0699500986589</v>
      </c>
      <c r="AT148">
        <v>1</v>
      </c>
      <c r="AU148">
        <v>0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439</v>
      </c>
      <c r="AZ148" t="s">
        <v>439</v>
      </c>
      <c r="BA148">
        <v>0</v>
      </c>
      <c r="BB148">
        <v>0</v>
      </c>
      <c r="BC148">
        <f>1-BA148/BB148</f>
        <v>0</v>
      </c>
      <c r="BD148">
        <v>0</v>
      </c>
      <c r="BE148" t="s">
        <v>439</v>
      </c>
      <c r="BF148" t="s">
        <v>439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439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1.91</v>
      </c>
      <c r="DN148">
        <v>0.5</v>
      </c>
      <c r="DO148" t="s">
        <v>440</v>
      </c>
      <c r="DP148">
        <v>2</v>
      </c>
      <c r="DQ148" t="b">
        <v>1</v>
      </c>
      <c r="DR148">
        <v>1758402487.6</v>
      </c>
      <c r="DS148">
        <v>530.887074074074</v>
      </c>
      <c r="DT148">
        <v>559.4743703703704</v>
      </c>
      <c r="DU148">
        <v>22.21083703703704</v>
      </c>
      <c r="DV148">
        <v>21.82251481481481</v>
      </c>
      <c r="DW148">
        <v>530.557962962963</v>
      </c>
      <c r="DX148">
        <v>22.00473703703704</v>
      </c>
      <c r="DY148">
        <v>499.9961851851853</v>
      </c>
      <c r="DZ148">
        <v>90.31283703703704</v>
      </c>
      <c r="EA148">
        <v>0.05532442962962963</v>
      </c>
      <c r="EB148">
        <v>28.98738518518518</v>
      </c>
      <c r="EC148">
        <v>29.99030740740741</v>
      </c>
      <c r="ED148">
        <v>999.9000000000001</v>
      </c>
      <c r="EE148">
        <v>0</v>
      </c>
      <c r="EF148">
        <v>0</v>
      </c>
      <c r="EG148">
        <v>9980.625555555556</v>
      </c>
      <c r="EH148">
        <v>0</v>
      </c>
      <c r="EI148">
        <v>9.942345555555558</v>
      </c>
      <c r="EJ148">
        <v>-28.58733333333334</v>
      </c>
      <c r="EK148">
        <v>542.9464444444445</v>
      </c>
      <c r="EL148">
        <v>571.9561481481481</v>
      </c>
      <c r="EM148">
        <v>0.3883167407407409</v>
      </c>
      <c r="EN148">
        <v>559.4743703703704</v>
      </c>
      <c r="EO148">
        <v>21.82251481481481</v>
      </c>
      <c r="EP148">
        <v>2.005923333333333</v>
      </c>
      <c r="EQ148">
        <v>1.970854074074074</v>
      </c>
      <c r="ER148">
        <v>17.49117777777778</v>
      </c>
      <c r="ES148">
        <v>17.21210740740741</v>
      </c>
      <c r="ET148">
        <v>2000.008518518519</v>
      </c>
      <c r="EU148">
        <v>0.980004</v>
      </c>
      <c r="EV148">
        <v>0.01999566666666666</v>
      </c>
      <c r="EW148">
        <v>0</v>
      </c>
      <c r="EX148">
        <v>211.368</v>
      </c>
      <c r="EY148">
        <v>5.000560000000001</v>
      </c>
      <c r="EZ148">
        <v>4393.53925925926</v>
      </c>
      <c r="FA148">
        <v>17294.98148148148</v>
      </c>
      <c r="FB148">
        <v>41.875</v>
      </c>
      <c r="FC148">
        <v>42.18699999999999</v>
      </c>
      <c r="FD148">
        <v>41.68699999999999</v>
      </c>
      <c r="FE148">
        <v>41.27755555555554</v>
      </c>
      <c r="FF148">
        <v>42.56199999999999</v>
      </c>
      <c r="FG148">
        <v>1955.118518518518</v>
      </c>
      <c r="FH148">
        <v>39.89000000000001</v>
      </c>
      <c r="FI148">
        <v>0</v>
      </c>
      <c r="FJ148">
        <v>1758402494.8</v>
      </c>
      <c r="FK148">
        <v>0</v>
      </c>
      <c r="FL148">
        <v>211.38968</v>
      </c>
      <c r="FM148">
        <v>-2.573230769210569</v>
      </c>
      <c r="FN148">
        <v>-53.70153855733832</v>
      </c>
      <c r="FO148">
        <v>4393.5272</v>
      </c>
      <c r="FP148">
        <v>15</v>
      </c>
      <c r="FQ148">
        <v>0</v>
      </c>
      <c r="FR148" t="s">
        <v>441</v>
      </c>
      <c r="FS148">
        <v>1747148579.5</v>
      </c>
      <c r="FT148">
        <v>1747148584.5</v>
      </c>
      <c r="FU148">
        <v>0</v>
      </c>
      <c r="FV148">
        <v>0.162</v>
      </c>
      <c r="FW148">
        <v>-0.001</v>
      </c>
      <c r="FX148">
        <v>0.139</v>
      </c>
      <c r="FY148">
        <v>0.058</v>
      </c>
      <c r="FZ148">
        <v>420</v>
      </c>
      <c r="GA148">
        <v>16</v>
      </c>
      <c r="GB148">
        <v>0.19</v>
      </c>
      <c r="GC148">
        <v>0.02</v>
      </c>
      <c r="GD148">
        <v>-28.45358</v>
      </c>
      <c r="GE148">
        <v>-2.446878799249551</v>
      </c>
      <c r="GF148">
        <v>0.2755089655528475</v>
      </c>
      <c r="GG148">
        <v>0</v>
      </c>
      <c r="GH148">
        <v>211.4859117647059</v>
      </c>
      <c r="GI148">
        <v>-1.927318565570695</v>
      </c>
      <c r="GJ148">
        <v>0.2807326934215362</v>
      </c>
      <c r="GK148">
        <v>0</v>
      </c>
      <c r="GL148">
        <v>0.399874325</v>
      </c>
      <c r="GM148">
        <v>-0.1951539399624767</v>
      </c>
      <c r="GN148">
        <v>0.02094583854538594</v>
      </c>
      <c r="GO148">
        <v>0</v>
      </c>
      <c r="GP148">
        <v>0</v>
      </c>
      <c r="GQ148">
        <v>3</v>
      </c>
      <c r="GR148" t="s">
        <v>470</v>
      </c>
      <c r="GS148">
        <v>3.12729</v>
      </c>
      <c r="GT148">
        <v>2.73338</v>
      </c>
      <c r="GU148">
        <v>0.105107</v>
      </c>
      <c r="GV148">
        <v>0.109591</v>
      </c>
      <c r="GW148">
        <v>0.101196</v>
      </c>
      <c r="GX148">
        <v>0.100514</v>
      </c>
      <c r="GY148">
        <v>26831.5</v>
      </c>
      <c r="GZ148">
        <v>25873.2</v>
      </c>
      <c r="HA148">
        <v>30525.2</v>
      </c>
      <c r="HB148">
        <v>29312.9</v>
      </c>
      <c r="HC148">
        <v>37872.7</v>
      </c>
      <c r="HD148">
        <v>34685</v>
      </c>
      <c r="HE148">
        <v>46704.5</v>
      </c>
      <c r="HF148">
        <v>43549</v>
      </c>
      <c r="HG148">
        <v>1.81802</v>
      </c>
      <c r="HH148">
        <v>1.8778</v>
      </c>
      <c r="HI148">
        <v>0.113703</v>
      </c>
      <c r="HJ148">
        <v>0</v>
      </c>
      <c r="HK148">
        <v>28.1355</v>
      </c>
      <c r="HL148">
        <v>999.9</v>
      </c>
      <c r="HM148">
        <v>55</v>
      </c>
      <c r="HN148">
        <v>30.1</v>
      </c>
      <c r="HO148">
        <v>26.0976</v>
      </c>
      <c r="HP148">
        <v>63.9841</v>
      </c>
      <c r="HQ148">
        <v>16.6466</v>
      </c>
      <c r="HR148">
        <v>1</v>
      </c>
      <c r="HS148">
        <v>0.165523</v>
      </c>
      <c r="HT148">
        <v>0.550471</v>
      </c>
      <c r="HU148">
        <v>20.1986</v>
      </c>
      <c r="HV148">
        <v>5.22777</v>
      </c>
      <c r="HW148">
        <v>11.974</v>
      </c>
      <c r="HX148">
        <v>4.96995</v>
      </c>
      <c r="HY148">
        <v>3.2895</v>
      </c>
      <c r="HZ148">
        <v>9999</v>
      </c>
      <c r="IA148">
        <v>9999</v>
      </c>
      <c r="IB148">
        <v>9999</v>
      </c>
      <c r="IC148">
        <v>999.9</v>
      </c>
      <c r="ID148">
        <v>4.97292</v>
      </c>
      <c r="IE148">
        <v>1.8774</v>
      </c>
      <c r="IF148">
        <v>1.87546</v>
      </c>
      <c r="IG148">
        <v>1.87827</v>
      </c>
      <c r="IH148">
        <v>1.875</v>
      </c>
      <c r="II148">
        <v>1.87855</v>
      </c>
      <c r="IJ148">
        <v>1.87567</v>
      </c>
      <c r="IK148">
        <v>1.87684</v>
      </c>
      <c r="IL148">
        <v>0</v>
      </c>
      <c r="IM148">
        <v>0</v>
      </c>
      <c r="IN148">
        <v>0</v>
      </c>
      <c r="IO148">
        <v>0</v>
      </c>
      <c r="IP148" t="s">
        <v>443</v>
      </c>
      <c r="IQ148" t="s">
        <v>444</v>
      </c>
      <c r="IR148" t="s">
        <v>445</v>
      </c>
      <c r="IS148" t="s">
        <v>445</v>
      </c>
      <c r="IT148" t="s">
        <v>445</v>
      </c>
      <c r="IU148" t="s">
        <v>445</v>
      </c>
      <c r="IV148">
        <v>0</v>
      </c>
      <c r="IW148">
        <v>100</v>
      </c>
      <c r="IX148">
        <v>100</v>
      </c>
      <c r="IY148">
        <v>0.353</v>
      </c>
      <c r="IZ148">
        <v>0.2063</v>
      </c>
      <c r="JA148">
        <v>-0.2046850803116756</v>
      </c>
      <c r="JB148">
        <v>0.001090686741545948</v>
      </c>
      <c r="JC148">
        <v>-2.452344269991786E-07</v>
      </c>
      <c r="JD148">
        <v>1.613811493950918E-10</v>
      </c>
      <c r="JE148">
        <v>-0.05017639731038544</v>
      </c>
      <c r="JF148">
        <v>-0.0006473243881308715</v>
      </c>
      <c r="JG148">
        <v>0.0006993473609999637</v>
      </c>
      <c r="JH148">
        <v>-6.390957121238126E-06</v>
      </c>
      <c r="JI148">
        <v>1</v>
      </c>
      <c r="JJ148">
        <v>2094</v>
      </c>
      <c r="JK148">
        <v>1</v>
      </c>
      <c r="JL148">
        <v>27</v>
      </c>
      <c r="JM148">
        <v>187565.3</v>
      </c>
      <c r="JN148">
        <v>187565.2</v>
      </c>
      <c r="JO148">
        <v>1.47217</v>
      </c>
      <c r="JP148">
        <v>2.54883</v>
      </c>
      <c r="JQ148">
        <v>1.39893</v>
      </c>
      <c r="JR148">
        <v>2.35229</v>
      </c>
      <c r="JS148">
        <v>1.44897</v>
      </c>
      <c r="JT148">
        <v>2.60132</v>
      </c>
      <c r="JU148">
        <v>36.9317</v>
      </c>
      <c r="JV148">
        <v>24.1926</v>
      </c>
      <c r="JW148">
        <v>18</v>
      </c>
      <c r="JX148">
        <v>475.817</v>
      </c>
      <c r="JY148">
        <v>483.648</v>
      </c>
      <c r="JZ148">
        <v>26.7558</v>
      </c>
      <c r="KA148">
        <v>29.2662</v>
      </c>
      <c r="KB148">
        <v>30.0002</v>
      </c>
      <c r="KC148">
        <v>28.885</v>
      </c>
      <c r="KD148">
        <v>28.9367</v>
      </c>
      <c r="KE148">
        <v>29.6628</v>
      </c>
      <c r="KF148">
        <v>26.5907</v>
      </c>
      <c r="KG148">
        <v>100</v>
      </c>
      <c r="KH148">
        <v>26.7478</v>
      </c>
      <c r="KI148">
        <v>607.798</v>
      </c>
      <c r="KJ148">
        <v>21.8743</v>
      </c>
      <c r="KK148">
        <v>100.925</v>
      </c>
      <c r="KL148">
        <v>100.178</v>
      </c>
    </row>
    <row r="149" spans="1:298">
      <c r="A149">
        <v>133</v>
      </c>
      <c r="B149">
        <v>1758402500.1</v>
      </c>
      <c r="C149">
        <v>5091.599999904633</v>
      </c>
      <c r="D149" t="s">
        <v>712</v>
      </c>
      <c r="E149" t="s">
        <v>713</v>
      </c>
      <c r="F149">
        <v>5</v>
      </c>
      <c r="G149" t="s">
        <v>641</v>
      </c>
      <c r="H149" t="s">
        <v>437</v>
      </c>
      <c r="I149" t="s">
        <v>438</v>
      </c>
      <c r="J149">
        <v>1758402492.314285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604.5101544451577</v>
      </c>
      <c r="AL149">
        <v>584.2056484848484</v>
      </c>
      <c r="AM149">
        <v>3.428616600110334</v>
      </c>
      <c r="AN149">
        <v>65.66047444305194</v>
      </c>
      <c r="AO149">
        <f>(AQ149 - AP149 + DZ149*1E3/(8.314*(EB149+273.15)) * AS149/DY149 * AR149) * DY149/(100*DM149) * 1000/(1000 - AQ149)</f>
        <v>0</v>
      </c>
      <c r="AP149">
        <v>21.83881033702317</v>
      </c>
      <c r="AQ149">
        <v>22.21930727272727</v>
      </c>
      <c r="AR149">
        <v>-3.296833440375887E-05</v>
      </c>
      <c r="AS149">
        <v>125.0699500986589</v>
      </c>
      <c r="AT149">
        <v>1</v>
      </c>
      <c r="AU149">
        <v>0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439</v>
      </c>
      <c r="AZ149" t="s">
        <v>439</v>
      </c>
      <c r="BA149">
        <v>0</v>
      </c>
      <c r="BB149">
        <v>0</v>
      </c>
      <c r="BC149">
        <f>1-BA149/BB149</f>
        <v>0</v>
      </c>
      <c r="BD149">
        <v>0</v>
      </c>
      <c r="BE149" t="s">
        <v>439</v>
      </c>
      <c r="BF149" t="s">
        <v>439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439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1.91</v>
      </c>
      <c r="DN149">
        <v>0.5</v>
      </c>
      <c r="DO149" t="s">
        <v>440</v>
      </c>
      <c r="DP149">
        <v>2</v>
      </c>
      <c r="DQ149" t="b">
        <v>1</v>
      </c>
      <c r="DR149">
        <v>1758402492.314285</v>
      </c>
      <c r="DS149">
        <v>546.7379642857143</v>
      </c>
      <c r="DT149">
        <v>575.423</v>
      </c>
      <c r="DU149">
        <v>22.21667142857143</v>
      </c>
      <c r="DV149">
        <v>21.83510714285714</v>
      </c>
      <c r="DW149">
        <v>546.3935</v>
      </c>
      <c r="DX149">
        <v>22.01044285714286</v>
      </c>
      <c r="DY149">
        <v>499.9839642857143</v>
      </c>
      <c r="DZ149">
        <v>90.31187142857145</v>
      </c>
      <c r="EA149">
        <v>0.05540628571428571</v>
      </c>
      <c r="EB149">
        <v>28.98871071428571</v>
      </c>
      <c r="EC149">
        <v>29.99515357142857</v>
      </c>
      <c r="ED149">
        <v>999.9000000000002</v>
      </c>
      <c r="EE149">
        <v>0</v>
      </c>
      <c r="EF149">
        <v>0</v>
      </c>
      <c r="EG149">
        <v>9990.874642857143</v>
      </c>
      <c r="EH149">
        <v>0</v>
      </c>
      <c r="EI149">
        <v>9.861016071428574</v>
      </c>
      <c r="EJ149">
        <v>-28.6851</v>
      </c>
      <c r="EK149">
        <v>559.1606428571429</v>
      </c>
      <c r="EL149">
        <v>588.2679285714286</v>
      </c>
      <c r="EM149">
        <v>0.3815637857142858</v>
      </c>
      <c r="EN149">
        <v>575.423</v>
      </c>
      <c r="EO149">
        <v>21.83510714285714</v>
      </c>
      <c r="EP149">
        <v>2.006428214285714</v>
      </c>
      <c r="EQ149">
        <v>1.971969285714285</v>
      </c>
      <c r="ER149">
        <v>17.49516785714286</v>
      </c>
      <c r="ES149">
        <v>17.22104642857143</v>
      </c>
      <c r="ET149">
        <v>1999.990357142857</v>
      </c>
      <c r="EU149">
        <v>0.980003857142857</v>
      </c>
      <c r="EV149">
        <v>0.01999581428571428</v>
      </c>
      <c r="EW149">
        <v>0</v>
      </c>
      <c r="EX149">
        <v>211.1259285714286</v>
      </c>
      <c r="EY149">
        <v>5.000560000000001</v>
      </c>
      <c r="EZ149">
        <v>4388.915357142858</v>
      </c>
      <c r="FA149">
        <v>17294.82142857143</v>
      </c>
      <c r="FB149">
        <v>41.87942857142856</v>
      </c>
      <c r="FC149">
        <v>42.18699999999999</v>
      </c>
      <c r="FD149">
        <v>41.68699999999999</v>
      </c>
      <c r="FE149">
        <v>41.28985714285714</v>
      </c>
      <c r="FF149">
        <v>42.56199999999999</v>
      </c>
      <c r="FG149">
        <v>1955.100357142857</v>
      </c>
      <c r="FH149">
        <v>39.89000000000001</v>
      </c>
      <c r="FI149">
        <v>0</v>
      </c>
      <c r="FJ149">
        <v>1758402500.2</v>
      </c>
      <c r="FK149">
        <v>0</v>
      </c>
      <c r="FL149">
        <v>211.1322307692307</v>
      </c>
      <c r="FM149">
        <v>-3.165264953061112</v>
      </c>
      <c r="FN149">
        <v>-62.97709409393794</v>
      </c>
      <c r="FO149">
        <v>4388.446923076924</v>
      </c>
      <c r="FP149">
        <v>15</v>
      </c>
      <c r="FQ149">
        <v>0</v>
      </c>
      <c r="FR149" t="s">
        <v>441</v>
      </c>
      <c r="FS149">
        <v>1747148579.5</v>
      </c>
      <c r="FT149">
        <v>1747148584.5</v>
      </c>
      <c r="FU149">
        <v>0</v>
      </c>
      <c r="FV149">
        <v>0.162</v>
      </c>
      <c r="FW149">
        <v>-0.001</v>
      </c>
      <c r="FX149">
        <v>0.139</v>
      </c>
      <c r="FY149">
        <v>0.058</v>
      </c>
      <c r="FZ149">
        <v>420</v>
      </c>
      <c r="GA149">
        <v>16</v>
      </c>
      <c r="GB149">
        <v>0.19</v>
      </c>
      <c r="GC149">
        <v>0.02</v>
      </c>
      <c r="GD149">
        <v>-28.60690243902439</v>
      </c>
      <c r="GE149">
        <v>-1.101982578397152</v>
      </c>
      <c r="GF149">
        <v>0.1497086967964461</v>
      </c>
      <c r="GG149">
        <v>0</v>
      </c>
      <c r="GH149">
        <v>211.2815</v>
      </c>
      <c r="GI149">
        <v>-2.995309397003297</v>
      </c>
      <c r="GJ149">
        <v>0.3466597119400405</v>
      </c>
      <c r="GK149">
        <v>0</v>
      </c>
      <c r="GL149">
        <v>0.3881610731707317</v>
      </c>
      <c r="GM149">
        <v>-0.09118143554006991</v>
      </c>
      <c r="GN149">
        <v>0.01339303263420901</v>
      </c>
      <c r="GO149">
        <v>1</v>
      </c>
      <c r="GP149">
        <v>1</v>
      </c>
      <c r="GQ149">
        <v>3</v>
      </c>
      <c r="GR149" t="s">
        <v>455</v>
      </c>
      <c r="GS149">
        <v>3.12777</v>
      </c>
      <c r="GT149">
        <v>2.733</v>
      </c>
      <c r="GU149">
        <v>0.107344</v>
      </c>
      <c r="GV149">
        <v>0.111818</v>
      </c>
      <c r="GW149">
        <v>0.101191</v>
      </c>
      <c r="GX149">
        <v>0.100519</v>
      </c>
      <c r="GY149">
        <v>26764.7</v>
      </c>
      <c r="GZ149">
        <v>25808.4</v>
      </c>
      <c r="HA149">
        <v>30525.6</v>
      </c>
      <c r="HB149">
        <v>29312.8</v>
      </c>
      <c r="HC149">
        <v>37873.4</v>
      </c>
      <c r="HD149">
        <v>34684.9</v>
      </c>
      <c r="HE149">
        <v>46704.9</v>
      </c>
      <c r="HF149">
        <v>43549</v>
      </c>
      <c r="HG149">
        <v>1.81875</v>
      </c>
      <c r="HH149">
        <v>1.87703</v>
      </c>
      <c r="HI149">
        <v>0.114389</v>
      </c>
      <c r="HJ149">
        <v>0</v>
      </c>
      <c r="HK149">
        <v>28.1341</v>
      </c>
      <c r="HL149">
        <v>999.9</v>
      </c>
      <c r="HM149">
        <v>55</v>
      </c>
      <c r="HN149">
        <v>30.2</v>
      </c>
      <c r="HO149">
        <v>26.2444</v>
      </c>
      <c r="HP149">
        <v>64.0241</v>
      </c>
      <c r="HQ149">
        <v>16.5104</v>
      </c>
      <c r="HR149">
        <v>1</v>
      </c>
      <c r="HS149">
        <v>0.165937</v>
      </c>
      <c r="HT149">
        <v>0.471242</v>
      </c>
      <c r="HU149">
        <v>20.1989</v>
      </c>
      <c r="HV149">
        <v>5.22747</v>
      </c>
      <c r="HW149">
        <v>11.974</v>
      </c>
      <c r="HX149">
        <v>4.9696</v>
      </c>
      <c r="HY149">
        <v>3.2895</v>
      </c>
      <c r="HZ149">
        <v>9999</v>
      </c>
      <c r="IA149">
        <v>9999</v>
      </c>
      <c r="IB149">
        <v>9999</v>
      </c>
      <c r="IC149">
        <v>999.9</v>
      </c>
      <c r="ID149">
        <v>4.97292</v>
      </c>
      <c r="IE149">
        <v>1.87742</v>
      </c>
      <c r="IF149">
        <v>1.87546</v>
      </c>
      <c r="IG149">
        <v>1.87824</v>
      </c>
      <c r="IH149">
        <v>1.87499</v>
      </c>
      <c r="II149">
        <v>1.87857</v>
      </c>
      <c r="IJ149">
        <v>1.87567</v>
      </c>
      <c r="IK149">
        <v>1.87684</v>
      </c>
      <c r="IL149">
        <v>0</v>
      </c>
      <c r="IM149">
        <v>0</v>
      </c>
      <c r="IN149">
        <v>0</v>
      </c>
      <c r="IO149">
        <v>0</v>
      </c>
      <c r="IP149" t="s">
        <v>443</v>
      </c>
      <c r="IQ149" t="s">
        <v>444</v>
      </c>
      <c r="IR149" t="s">
        <v>445</v>
      </c>
      <c r="IS149" t="s">
        <v>445</v>
      </c>
      <c r="IT149" t="s">
        <v>445</v>
      </c>
      <c r="IU149" t="s">
        <v>445</v>
      </c>
      <c r="IV149">
        <v>0</v>
      </c>
      <c r="IW149">
        <v>100</v>
      </c>
      <c r="IX149">
        <v>100</v>
      </c>
      <c r="IY149">
        <v>0.37</v>
      </c>
      <c r="IZ149">
        <v>0.2063</v>
      </c>
      <c r="JA149">
        <v>-0.2046850803116756</v>
      </c>
      <c r="JB149">
        <v>0.001090686741545948</v>
      </c>
      <c r="JC149">
        <v>-2.452344269991786E-07</v>
      </c>
      <c r="JD149">
        <v>1.613811493950918E-10</v>
      </c>
      <c r="JE149">
        <v>-0.05017639731038544</v>
      </c>
      <c r="JF149">
        <v>-0.0006473243881308715</v>
      </c>
      <c r="JG149">
        <v>0.0006993473609999637</v>
      </c>
      <c r="JH149">
        <v>-6.390957121238126E-06</v>
      </c>
      <c r="JI149">
        <v>1</v>
      </c>
      <c r="JJ149">
        <v>2094</v>
      </c>
      <c r="JK149">
        <v>1</v>
      </c>
      <c r="JL149">
        <v>27</v>
      </c>
      <c r="JM149">
        <v>187565.3</v>
      </c>
      <c r="JN149">
        <v>187565.3</v>
      </c>
      <c r="JO149">
        <v>1.51123</v>
      </c>
      <c r="JP149">
        <v>2.54272</v>
      </c>
      <c r="JQ149">
        <v>1.39893</v>
      </c>
      <c r="JR149">
        <v>2.35352</v>
      </c>
      <c r="JS149">
        <v>1.44897</v>
      </c>
      <c r="JT149">
        <v>2.53296</v>
      </c>
      <c r="JU149">
        <v>36.9317</v>
      </c>
      <c r="JV149">
        <v>24.2013</v>
      </c>
      <c r="JW149">
        <v>18</v>
      </c>
      <c r="JX149">
        <v>476.237</v>
      </c>
      <c r="JY149">
        <v>483.158</v>
      </c>
      <c r="JZ149">
        <v>26.7448</v>
      </c>
      <c r="KA149">
        <v>29.2694</v>
      </c>
      <c r="KB149">
        <v>30.0004</v>
      </c>
      <c r="KC149">
        <v>28.8887</v>
      </c>
      <c r="KD149">
        <v>28.9401</v>
      </c>
      <c r="KE149">
        <v>30.2788</v>
      </c>
      <c r="KF149">
        <v>26.5907</v>
      </c>
      <c r="KG149">
        <v>100</v>
      </c>
      <c r="KH149">
        <v>26.7494</v>
      </c>
      <c r="KI149">
        <v>621.155</v>
      </c>
      <c r="KJ149">
        <v>21.884</v>
      </c>
      <c r="KK149">
        <v>100.926</v>
      </c>
      <c r="KL149">
        <v>100.178</v>
      </c>
    </row>
    <row r="150" spans="1:298">
      <c r="A150">
        <v>134</v>
      </c>
      <c r="B150">
        <v>1758402505.1</v>
      </c>
      <c r="C150">
        <v>5096.599999904633</v>
      </c>
      <c r="D150" t="s">
        <v>714</v>
      </c>
      <c r="E150" t="s">
        <v>715</v>
      </c>
      <c r="F150">
        <v>5</v>
      </c>
      <c r="G150" t="s">
        <v>641</v>
      </c>
      <c r="H150" t="s">
        <v>437</v>
      </c>
      <c r="I150" t="s">
        <v>438</v>
      </c>
      <c r="J150">
        <v>1758402497.6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621.810811263701</v>
      </c>
      <c r="AL150">
        <v>601.3810424242425</v>
      </c>
      <c r="AM150">
        <v>3.431792520470982</v>
      </c>
      <c r="AN150">
        <v>65.66047444305194</v>
      </c>
      <c r="AO150">
        <f>(AQ150 - AP150 + DZ150*1E3/(8.314*(EB150+273.15)) * AS150/DY150 * AR150) * DY150/(100*DM150) * 1000/(1000 - AQ150)</f>
        <v>0</v>
      </c>
      <c r="AP150">
        <v>21.84454643726745</v>
      </c>
      <c r="AQ150">
        <v>22.21703939393939</v>
      </c>
      <c r="AR150">
        <v>-3.723525891023711E-05</v>
      </c>
      <c r="AS150">
        <v>125.0699500986589</v>
      </c>
      <c r="AT150">
        <v>1</v>
      </c>
      <c r="AU150">
        <v>0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439</v>
      </c>
      <c r="AZ150" t="s">
        <v>439</v>
      </c>
      <c r="BA150">
        <v>0</v>
      </c>
      <c r="BB150">
        <v>0</v>
      </c>
      <c r="BC150">
        <f>1-BA150/BB150</f>
        <v>0</v>
      </c>
      <c r="BD150">
        <v>0</v>
      </c>
      <c r="BE150" t="s">
        <v>439</v>
      </c>
      <c r="BF150" t="s">
        <v>439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439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1.91</v>
      </c>
      <c r="DN150">
        <v>0.5</v>
      </c>
      <c r="DO150" t="s">
        <v>440</v>
      </c>
      <c r="DP150">
        <v>2</v>
      </c>
      <c r="DQ150" t="b">
        <v>1</v>
      </c>
      <c r="DR150">
        <v>1758402497.6</v>
      </c>
      <c r="DS150">
        <v>564.5284444444444</v>
      </c>
      <c r="DT150">
        <v>593.2302222222222</v>
      </c>
      <c r="DU150">
        <v>22.21979629629629</v>
      </c>
      <c r="DV150">
        <v>21.83987777777778</v>
      </c>
      <c r="DW150">
        <v>564.1667407407406</v>
      </c>
      <c r="DX150">
        <v>22.0135</v>
      </c>
      <c r="DY150">
        <v>499.9916296296296</v>
      </c>
      <c r="DZ150">
        <v>90.31139999999998</v>
      </c>
      <c r="EA150">
        <v>0.05542911111111112</v>
      </c>
      <c r="EB150">
        <v>28.98867407407407</v>
      </c>
      <c r="EC150">
        <v>29.99425925925926</v>
      </c>
      <c r="ED150">
        <v>999.9000000000001</v>
      </c>
      <c r="EE150">
        <v>0</v>
      </c>
      <c r="EF150">
        <v>0</v>
      </c>
      <c r="EG150">
        <v>9990.833703703704</v>
      </c>
      <c r="EH150">
        <v>0</v>
      </c>
      <c r="EI150">
        <v>9.851019629629629</v>
      </c>
      <c r="EJ150">
        <v>-28.70184444444444</v>
      </c>
      <c r="EK150">
        <v>577.3571851851852</v>
      </c>
      <c r="EL150">
        <v>606.4755555555556</v>
      </c>
      <c r="EM150">
        <v>0.3799240740740741</v>
      </c>
      <c r="EN150">
        <v>593.2302222222222</v>
      </c>
      <c r="EO150">
        <v>21.83987777777778</v>
      </c>
      <c r="EP150">
        <v>2.00669925925926</v>
      </c>
      <c r="EQ150">
        <v>1.972389259259259</v>
      </c>
      <c r="ER150">
        <v>17.49730740740741</v>
      </c>
      <c r="ES150">
        <v>17.22440740740741</v>
      </c>
      <c r="ET150">
        <v>1999.999629629629</v>
      </c>
      <c r="EU150">
        <v>0.980004</v>
      </c>
      <c r="EV150">
        <v>0.01999566666666667</v>
      </c>
      <c r="EW150">
        <v>0</v>
      </c>
      <c r="EX150">
        <v>210.8878888888889</v>
      </c>
      <c r="EY150">
        <v>5.000560000000001</v>
      </c>
      <c r="EZ150">
        <v>4382.942222222222</v>
      </c>
      <c r="FA150">
        <v>17294.90370370371</v>
      </c>
      <c r="FB150">
        <v>41.88418518518519</v>
      </c>
      <c r="FC150">
        <v>42.18699999999999</v>
      </c>
      <c r="FD150">
        <v>41.68699999999999</v>
      </c>
      <c r="FE150">
        <v>41.29822222222221</v>
      </c>
      <c r="FF150">
        <v>42.56199999999999</v>
      </c>
      <c r="FG150">
        <v>1955.109629629629</v>
      </c>
      <c r="FH150">
        <v>39.89000000000001</v>
      </c>
      <c r="FI150">
        <v>0</v>
      </c>
      <c r="FJ150">
        <v>1758402505</v>
      </c>
      <c r="FK150">
        <v>0</v>
      </c>
      <c r="FL150">
        <v>210.9118461538461</v>
      </c>
      <c r="FM150">
        <v>-3.199999994782305</v>
      </c>
      <c r="FN150">
        <v>-74.74700845992182</v>
      </c>
      <c r="FO150">
        <v>4383.022692307693</v>
      </c>
      <c r="FP150">
        <v>15</v>
      </c>
      <c r="FQ150">
        <v>0</v>
      </c>
      <c r="FR150" t="s">
        <v>441</v>
      </c>
      <c r="FS150">
        <v>1747148579.5</v>
      </c>
      <c r="FT150">
        <v>1747148584.5</v>
      </c>
      <c r="FU150">
        <v>0</v>
      </c>
      <c r="FV150">
        <v>0.162</v>
      </c>
      <c r="FW150">
        <v>-0.001</v>
      </c>
      <c r="FX150">
        <v>0.139</v>
      </c>
      <c r="FY150">
        <v>0.058</v>
      </c>
      <c r="FZ150">
        <v>420</v>
      </c>
      <c r="GA150">
        <v>16</v>
      </c>
      <c r="GB150">
        <v>0.19</v>
      </c>
      <c r="GC150">
        <v>0.02</v>
      </c>
      <c r="GD150">
        <v>-28.7041</v>
      </c>
      <c r="GE150">
        <v>-0.3043045296167501</v>
      </c>
      <c r="GF150">
        <v>0.06553436261173833</v>
      </c>
      <c r="GG150">
        <v>1</v>
      </c>
      <c r="GH150">
        <v>211.0234705882353</v>
      </c>
      <c r="GI150">
        <v>-2.956516421178919</v>
      </c>
      <c r="GJ150">
        <v>0.3301070446077354</v>
      </c>
      <c r="GK150">
        <v>0</v>
      </c>
      <c r="GL150">
        <v>0.380143</v>
      </c>
      <c r="GM150">
        <v>-0.01642214634146274</v>
      </c>
      <c r="GN150">
        <v>0.003032519881100253</v>
      </c>
      <c r="GO150">
        <v>1</v>
      </c>
      <c r="GP150">
        <v>2</v>
      </c>
      <c r="GQ150">
        <v>3</v>
      </c>
      <c r="GR150" t="s">
        <v>448</v>
      </c>
      <c r="GS150">
        <v>3.12746</v>
      </c>
      <c r="GT150">
        <v>2.73301</v>
      </c>
      <c r="GU150">
        <v>0.109553</v>
      </c>
      <c r="GV150">
        <v>0.113979</v>
      </c>
      <c r="GW150">
        <v>0.101182</v>
      </c>
      <c r="GX150">
        <v>0.100533</v>
      </c>
      <c r="GY150">
        <v>26698.2</v>
      </c>
      <c r="GZ150">
        <v>25745.5</v>
      </c>
      <c r="HA150">
        <v>30525.3</v>
      </c>
      <c r="HB150">
        <v>29312.8</v>
      </c>
      <c r="HC150">
        <v>37873.9</v>
      </c>
      <c r="HD150">
        <v>34684.5</v>
      </c>
      <c r="HE150">
        <v>46704.9</v>
      </c>
      <c r="HF150">
        <v>43548.8</v>
      </c>
      <c r="HG150">
        <v>1.81848</v>
      </c>
      <c r="HH150">
        <v>1.87725</v>
      </c>
      <c r="HI150">
        <v>0.113942</v>
      </c>
      <c r="HJ150">
        <v>0</v>
      </c>
      <c r="HK150">
        <v>28.1317</v>
      </c>
      <c r="HL150">
        <v>999.9</v>
      </c>
      <c r="HM150">
        <v>55</v>
      </c>
      <c r="HN150">
        <v>30.2</v>
      </c>
      <c r="HO150">
        <v>26.2445</v>
      </c>
      <c r="HP150">
        <v>63.5241</v>
      </c>
      <c r="HQ150">
        <v>16.5665</v>
      </c>
      <c r="HR150">
        <v>1</v>
      </c>
      <c r="HS150">
        <v>0.166176</v>
      </c>
      <c r="HT150">
        <v>0.457968</v>
      </c>
      <c r="HU150">
        <v>20.1989</v>
      </c>
      <c r="HV150">
        <v>5.22732</v>
      </c>
      <c r="HW150">
        <v>11.974</v>
      </c>
      <c r="HX150">
        <v>4.9694</v>
      </c>
      <c r="HY150">
        <v>3.2895</v>
      </c>
      <c r="HZ150">
        <v>9999</v>
      </c>
      <c r="IA150">
        <v>9999</v>
      </c>
      <c r="IB150">
        <v>9999</v>
      </c>
      <c r="IC150">
        <v>999.9</v>
      </c>
      <c r="ID150">
        <v>4.97293</v>
      </c>
      <c r="IE150">
        <v>1.87743</v>
      </c>
      <c r="IF150">
        <v>1.87546</v>
      </c>
      <c r="IG150">
        <v>1.87828</v>
      </c>
      <c r="IH150">
        <v>1.875</v>
      </c>
      <c r="II150">
        <v>1.87859</v>
      </c>
      <c r="IJ150">
        <v>1.87565</v>
      </c>
      <c r="IK150">
        <v>1.87684</v>
      </c>
      <c r="IL150">
        <v>0</v>
      </c>
      <c r="IM150">
        <v>0</v>
      </c>
      <c r="IN150">
        <v>0</v>
      </c>
      <c r="IO150">
        <v>0</v>
      </c>
      <c r="IP150" t="s">
        <v>443</v>
      </c>
      <c r="IQ150" t="s">
        <v>444</v>
      </c>
      <c r="IR150" t="s">
        <v>445</v>
      </c>
      <c r="IS150" t="s">
        <v>445</v>
      </c>
      <c r="IT150" t="s">
        <v>445</v>
      </c>
      <c r="IU150" t="s">
        <v>445</v>
      </c>
      <c r="IV150">
        <v>0</v>
      </c>
      <c r="IW150">
        <v>100</v>
      </c>
      <c r="IX150">
        <v>100</v>
      </c>
      <c r="IY150">
        <v>0.386</v>
      </c>
      <c r="IZ150">
        <v>0.2062</v>
      </c>
      <c r="JA150">
        <v>-0.2046850803116756</v>
      </c>
      <c r="JB150">
        <v>0.001090686741545948</v>
      </c>
      <c r="JC150">
        <v>-2.452344269991786E-07</v>
      </c>
      <c r="JD150">
        <v>1.613811493950918E-10</v>
      </c>
      <c r="JE150">
        <v>-0.05017639731038544</v>
      </c>
      <c r="JF150">
        <v>-0.0006473243881308715</v>
      </c>
      <c r="JG150">
        <v>0.0006993473609999637</v>
      </c>
      <c r="JH150">
        <v>-6.390957121238126E-06</v>
      </c>
      <c r="JI150">
        <v>1</v>
      </c>
      <c r="JJ150">
        <v>2094</v>
      </c>
      <c r="JK150">
        <v>1</v>
      </c>
      <c r="JL150">
        <v>27</v>
      </c>
      <c r="JM150">
        <v>187565.4</v>
      </c>
      <c r="JN150">
        <v>187565.3</v>
      </c>
      <c r="JO150">
        <v>1.54663</v>
      </c>
      <c r="JP150">
        <v>2.55127</v>
      </c>
      <c r="JQ150">
        <v>1.39893</v>
      </c>
      <c r="JR150">
        <v>2.35229</v>
      </c>
      <c r="JS150">
        <v>1.44897</v>
      </c>
      <c r="JT150">
        <v>2.55127</v>
      </c>
      <c r="JU150">
        <v>36.9556</v>
      </c>
      <c r="JV150">
        <v>24.1926</v>
      </c>
      <c r="JW150">
        <v>18</v>
      </c>
      <c r="JX150">
        <v>476.107</v>
      </c>
      <c r="JY150">
        <v>483.336</v>
      </c>
      <c r="JZ150">
        <v>26.7465</v>
      </c>
      <c r="KA150">
        <v>29.2725</v>
      </c>
      <c r="KB150">
        <v>30.0003</v>
      </c>
      <c r="KC150">
        <v>28.8918</v>
      </c>
      <c r="KD150">
        <v>28.9435</v>
      </c>
      <c r="KE150">
        <v>30.9771</v>
      </c>
      <c r="KF150">
        <v>26.5907</v>
      </c>
      <c r="KG150">
        <v>100</v>
      </c>
      <c r="KH150">
        <v>26.7525</v>
      </c>
      <c r="KI150">
        <v>641.191</v>
      </c>
      <c r="KJ150">
        <v>21.8932</v>
      </c>
      <c r="KK150">
        <v>100.926</v>
      </c>
      <c r="KL150">
        <v>100.177</v>
      </c>
    </row>
    <row r="151" spans="1:298">
      <c r="A151">
        <v>135</v>
      </c>
      <c r="B151">
        <v>1758402510.1</v>
      </c>
      <c r="C151">
        <v>5101.599999904633</v>
      </c>
      <c r="D151" t="s">
        <v>716</v>
      </c>
      <c r="E151" t="s">
        <v>717</v>
      </c>
      <c r="F151">
        <v>5</v>
      </c>
      <c r="G151" t="s">
        <v>641</v>
      </c>
      <c r="H151" t="s">
        <v>437</v>
      </c>
      <c r="I151" t="s">
        <v>438</v>
      </c>
      <c r="J151">
        <v>1758402502.314285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638.8497210922038</v>
      </c>
      <c r="AL151">
        <v>618.4966969696968</v>
      </c>
      <c r="AM151">
        <v>3.424632959257306</v>
      </c>
      <c r="AN151">
        <v>65.66047444305194</v>
      </c>
      <c r="AO151">
        <f>(AQ151 - AP151 + DZ151*1E3/(8.314*(EB151+273.15)) * AS151/DY151 * AR151) * DY151/(100*DM151) * 1000/(1000 - AQ151)</f>
        <v>0</v>
      </c>
      <c r="AP151">
        <v>21.84712346753196</v>
      </c>
      <c r="AQ151">
        <v>22.21287818181817</v>
      </c>
      <c r="AR151">
        <v>-2.343024788295881E-05</v>
      </c>
      <c r="AS151">
        <v>125.0699500986589</v>
      </c>
      <c r="AT151">
        <v>1</v>
      </c>
      <c r="AU151">
        <v>0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439</v>
      </c>
      <c r="AZ151" t="s">
        <v>439</v>
      </c>
      <c r="BA151">
        <v>0</v>
      </c>
      <c r="BB151">
        <v>0</v>
      </c>
      <c r="BC151">
        <f>1-BA151/BB151</f>
        <v>0</v>
      </c>
      <c r="BD151">
        <v>0</v>
      </c>
      <c r="BE151" t="s">
        <v>439</v>
      </c>
      <c r="BF151" t="s">
        <v>439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439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1.91</v>
      </c>
      <c r="DN151">
        <v>0.5</v>
      </c>
      <c r="DO151" t="s">
        <v>440</v>
      </c>
      <c r="DP151">
        <v>2</v>
      </c>
      <c r="DQ151" t="b">
        <v>1</v>
      </c>
      <c r="DR151">
        <v>1758402502.314285</v>
      </c>
      <c r="DS151">
        <v>580.3368928571429</v>
      </c>
      <c r="DT151">
        <v>609.0636428571428</v>
      </c>
      <c r="DU151">
        <v>22.21795357142857</v>
      </c>
      <c r="DV151">
        <v>21.84265357142857</v>
      </c>
      <c r="DW151">
        <v>579.9598571428571</v>
      </c>
      <c r="DX151">
        <v>22.01168214285714</v>
      </c>
      <c r="DY151">
        <v>499.9998214285714</v>
      </c>
      <c r="DZ151">
        <v>90.31149642857144</v>
      </c>
      <c r="EA151">
        <v>0.05536864285714286</v>
      </c>
      <c r="EB151">
        <v>28.98841428571429</v>
      </c>
      <c r="EC151">
        <v>29.99404642857143</v>
      </c>
      <c r="ED151">
        <v>999.9000000000002</v>
      </c>
      <c r="EE151">
        <v>0</v>
      </c>
      <c r="EF151">
        <v>0</v>
      </c>
      <c r="EG151">
        <v>9995.338571428571</v>
      </c>
      <c r="EH151">
        <v>0</v>
      </c>
      <c r="EI151">
        <v>9.862047857142858</v>
      </c>
      <c r="EJ151">
        <v>-28.72679285714286</v>
      </c>
      <c r="EK151">
        <v>593.5237857142857</v>
      </c>
      <c r="EL151">
        <v>622.6643571428571</v>
      </c>
      <c r="EM151">
        <v>0.3752988571428572</v>
      </c>
      <c r="EN151">
        <v>609.0636428571428</v>
      </c>
      <c r="EO151">
        <v>21.84265357142857</v>
      </c>
      <c r="EP151">
        <v>2.006535357142857</v>
      </c>
      <c r="EQ151">
        <v>1.972641785714286</v>
      </c>
      <c r="ER151">
        <v>17.49601071428571</v>
      </c>
      <c r="ES151">
        <v>17.22643214285715</v>
      </c>
      <c r="ET151">
        <v>1999.991785714286</v>
      </c>
      <c r="EU151">
        <v>0.9800039642857141</v>
      </c>
      <c r="EV151">
        <v>0.01999570357142857</v>
      </c>
      <c r="EW151">
        <v>0</v>
      </c>
      <c r="EX151">
        <v>210.5906428571428</v>
      </c>
      <c r="EY151">
        <v>5.000560000000001</v>
      </c>
      <c r="EZ151">
        <v>4377.126071428571</v>
      </c>
      <c r="FA151">
        <v>17294.83928571429</v>
      </c>
      <c r="FB151">
        <v>41.88828571428571</v>
      </c>
      <c r="FC151">
        <v>42.18699999999999</v>
      </c>
      <c r="FD151">
        <v>41.68699999999999</v>
      </c>
      <c r="FE151">
        <v>41.30314285714284</v>
      </c>
      <c r="FF151">
        <v>42.56199999999999</v>
      </c>
      <c r="FG151">
        <v>1955.101785714286</v>
      </c>
      <c r="FH151">
        <v>39.89000000000001</v>
      </c>
      <c r="FI151">
        <v>0</v>
      </c>
      <c r="FJ151">
        <v>1758402509.8</v>
      </c>
      <c r="FK151">
        <v>0</v>
      </c>
      <c r="FL151">
        <v>210.6176153846154</v>
      </c>
      <c r="FM151">
        <v>-3.917264959600414</v>
      </c>
      <c r="FN151">
        <v>-76.95213682592713</v>
      </c>
      <c r="FO151">
        <v>4377.133461538461</v>
      </c>
      <c r="FP151">
        <v>15</v>
      </c>
      <c r="FQ151">
        <v>0</v>
      </c>
      <c r="FR151" t="s">
        <v>441</v>
      </c>
      <c r="FS151">
        <v>1747148579.5</v>
      </c>
      <c r="FT151">
        <v>1747148584.5</v>
      </c>
      <c r="FU151">
        <v>0</v>
      </c>
      <c r="FV151">
        <v>0.162</v>
      </c>
      <c r="FW151">
        <v>-0.001</v>
      </c>
      <c r="FX151">
        <v>0.139</v>
      </c>
      <c r="FY151">
        <v>0.058</v>
      </c>
      <c r="FZ151">
        <v>420</v>
      </c>
      <c r="GA151">
        <v>16</v>
      </c>
      <c r="GB151">
        <v>0.19</v>
      </c>
      <c r="GC151">
        <v>0.02</v>
      </c>
      <c r="GD151">
        <v>-28.71033902439024</v>
      </c>
      <c r="GE151">
        <v>-0.2617881533101429</v>
      </c>
      <c r="GF151">
        <v>0.06074555440142083</v>
      </c>
      <c r="GG151">
        <v>1</v>
      </c>
      <c r="GH151">
        <v>210.8163235294117</v>
      </c>
      <c r="GI151">
        <v>-3.366340716417658</v>
      </c>
      <c r="GJ151">
        <v>0.3646596899115208</v>
      </c>
      <c r="GK151">
        <v>0</v>
      </c>
      <c r="GL151">
        <v>0.3780782682926829</v>
      </c>
      <c r="GM151">
        <v>-0.04837958885017461</v>
      </c>
      <c r="GN151">
        <v>0.005366372681550107</v>
      </c>
      <c r="GO151">
        <v>1</v>
      </c>
      <c r="GP151">
        <v>2</v>
      </c>
      <c r="GQ151">
        <v>3</v>
      </c>
      <c r="GR151" t="s">
        <v>448</v>
      </c>
      <c r="GS151">
        <v>3.12742</v>
      </c>
      <c r="GT151">
        <v>2.73306</v>
      </c>
      <c r="GU151">
        <v>0.11172</v>
      </c>
      <c r="GV151">
        <v>0.116112</v>
      </c>
      <c r="GW151">
        <v>0.101165</v>
      </c>
      <c r="GX151">
        <v>0.10054</v>
      </c>
      <c r="GY151">
        <v>26632.5</v>
      </c>
      <c r="GZ151">
        <v>25683.3</v>
      </c>
      <c r="HA151">
        <v>30524.5</v>
      </c>
      <c r="HB151">
        <v>29312.5</v>
      </c>
      <c r="HC151">
        <v>37873.6</v>
      </c>
      <c r="HD151">
        <v>34684.2</v>
      </c>
      <c r="HE151">
        <v>46703.4</v>
      </c>
      <c r="HF151">
        <v>43548.7</v>
      </c>
      <c r="HG151">
        <v>1.81807</v>
      </c>
      <c r="HH151">
        <v>1.87742</v>
      </c>
      <c r="HI151">
        <v>0.11459</v>
      </c>
      <c r="HJ151">
        <v>0</v>
      </c>
      <c r="HK151">
        <v>28.1293</v>
      </c>
      <c r="HL151">
        <v>999.9</v>
      </c>
      <c r="HM151">
        <v>55</v>
      </c>
      <c r="HN151">
        <v>30.2</v>
      </c>
      <c r="HO151">
        <v>26.2438</v>
      </c>
      <c r="HP151">
        <v>63.0241</v>
      </c>
      <c r="HQ151">
        <v>16.6146</v>
      </c>
      <c r="HR151">
        <v>1</v>
      </c>
      <c r="HS151">
        <v>0.166504</v>
      </c>
      <c r="HT151">
        <v>0.445071</v>
      </c>
      <c r="HU151">
        <v>20.1989</v>
      </c>
      <c r="HV151">
        <v>5.22747</v>
      </c>
      <c r="HW151">
        <v>11.974</v>
      </c>
      <c r="HX151">
        <v>4.96935</v>
      </c>
      <c r="HY151">
        <v>3.28945</v>
      </c>
      <c r="HZ151">
        <v>9999</v>
      </c>
      <c r="IA151">
        <v>9999</v>
      </c>
      <c r="IB151">
        <v>9999</v>
      </c>
      <c r="IC151">
        <v>999.9</v>
      </c>
      <c r="ID151">
        <v>4.97293</v>
      </c>
      <c r="IE151">
        <v>1.87741</v>
      </c>
      <c r="IF151">
        <v>1.87546</v>
      </c>
      <c r="IG151">
        <v>1.87828</v>
      </c>
      <c r="IH151">
        <v>1.875</v>
      </c>
      <c r="II151">
        <v>1.87858</v>
      </c>
      <c r="IJ151">
        <v>1.87567</v>
      </c>
      <c r="IK151">
        <v>1.87686</v>
      </c>
      <c r="IL151">
        <v>0</v>
      </c>
      <c r="IM151">
        <v>0</v>
      </c>
      <c r="IN151">
        <v>0</v>
      </c>
      <c r="IO151">
        <v>0</v>
      </c>
      <c r="IP151" t="s">
        <v>443</v>
      </c>
      <c r="IQ151" t="s">
        <v>444</v>
      </c>
      <c r="IR151" t="s">
        <v>445</v>
      </c>
      <c r="IS151" t="s">
        <v>445</v>
      </c>
      <c r="IT151" t="s">
        <v>445</v>
      </c>
      <c r="IU151" t="s">
        <v>445</v>
      </c>
      <c r="IV151">
        <v>0</v>
      </c>
      <c r="IW151">
        <v>100</v>
      </c>
      <c r="IX151">
        <v>100</v>
      </c>
      <c r="IY151">
        <v>0.402</v>
      </c>
      <c r="IZ151">
        <v>0.2062</v>
      </c>
      <c r="JA151">
        <v>-0.2046850803116756</v>
      </c>
      <c r="JB151">
        <v>0.001090686741545948</v>
      </c>
      <c r="JC151">
        <v>-2.452344269991786E-07</v>
      </c>
      <c r="JD151">
        <v>1.613811493950918E-10</v>
      </c>
      <c r="JE151">
        <v>-0.05017639731038544</v>
      </c>
      <c r="JF151">
        <v>-0.0006473243881308715</v>
      </c>
      <c r="JG151">
        <v>0.0006993473609999637</v>
      </c>
      <c r="JH151">
        <v>-6.390957121238126E-06</v>
      </c>
      <c r="JI151">
        <v>1</v>
      </c>
      <c r="JJ151">
        <v>2094</v>
      </c>
      <c r="JK151">
        <v>1</v>
      </c>
      <c r="JL151">
        <v>27</v>
      </c>
      <c r="JM151">
        <v>187565.5</v>
      </c>
      <c r="JN151">
        <v>187565.4</v>
      </c>
      <c r="JO151">
        <v>1.57593</v>
      </c>
      <c r="JP151">
        <v>2.53784</v>
      </c>
      <c r="JQ151">
        <v>1.39893</v>
      </c>
      <c r="JR151">
        <v>2.35229</v>
      </c>
      <c r="JS151">
        <v>1.44897</v>
      </c>
      <c r="JT151">
        <v>2.57812</v>
      </c>
      <c r="JU151">
        <v>36.9556</v>
      </c>
      <c r="JV151">
        <v>24.2013</v>
      </c>
      <c r="JW151">
        <v>18</v>
      </c>
      <c r="JX151">
        <v>475.912</v>
      </c>
      <c r="JY151">
        <v>483.478</v>
      </c>
      <c r="JZ151">
        <v>26.75</v>
      </c>
      <c r="KA151">
        <v>29.2757</v>
      </c>
      <c r="KB151">
        <v>30.0004</v>
      </c>
      <c r="KC151">
        <v>28.8955</v>
      </c>
      <c r="KD151">
        <v>28.9466</v>
      </c>
      <c r="KE151">
        <v>31.5923</v>
      </c>
      <c r="KF151">
        <v>26.5907</v>
      </c>
      <c r="KG151">
        <v>100</v>
      </c>
      <c r="KH151">
        <v>26.7596</v>
      </c>
      <c r="KI151">
        <v>654.547</v>
      </c>
      <c r="KJ151">
        <v>21.9037</v>
      </c>
      <c r="KK151">
        <v>100.923</v>
      </c>
      <c r="KL151">
        <v>100.177</v>
      </c>
    </row>
    <row r="152" spans="1:298">
      <c r="A152">
        <v>136</v>
      </c>
      <c r="B152">
        <v>1758402515.1</v>
      </c>
      <c r="C152">
        <v>5106.599999904633</v>
      </c>
      <c r="D152" t="s">
        <v>718</v>
      </c>
      <c r="E152" t="s">
        <v>719</v>
      </c>
      <c r="F152">
        <v>5</v>
      </c>
      <c r="G152" t="s">
        <v>641</v>
      </c>
      <c r="H152" t="s">
        <v>437</v>
      </c>
      <c r="I152" t="s">
        <v>438</v>
      </c>
      <c r="J152">
        <v>1758402507.6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656.0122039826359</v>
      </c>
      <c r="AL152">
        <v>635.7331272727273</v>
      </c>
      <c r="AM152">
        <v>3.455737169738944</v>
      </c>
      <c r="AN152">
        <v>65.66047444305194</v>
      </c>
      <c r="AO152">
        <f>(AQ152 - AP152 + DZ152*1E3/(8.314*(EB152+273.15)) * AS152/DY152 * AR152) * DY152/(100*DM152) * 1000/(1000 - AQ152)</f>
        <v>0</v>
      </c>
      <c r="AP152">
        <v>21.8509600990137</v>
      </c>
      <c r="AQ152">
        <v>22.20800545454545</v>
      </c>
      <c r="AR152">
        <v>-3.997541461711017E-05</v>
      </c>
      <c r="AS152">
        <v>125.0699500986589</v>
      </c>
      <c r="AT152">
        <v>1</v>
      </c>
      <c r="AU152">
        <v>0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439</v>
      </c>
      <c r="AZ152" t="s">
        <v>439</v>
      </c>
      <c r="BA152">
        <v>0</v>
      </c>
      <c r="BB152">
        <v>0</v>
      </c>
      <c r="BC152">
        <f>1-BA152/BB152</f>
        <v>0</v>
      </c>
      <c r="BD152">
        <v>0</v>
      </c>
      <c r="BE152" t="s">
        <v>439</v>
      </c>
      <c r="BF152" t="s">
        <v>439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439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1.91</v>
      </c>
      <c r="DN152">
        <v>0.5</v>
      </c>
      <c r="DO152" t="s">
        <v>440</v>
      </c>
      <c r="DP152">
        <v>2</v>
      </c>
      <c r="DQ152" t="b">
        <v>1</v>
      </c>
      <c r="DR152">
        <v>1758402507.6</v>
      </c>
      <c r="DS152">
        <v>598.0789259259259</v>
      </c>
      <c r="DT152">
        <v>626.803037037037</v>
      </c>
      <c r="DU152">
        <v>22.21436666666667</v>
      </c>
      <c r="DV152">
        <v>21.84645185185185</v>
      </c>
      <c r="DW152">
        <v>597.6847037037036</v>
      </c>
      <c r="DX152">
        <v>22.00816666666667</v>
      </c>
      <c r="DY152">
        <v>500.0503703703704</v>
      </c>
      <c r="DZ152">
        <v>90.31119259259259</v>
      </c>
      <c r="EA152">
        <v>0.05515805185185187</v>
      </c>
      <c r="EB152">
        <v>28.98721481481482</v>
      </c>
      <c r="EC152">
        <v>30.00008518518518</v>
      </c>
      <c r="ED152">
        <v>999.9000000000001</v>
      </c>
      <c r="EE152">
        <v>0</v>
      </c>
      <c r="EF152">
        <v>0</v>
      </c>
      <c r="EG152">
        <v>9995.736666666668</v>
      </c>
      <c r="EH152">
        <v>0</v>
      </c>
      <c r="EI152">
        <v>9.869610370370371</v>
      </c>
      <c r="EJ152">
        <v>-28.72422222222222</v>
      </c>
      <c r="EK152">
        <v>611.6667777777778</v>
      </c>
      <c r="EL152">
        <v>640.8024814814815</v>
      </c>
      <c r="EM152">
        <v>0.3679105925925925</v>
      </c>
      <c r="EN152">
        <v>626.803037037037</v>
      </c>
      <c r="EO152">
        <v>21.84645185185185</v>
      </c>
      <c r="EP152">
        <v>2.006204444444445</v>
      </c>
      <c r="EQ152">
        <v>1.972978888888889</v>
      </c>
      <c r="ER152">
        <v>17.4933962962963</v>
      </c>
      <c r="ES152">
        <v>17.22913333333333</v>
      </c>
      <c r="ET152">
        <v>2000.016296296296</v>
      </c>
      <c r="EU152">
        <v>0.9800042222222223</v>
      </c>
      <c r="EV152">
        <v>0.01999544074074074</v>
      </c>
      <c r="EW152">
        <v>0</v>
      </c>
      <c r="EX152">
        <v>210.2555185185185</v>
      </c>
      <c r="EY152">
        <v>5.000560000000001</v>
      </c>
      <c r="EZ152">
        <v>4370.725925925926</v>
      </c>
      <c r="FA152">
        <v>17295.03703703704</v>
      </c>
      <c r="FB152">
        <v>41.89566666666666</v>
      </c>
      <c r="FC152">
        <v>42.18699999999999</v>
      </c>
      <c r="FD152">
        <v>41.68699999999999</v>
      </c>
      <c r="FE152">
        <v>41.30051851851851</v>
      </c>
      <c r="FF152">
        <v>42.56199999999999</v>
      </c>
      <c r="FG152">
        <v>1955.126296296296</v>
      </c>
      <c r="FH152">
        <v>39.89000000000001</v>
      </c>
      <c r="FI152">
        <v>0</v>
      </c>
      <c r="FJ152">
        <v>1758402515.2</v>
      </c>
      <c r="FK152">
        <v>0</v>
      </c>
      <c r="FL152">
        <v>210.24716</v>
      </c>
      <c r="FM152">
        <v>-4.517692301732275</v>
      </c>
      <c r="FN152">
        <v>-69.49615384155663</v>
      </c>
      <c r="FO152">
        <v>4370.2232</v>
      </c>
      <c r="FP152">
        <v>15</v>
      </c>
      <c r="FQ152">
        <v>0</v>
      </c>
      <c r="FR152" t="s">
        <v>441</v>
      </c>
      <c r="FS152">
        <v>1747148579.5</v>
      </c>
      <c r="FT152">
        <v>1747148584.5</v>
      </c>
      <c r="FU152">
        <v>0</v>
      </c>
      <c r="FV152">
        <v>0.162</v>
      </c>
      <c r="FW152">
        <v>-0.001</v>
      </c>
      <c r="FX152">
        <v>0.139</v>
      </c>
      <c r="FY152">
        <v>0.058</v>
      </c>
      <c r="FZ152">
        <v>420</v>
      </c>
      <c r="GA152">
        <v>16</v>
      </c>
      <c r="GB152">
        <v>0.19</v>
      </c>
      <c r="GC152">
        <v>0.02</v>
      </c>
      <c r="GD152">
        <v>-28.7216275</v>
      </c>
      <c r="GE152">
        <v>0.02181050656667285</v>
      </c>
      <c r="GF152">
        <v>0.04684297699495617</v>
      </c>
      <c r="GG152">
        <v>1</v>
      </c>
      <c r="GH152">
        <v>210.4773529411765</v>
      </c>
      <c r="GI152">
        <v>-4.095401067139926</v>
      </c>
      <c r="GJ152">
        <v>0.4353245498106211</v>
      </c>
      <c r="GK152">
        <v>0</v>
      </c>
      <c r="GL152">
        <v>0.372429075</v>
      </c>
      <c r="GM152">
        <v>-0.08229207129455943</v>
      </c>
      <c r="GN152">
        <v>0.007980390179645039</v>
      </c>
      <c r="GO152">
        <v>1</v>
      </c>
      <c r="GP152">
        <v>2</v>
      </c>
      <c r="GQ152">
        <v>3</v>
      </c>
      <c r="GR152" t="s">
        <v>448</v>
      </c>
      <c r="GS152">
        <v>3.12762</v>
      </c>
      <c r="GT152">
        <v>2.73265</v>
      </c>
      <c r="GU152">
        <v>0.113877</v>
      </c>
      <c r="GV152">
        <v>0.118228</v>
      </c>
      <c r="GW152">
        <v>0.10115</v>
      </c>
      <c r="GX152">
        <v>0.100551</v>
      </c>
      <c r="GY152">
        <v>26568</v>
      </c>
      <c r="GZ152">
        <v>25621.6</v>
      </c>
      <c r="HA152">
        <v>30524.8</v>
      </c>
      <c r="HB152">
        <v>29312.3</v>
      </c>
      <c r="HC152">
        <v>37874.8</v>
      </c>
      <c r="HD152">
        <v>34683.6</v>
      </c>
      <c r="HE152">
        <v>46703.8</v>
      </c>
      <c r="HF152">
        <v>43548.3</v>
      </c>
      <c r="HG152">
        <v>1.81835</v>
      </c>
      <c r="HH152">
        <v>1.87715</v>
      </c>
      <c r="HI152">
        <v>0.116155</v>
      </c>
      <c r="HJ152">
        <v>0</v>
      </c>
      <c r="HK152">
        <v>28.1269</v>
      </c>
      <c r="HL152">
        <v>999.9</v>
      </c>
      <c r="HM152">
        <v>55</v>
      </c>
      <c r="HN152">
        <v>30.2</v>
      </c>
      <c r="HO152">
        <v>26.2437</v>
      </c>
      <c r="HP152">
        <v>63.7541</v>
      </c>
      <c r="HQ152">
        <v>16.3942</v>
      </c>
      <c r="HR152">
        <v>1</v>
      </c>
      <c r="HS152">
        <v>0.166717</v>
      </c>
      <c r="HT152">
        <v>0.427432</v>
      </c>
      <c r="HU152">
        <v>20.1989</v>
      </c>
      <c r="HV152">
        <v>5.22762</v>
      </c>
      <c r="HW152">
        <v>11.974</v>
      </c>
      <c r="HX152">
        <v>4.9696</v>
      </c>
      <c r="HY152">
        <v>3.2895</v>
      </c>
      <c r="HZ152">
        <v>9999</v>
      </c>
      <c r="IA152">
        <v>9999</v>
      </c>
      <c r="IB152">
        <v>9999</v>
      </c>
      <c r="IC152">
        <v>999.9</v>
      </c>
      <c r="ID152">
        <v>4.97296</v>
      </c>
      <c r="IE152">
        <v>1.87744</v>
      </c>
      <c r="IF152">
        <v>1.87546</v>
      </c>
      <c r="IG152">
        <v>1.87831</v>
      </c>
      <c r="IH152">
        <v>1.875</v>
      </c>
      <c r="II152">
        <v>1.8786</v>
      </c>
      <c r="IJ152">
        <v>1.87571</v>
      </c>
      <c r="IK152">
        <v>1.87686</v>
      </c>
      <c r="IL152">
        <v>0</v>
      </c>
      <c r="IM152">
        <v>0</v>
      </c>
      <c r="IN152">
        <v>0</v>
      </c>
      <c r="IO152">
        <v>0</v>
      </c>
      <c r="IP152" t="s">
        <v>443</v>
      </c>
      <c r="IQ152" t="s">
        <v>444</v>
      </c>
      <c r="IR152" t="s">
        <v>445</v>
      </c>
      <c r="IS152" t="s">
        <v>445</v>
      </c>
      <c r="IT152" t="s">
        <v>445</v>
      </c>
      <c r="IU152" t="s">
        <v>445</v>
      </c>
      <c r="IV152">
        <v>0</v>
      </c>
      <c r="IW152">
        <v>100</v>
      </c>
      <c r="IX152">
        <v>100</v>
      </c>
      <c r="IY152">
        <v>0.418</v>
      </c>
      <c r="IZ152">
        <v>0.2061</v>
      </c>
      <c r="JA152">
        <v>-0.2046850803116756</v>
      </c>
      <c r="JB152">
        <v>0.001090686741545948</v>
      </c>
      <c r="JC152">
        <v>-2.452344269991786E-07</v>
      </c>
      <c r="JD152">
        <v>1.613811493950918E-10</v>
      </c>
      <c r="JE152">
        <v>-0.05017639731038544</v>
      </c>
      <c r="JF152">
        <v>-0.0006473243881308715</v>
      </c>
      <c r="JG152">
        <v>0.0006993473609999637</v>
      </c>
      <c r="JH152">
        <v>-6.390957121238126E-06</v>
      </c>
      <c r="JI152">
        <v>1</v>
      </c>
      <c r="JJ152">
        <v>2094</v>
      </c>
      <c r="JK152">
        <v>1</v>
      </c>
      <c r="JL152">
        <v>27</v>
      </c>
      <c r="JM152">
        <v>187565.6</v>
      </c>
      <c r="JN152">
        <v>187565.5</v>
      </c>
      <c r="JO152">
        <v>1.61255</v>
      </c>
      <c r="JP152">
        <v>2.55005</v>
      </c>
      <c r="JQ152">
        <v>1.39893</v>
      </c>
      <c r="JR152">
        <v>2.35352</v>
      </c>
      <c r="JS152">
        <v>1.44897</v>
      </c>
      <c r="JT152">
        <v>2.50122</v>
      </c>
      <c r="JU152">
        <v>36.9556</v>
      </c>
      <c r="JV152">
        <v>24.1926</v>
      </c>
      <c r="JW152">
        <v>18</v>
      </c>
      <c r="JX152">
        <v>476.082</v>
      </c>
      <c r="JY152">
        <v>483.325</v>
      </c>
      <c r="JZ152">
        <v>26.7572</v>
      </c>
      <c r="KA152">
        <v>29.2788</v>
      </c>
      <c r="KB152">
        <v>30.0002</v>
      </c>
      <c r="KC152">
        <v>28.8986</v>
      </c>
      <c r="KD152">
        <v>28.9503</v>
      </c>
      <c r="KE152">
        <v>32.2865</v>
      </c>
      <c r="KF152">
        <v>26.5907</v>
      </c>
      <c r="KG152">
        <v>100</v>
      </c>
      <c r="KH152">
        <v>26.7525</v>
      </c>
      <c r="KI152">
        <v>674.598</v>
      </c>
      <c r="KJ152">
        <v>21.9172</v>
      </c>
      <c r="KK152">
        <v>100.924</v>
      </c>
      <c r="KL152">
        <v>100.176</v>
      </c>
    </row>
    <row r="153" spans="1:298">
      <c r="A153">
        <v>137</v>
      </c>
      <c r="B153">
        <v>1758402520.1</v>
      </c>
      <c r="C153">
        <v>5111.599999904633</v>
      </c>
      <c r="D153" t="s">
        <v>720</v>
      </c>
      <c r="E153" t="s">
        <v>721</v>
      </c>
      <c r="F153">
        <v>5</v>
      </c>
      <c r="G153" t="s">
        <v>641</v>
      </c>
      <c r="H153" t="s">
        <v>437</v>
      </c>
      <c r="I153" t="s">
        <v>438</v>
      </c>
      <c r="J153">
        <v>1758402512.314285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673.1053676454962</v>
      </c>
      <c r="AL153">
        <v>652.8722303030304</v>
      </c>
      <c r="AM153">
        <v>3.427645047468639</v>
      </c>
      <c r="AN153">
        <v>65.66047444305194</v>
      </c>
      <c r="AO153">
        <f>(AQ153 - AP153 + DZ153*1E3/(8.314*(EB153+273.15)) * AS153/DY153 * AR153) * DY153/(100*DM153) * 1000/(1000 - AQ153)</f>
        <v>0</v>
      </c>
      <c r="AP153">
        <v>21.852912934656</v>
      </c>
      <c r="AQ153">
        <v>22.20253696969697</v>
      </c>
      <c r="AR153">
        <v>-3.998806617758544E-05</v>
      </c>
      <c r="AS153">
        <v>125.0699500986589</v>
      </c>
      <c r="AT153">
        <v>1</v>
      </c>
      <c r="AU153">
        <v>0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439</v>
      </c>
      <c r="AZ153" t="s">
        <v>439</v>
      </c>
      <c r="BA153">
        <v>0</v>
      </c>
      <c r="BB153">
        <v>0</v>
      </c>
      <c r="BC153">
        <f>1-BA153/BB153</f>
        <v>0</v>
      </c>
      <c r="BD153">
        <v>0</v>
      </c>
      <c r="BE153" t="s">
        <v>439</v>
      </c>
      <c r="BF153" t="s">
        <v>439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439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1.91</v>
      </c>
      <c r="DN153">
        <v>0.5</v>
      </c>
      <c r="DO153" t="s">
        <v>440</v>
      </c>
      <c r="DP153">
        <v>2</v>
      </c>
      <c r="DQ153" t="b">
        <v>1</v>
      </c>
      <c r="DR153">
        <v>1758402512.314285</v>
      </c>
      <c r="DS153">
        <v>613.8967142857144</v>
      </c>
      <c r="DT153">
        <v>642.5744285714287</v>
      </c>
      <c r="DU153">
        <v>22.210125</v>
      </c>
      <c r="DV153">
        <v>21.84922142857142</v>
      </c>
      <c r="DW153">
        <v>613.4871785714287</v>
      </c>
      <c r="DX153">
        <v>22.00402142857143</v>
      </c>
      <c r="DY153">
        <v>499.99125</v>
      </c>
      <c r="DZ153">
        <v>90.31137142857142</v>
      </c>
      <c r="EA153">
        <v>0.05516285357142856</v>
      </c>
      <c r="EB153">
        <v>28.98797142857143</v>
      </c>
      <c r="EC153">
        <v>30.00423214285714</v>
      </c>
      <c r="ED153">
        <v>999.9000000000002</v>
      </c>
      <c r="EE153">
        <v>0</v>
      </c>
      <c r="EF153">
        <v>0</v>
      </c>
      <c r="EG153">
        <v>10000.4</v>
      </c>
      <c r="EH153">
        <v>0</v>
      </c>
      <c r="EI153">
        <v>9.860274642857146</v>
      </c>
      <c r="EJ153">
        <v>-28.67774642857143</v>
      </c>
      <c r="EK153">
        <v>627.8411071428571</v>
      </c>
      <c r="EL153">
        <v>656.9278214285714</v>
      </c>
      <c r="EM153">
        <v>0.360897</v>
      </c>
      <c r="EN153">
        <v>642.5744285714287</v>
      </c>
      <c r="EO153">
        <v>21.84922142857142</v>
      </c>
      <c r="EP153">
        <v>2.005826071428571</v>
      </c>
      <c r="EQ153">
        <v>1.973232857142857</v>
      </c>
      <c r="ER153">
        <v>17.49040357142857</v>
      </c>
      <c r="ES153">
        <v>17.231175</v>
      </c>
      <c r="ET153">
        <v>2000.029642857143</v>
      </c>
      <c r="EU153">
        <v>0.9800043928571428</v>
      </c>
      <c r="EV153">
        <v>0.01999526428571429</v>
      </c>
      <c r="EW153">
        <v>0</v>
      </c>
      <c r="EX153">
        <v>209.9405</v>
      </c>
      <c r="EY153">
        <v>5.000560000000001</v>
      </c>
      <c r="EZ153">
        <v>4365.65357142857</v>
      </c>
      <c r="FA153">
        <v>17295.14642857143</v>
      </c>
      <c r="FB153">
        <v>41.90378571428571</v>
      </c>
      <c r="FC153">
        <v>42.18699999999999</v>
      </c>
      <c r="FD153">
        <v>41.68699999999999</v>
      </c>
      <c r="FE153">
        <v>41.29649999999999</v>
      </c>
      <c r="FF153">
        <v>42.56199999999999</v>
      </c>
      <c r="FG153">
        <v>1955.139642857143</v>
      </c>
      <c r="FH153">
        <v>39.89000000000001</v>
      </c>
      <c r="FI153">
        <v>0</v>
      </c>
      <c r="FJ153">
        <v>1758402520</v>
      </c>
      <c r="FK153">
        <v>0</v>
      </c>
      <c r="FL153">
        <v>209.90656</v>
      </c>
      <c r="FM153">
        <v>-3.588538455228529</v>
      </c>
      <c r="FN153">
        <v>-61.93230761598643</v>
      </c>
      <c r="FO153">
        <v>4365.0588</v>
      </c>
      <c r="FP153">
        <v>15</v>
      </c>
      <c r="FQ153">
        <v>0</v>
      </c>
      <c r="FR153" t="s">
        <v>441</v>
      </c>
      <c r="FS153">
        <v>1747148579.5</v>
      </c>
      <c r="FT153">
        <v>1747148584.5</v>
      </c>
      <c r="FU153">
        <v>0</v>
      </c>
      <c r="FV153">
        <v>0.162</v>
      </c>
      <c r="FW153">
        <v>-0.001</v>
      </c>
      <c r="FX153">
        <v>0.139</v>
      </c>
      <c r="FY153">
        <v>0.058</v>
      </c>
      <c r="FZ153">
        <v>420</v>
      </c>
      <c r="GA153">
        <v>16</v>
      </c>
      <c r="GB153">
        <v>0.19</v>
      </c>
      <c r="GC153">
        <v>0.02</v>
      </c>
      <c r="GD153">
        <v>-28.70181951219512</v>
      </c>
      <c r="GE153">
        <v>0.572324738675873</v>
      </c>
      <c r="GF153">
        <v>0.06141867603274832</v>
      </c>
      <c r="GG153">
        <v>0</v>
      </c>
      <c r="GH153">
        <v>210.1482058823529</v>
      </c>
      <c r="GI153">
        <v>-4.048174173379051</v>
      </c>
      <c r="GJ153">
        <v>0.4248105307360224</v>
      </c>
      <c r="GK153">
        <v>0</v>
      </c>
      <c r="GL153">
        <v>0.3649918048780488</v>
      </c>
      <c r="GM153">
        <v>-0.09084192334494716</v>
      </c>
      <c r="GN153">
        <v>0.00898125986658864</v>
      </c>
      <c r="GO153">
        <v>1</v>
      </c>
      <c r="GP153">
        <v>1</v>
      </c>
      <c r="GQ153">
        <v>3</v>
      </c>
      <c r="GR153" t="s">
        <v>455</v>
      </c>
      <c r="GS153">
        <v>3.12771</v>
      </c>
      <c r="GT153">
        <v>2.73297</v>
      </c>
      <c r="GU153">
        <v>0.115996</v>
      </c>
      <c r="GV153">
        <v>0.120316</v>
      </c>
      <c r="GW153">
        <v>0.101134</v>
      </c>
      <c r="GX153">
        <v>0.100563</v>
      </c>
      <c r="GY153">
        <v>26504.1</v>
      </c>
      <c r="GZ153">
        <v>25560.8</v>
      </c>
      <c r="HA153">
        <v>30524.4</v>
      </c>
      <c r="HB153">
        <v>29312.2</v>
      </c>
      <c r="HC153">
        <v>37875</v>
      </c>
      <c r="HD153">
        <v>34683.1</v>
      </c>
      <c r="HE153">
        <v>46703.1</v>
      </c>
      <c r="HF153">
        <v>43548.1</v>
      </c>
      <c r="HG153">
        <v>1.8185</v>
      </c>
      <c r="HH153">
        <v>1.8771</v>
      </c>
      <c r="HI153">
        <v>0.115603</v>
      </c>
      <c r="HJ153">
        <v>0</v>
      </c>
      <c r="HK153">
        <v>28.1245</v>
      </c>
      <c r="HL153">
        <v>999.9</v>
      </c>
      <c r="HM153">
        <v>55</v>
      </c>
      <c r="HN153">
        <v>30.2</v>
      </c>
      <c r="HO153">
        <v>26.2434</v>
      </c>
      <c r="HP153">
        <v>63.8241</v>
      </c>
      <c r="HQ153">
        <v>16.5545</v>
      </c>
      <c r="HR153">
        <v>1</v>
      </c>
      <c r="HS153">
        <v>0.166941</v>
      </c>
      <c r="HT153">
        <v>0.469289</v>
      </c>
      <c r="HU153">
        <v>20.1991</v>
      </c>
      <c r="HV153">
        <v>5.22822</v>
      </c>
      <c r="HW153">
        <v>11.974</v>
      </c>
      <c r="HX153">
        <v>4.96965</v>
      </c>
      <c r="HY153">
        <v>3.2896</v>
      </c>
      <c r="HZ153">
        <v>9999</v>
      </c>
      <c r="IA153">
        <v>9999</v>
      </c>
      <c r="IB153">
        <v>9999</v>
      </c>
      <c r="IC153">
        <v>999.9</v>
      </c>
      <c r="ID153">
        <v>4.97295</v>
      </c>
      <c r="IE153">
        <v>1.87744</v>
      </c>
      <c r="IF153">
        <v>1.87548</v>
      </c>
      <c r="IG153">
        <v>1.87829</v>
      </c>
      <c r="IH153">
        <v>1.87501</v>
      </c>
      <c r="II153">
        <v>1.87862</v>
      </c>
      <c r="IJ153">
        <v>1.87573</v>
      </c>
      <c r="IK153">
        <v>1.87687</v>
      </c>
      <c r="IL153">
        <v>0</v>
      </c>
      <c r="IM153">
        <v>0</v>
      </c>
      <c r="IN153">
        <v>0</v>
      </c>
      <c r="IO153">
        <v>0</v>
      </c>
      <c r="IP153" t="s">
        <v>443</v>
      </c>
      <c r="IQ153" t="s">
        <v>444</v>
      </c>
      <c r="IR153" t="s">
        <v>445</v>
      </c>
      <c r="IS153" t="s">
        <v>445</v>
      </c>
      <c r="IT153" t="s">
        <v>445</v>
      </c>
      <c r="IU153" t="s">
        <v>445</v>
      </c>
      <c r="IV153">
        <v>0</v>
      </c>
      <c r="IW153">
        <v>100</v>
      </c>
      <c r="IX153">
        <v>100</v>
      </c>
      <c r="IY153">
        <v>0.435</v>
      </c>
      <c r="IZ153">
        <v>0.206</v>
      </c>
      <c r="JA153">
        <v>-0.2046850803116756</v>
      </c>
      <c r="JB153">
        <v>0.001090686741545948</v>
      </c>
      <c r="JC153">
        <v>-2.452344269991786E-07</v>
      </c>
      <c r="JD153">
        <v>1.613811493950918E-10</v>
      </c>
      <c r="JE153">
        <v>-0.05017639731038544</v>
      </c>
      <c r="JF153">
        <v>-0.0006473243881308715</v>
      </c>
      <c r="JG153">
        <v>0.0006993473609999637</v>
      </c>
      <c r="JH153">
        <v>-6.390957121238126E-06</v>
      </c>
      <c r="JI153">
        <v>1</v>
      </c>
      <c r="JJ153">
        <v>2094</v>
      </c>
      <c r="JK153">
        <v>1</v>
      </c>
      <c r="JL153">
        <v>27</v>
      </c>
      <c r="JM153">
        <v>187565.7</v>
      </c>
      <c r="JN153">
        <v>187565.6</v>
      </c>
      <c r="JO153">
        <v>1.64185</v>
      </c>
      <c r="JP153">
        <v>2.5415</v>
      </c>
      <c r="JQ153">
        <v>1.39893</v>
      </c>
      <c r="JR153">
        <v>2.35352</v>
      </c>
      <c r="JS153">
        <v>1.44897</v>
      </c>
      <c r="JT153">
        <v>2.60986</v>
      </c>
      <c r="JU153">
        <v>36.9556</v>
      </c>
      <c r="JV153">
        <v>24.2013</v>
      </c>
      <c r="JW153">
        <v>18</v>
      </c>
      <c r="JX153">
        <v>476.184</v>
      </c>
      <c r="JY153">
        <v>483.317</v>
      </c>
      <c r="JZ153">
        <v>26.7561</v>
      </c>
      <c r="KA153">
        <v>29.2819</v>
      </c>
      <c r="KB153">
        <v>30.0004</v>
      </c>
      <c r="KC153">
        <v>28.9017</v>
      </c>
      <c r="KD153">
        <v>28.9534</v>
      </c>
      <c r="KE153">
        <v>32.8915</v>
      </c>
      <c r="KF153">
        <v>26.5907</v>
      </c>
      <c r="KG153">
        <v>100</v>
      </c>
      <c r="KH153">
        <v>26.7422</v>
      </c>
      <c r="KI153">
        <v>687.955</v>
      </c>
      <c r="KJ153">
        <v>21.9322</v>
      </c>
      <c r="KK153">
        <v>100.922</v>
      </c>
      <c r="KL153">
        <v>100.175</v>
      </c>
    </row>
    <row r="154" spans="1:298">
      <c r="A154">
        <v>138</v>
      </c>
      <c r="B154">
        <v>1758402525.1</v>
      </c>
      <c r="C154">
        <v>5116.599999904633</v>
      </c>
      <c r="D154" t="s">
        <v>722</v>
      </c>
      <c r="E154" t="s">
        <v>723</v>
      </c>
      <c r="F154">
        <v>5</v>
      </c>
      <c r="G154" t="s">
        <v>641</v>
      </c>
      <c r="H154" t="s">
        <v>437</v>
      </c>
      <c r="I154" t="s">
        <v>438</v>
      </c>
      <c r="J154">
        <v>1758402517.6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690.3414133482941</v>
      </c>
      <c r="AL154">
        <v>670.12796969697</v>
      </c>
      <c r="AM154">
        <v>3.459526697886703</v>
      </c>
      <c r="AN154">
        <v>65.66047444305194</v>
      </c>
      <c r="AO154">
        <f>(AQ154 - AP154 + DZ154*1E3/(8.314*(EB154+273.15)) * AS154/DY154 * AR154) * DY154/(100*DM154) * 1000/(1000 - AQ154)</f>
        <v>0</v>
      </c>
      <c r="AP154">
        <v>21.85785379894452</v>
      </c>
      <c r="AQ154">
        <v>22.19755272727272</v>
      </c>
      <c r="AR154">
        <v>-3.534902215507109E-05</v>
      </c>
      <c r="AS154">
        <v>125.0699500986589</v>
      </c>
      <c r="AT154">
        <v>1</v>
      </c>
      <c r="AU154">
        <v>0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439</v>
      </c>
      <c r="AZ154" t="s">
        <v>439</v>
      </c>
      <c r="BA154">
        <v>0</v>
      </c>
      <c r="BB154">
        <v>0</v>
      </c>
      <c r="BC154">
        <f>1-BA154/BB154</f>
        <v>0</v>
      </c>
      <c r="BD154">
        <v>0</v>
      </c>
      <c r="BE154" t="s">
        <v>439</v>
      </c>
      <c r="BF154" t="s">
        <v>439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439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1.91</v>
      </c>
      <c r="DN154">
        <v>0.5</v>
      </c>
      <c r="DO154" t="s">
        <v>440</v>
      </c>
      <c r="DP154">
        <v>2</v>
      </c>
      <c r="DQ154" t="b">
        <v>1</v>
      </c>
      <c r="DR154">
        <v>1758402517.6</v>
      </c>
      <c r="DS154">
        <v>631.6624074074075</v>
      </c>
      <c r="DT154">
        <v>660.3082962962961</v>
      </c>
      <c r="DU154">
        <v>22.20506296296296</v>
      </c>
      <c r="DV154">
        <v>21.85279629629629</v>
      </c>
      <c r="DW154">
        <v>631.2356296296297</v>
      </c>
      <c r="DX154">
        <v>21.99906666666667</v>
      </c>
      <c r="DY154">
        <v>500.0166296296297</v>
      </c>
      <c r="DZ154">
        <v>90.31166666666665</v>
      </c>
      <c r="EA154">
        <v>0.05525099259259259</v>
      </c>
      <c r="EB154">
        <v>28.98945925925926</v>
      </c>
      <c r="EC154">
        <v>30.01271481481482</v>
      </c>
      <c r="ED154">
        <v>999.9000000000001</v>
      </c>
      <c r="EE154">
        <v>0</v>
      </c>
      <c r="EF154">
        <v>0</v>
      </c>
      <c r="EG154">
        <v>9989.391851851853</v>
      </c>
      <c r="EH154">
        <v>0</v>
      </c>
      <c r="EI154">
        <v>9.897245925925926</v>
      </c>
      <c r="EJ154">
        <v>-28.64592962962963</v>
      </c>
      <c r="EK154">
        <v>646.006925925926</v>
      </c>
      <c r="EL154">
        <v>675.0602962962964</v>
      </c>
      <c r="EM154">
        <v>0.3522582962962963</v>
      </c>
      <c r="EN154">
        <v>660.3082962962961</v>
      </c>
      <c r="EO154">
        <v>21.85279629629629</v>
      </c>
      <c r="EP154">
        <v>2.005374444444444</v>
      </c>
      <c r="EQ154">
        <v>1.973562222222222</v>
      </c>
      <c r="ER154">
        <v>17.48684074074074</v>
      </c>
      <c r="ES154">
        <v>17.23381481481482</v>
      </c>
      <c r="ET154">
        <v>2000.041481481481</v>
      </c>
      <c r="EU154">
        <v>0.9800045555555555</v>
      </c>
      <c r="EV154">
        <v>0.0199950962962963</v>
      </c>
      <c r="EW154">
        <v>0</v>
      </c>
      <c r="EX154">
        <v>209.6829259259259</v>
      </c>
      <c r="EY154">
        <v>5.000560000000001</v>
      </c>
      <c r="EZ154">
        <v>4360.804074074074</v>
      </c>
      <c r="FA154">
        <v>17295.23703703704</v>
      </c>
      <c r="FB154">
        <v>41.91403703703703</v>
      </c>
      <c r="FC154">
        <v>42.18699999999999</v>
      </c>
      <c r="FD154">
        <v>41.68699999999999</v>
      </c>
      <c r="FE154">
        <v>41.28903703703703</v>
      </c>
      <c r="FF154">
        <v>42.56199999999999</v>
      </c>
      <c r="FG154">
        <v>1955.151481481481</v>
      </c>
      <c r="FH154">
        <v>39.89000000000001</v>
      </c>
      <c r="FI154">
        <v>0</v>
      </c>
      <c r="FJ154">
        <v>1758402524.8</v>
      </c>
      <c r="FK154">
        <v>0</v>
      </c>
      <c r="FL154">
        <v>209.6516</v>
      </c>
      <c r="FM154">
        <v>-2.709692311285784</v>
      </c>
      <c r="FN154">
        <v>-49.57615393051314</v>
      </c>
      <c r="FO154">
        <v>4360.7088</v>
      </c>
      <c r="FP154">
        <v>15</v>
      </c>
      <c r="FQ154">
        <v>0</v>
      </c>
      <c r="FR154" t="s">
        <v>441</v>
      </c>
      <c r="FS154">
        <v>1747148579.5</v>
      </c>
      <c r="FT154">
        <v>1747148584.5</v>
      </c>
      <c r="FU154">
        <v>0</v>
      </c>
      <c r="FV154">
        <v>0.162</v>
      </c>
      <c r="FW154">
        <v>-0.001</v>
      </c>
      <c r="FX154">
        <v>0.139</v>
      </c>
      <c r="FY154">
        <v>0.058</v>
      </c>
      <c r="FZ154">
        <v>420</v>
      </c>
      <c r="GA154">
        <v>16</v>
      </c>
      <c r="GB154">
        <v>0.19</v>
      </c>
      <c r="GC154">
        <v>0.02</v>
      </c>
      <c r="GD154">
        <v>-28.66602195121951</v>
      </c>
      <c r="GE154">
        <v>0.4432181184668563</v>
      </c>
      <c r="GF154">
        <v>0.05652971380198379</v>
      </c>
      <c r="GG154">
        <v>1</v>
      </c>
      <c r="GH154">
        <v>209.8142352941176</v>
      </c>
      <c r="GI154">
        <v>-3.254728801039713</v>
      </c>
      <c r="GJ154">
        <v>0.3600122594990606</v>
      </c>
      <c r="GK154">
        <v>0</v>
      </c>
      <c r="GL154">
        <v>0.357052756097561</v>
      </c>
      <c r="GM154">
        <v>-0.09845619512195075</v>
      </c>
      <c r="GN154">
        <v>0.00974327867083688</v>
      </c>
      <c r="GO154">
        <v>1</v>
      </c>
      <c r="GP154">
        <v>2</v>
      </c>
      <c r="GQ154">
        <v>3</v>
      </c>
      <c r="GR154" t="s">
        <v>448</v>
      </c>
      <c r="GS154">
        <v>3.12733</v>
      </c>
      <c r="GT154">
        <v>2.73326</v>
      </c>
      <c r="GU154">
        <v>0.118096</v>
      </c>
      <c r="GV154">
        <v>0.122374</v>
      </c>
      <c r="GW154">
        <v>0.101114</v>
      </c>
      <c r="GX154">
        <v>0.100578</v>
      </c>
      <c r="GY154">
        <v>26441</v>
      </c>
      <c r="GZ154">
        <v>25500.6</v>
      </c>
      <c r="HA154">
        <v>30524.3</v>
      </c>
      <c r="HB154">
        <v>29311.8</v>
      </c>
      <c r="HC154">
        <v>37875.8</v>
      </c>
      <c r="HD154">
        <v>34682.3</v>
      </c>
      <c r="HE154">
        <v>46702.9</v>
      </c>
      <c r="HF154">
        <v>43547.6</v>
      </c>
      <c r="HG154">
        <v>1.8179</v>
      </c>
      <c r="HH154">
        <v>1.87792</v>
      </c>
      <c r="HI154">
        <v>0.116259</v>
      </c>
      <c r="HJ154">
        <v>0</v>
      </c>
      <c r="HK154">
        <v>28.1235</v>
      </c>
      <c r="HL154">
        <v>999.9</v>
      </c>
      <c r="HM154">
        <v>55</v>
      </c>
      <c r="HN154">
        <v>30.2</v>
      </c>
      <c r="HO154">
        <v>26.248</v>
      </c>
      <c r="HP154">
        <v>63.3241</v>
      </c>
      <c r="HQ154">
        <v>16.5425</v>
      </c>
      <c r="HR154">
        <v>1</v>
      </c>
      <c r="HS154">
        <v>0.167218</v>
      </c>
      <c r="HT154">
        <v>0.500182</v>
      </c>
      <c r="HU154">
        <v>20.1988</v>
      </c>
      <c r="HV154">
        <v>5.22822</v>
      </c>
      <c r="HW154">
        <v>11.974</v>
      </c>
      <c r="HX154">
        <v>4.9697</v>
      </c>
      <c r="HY154">
        <v>3.28958</v>
      </c>
      <c r="HZ154">
        <v>9999</v>
      </c>
      <c r="IA154">
        <v>9999</v>
      </c>
      <c r="IB154">
        <v>9999</v>
      </c>
      <c r="IC154">
        <v>999.9</v>
      </c>
      <c r="ID154">
        <v>4.97294</v>
      </c>
      <c r="IE154">
        <v>1.87744</v>
      </c>
      <c r="IF154">
        <v>1.87547</v>
      </c>
      <c r="IG154">
        <v>1.87832</v>
      </c>
      <c r="IH154">
        <v>1.875</v>
      </c>
      <c r="II154">
        <v>1.87863</v>
      </c>
      <c r="IJ154">
        <v>1.87572</v>
      </c>
      <c r="IK154">
        <v>1.87687</v>
      </c>
      <c r="IL154">
        <v>0</v>
      </c>
      <c r="IM154">
        <v>0</v>
      </c>
      <c r="IN154">
        <v>0</v>
      </c>
      <c r="IO154">
        <v>0</v>
      </c>
      <c r="IP154" t="s">
        <v>443</v>
      </c>
      <c r="IQ154" t="s">
        <v>444</v>
      </c>
      <c r="IR154" t="s">
        <v>445</v>
      </c>
      <c r="IS154" t="s">
        <v>445</v>
      </c>
      <c r="IT154" t="s">
        <v>445</v>
      </c>
      <c r="IU154" t="s">
        <v>445</v>
      </c>
      <c r="IV154">
        <v>0</v>
      </c>
      <c r="IW154">
        <v>100</v>
      </c>
      <c r="IX154">
        <v>100</v>
      </c>
      <c r="IY154">
        <v>0.451</v>
      </c>
      <c r="IZ154">
        <v>0.2058</v>
      </c>
      <c r="JA154">
        <v>-0.2046850803116756</v>
      </c>
      <c r="JB154">
        <v>0.001090686741545948</v>
      </c>
      <c r="JC154">
        <v>-2.452344269991786E-07</v>
      </c>
      <c r="JD154">
        <v>1.613811493950918E-10</v>
      </c>
      <c r="JE154">
        <v>-0.05017639731038544</v>
      </c>
      <c r="JF154">
        <v>-0.0006473243881308715</v>
      </c>
      <c r="JG154">
        <v>0.0006993473609999637</v>
      </c>
      <c r="JH154">
        <v>-6.390957121238126E-06</v>
      </c>
      <c r="JI154">
        <v>1</v>
      </c>
      <c r="JJ154">
        <v>2094</v>
      </c>
      <c r="JK154">
        <v>1</v>
      </c>
      <c r="JL154">
        <v>27</v>
      </c>
      <c r="JM154">
        <v>187565.8</v>
      </c>
      <c r="JN154">
        <v>187565.7</v>
      </c>
      <c r="JO154">
        <v>1.6687</v>
      </c>
      <c r="JP154">
        <v>2.54028</v>
      </c>
      <c r="JQ154">
        <v>1.39893</v>
      </c>
      <c r="JR154">
        <v>2.35229</v>
      </c>
      <c r="JS154">
        <v>1.44897</v>
      </c>
      <c r="JT154">
        <v>2.51099</v>
      </c>
      <c r="JU154">
        <v>36.9556</v>
      </c>
      <c r="JV154">
        <v>24.2013</v>
      </c>
      <c r="JW154">
        <v>18</v>
      </c>
      <c r="JX154">
        <v>475.876</v>
      </c>
      <c r="JY154">
        <v>483.894</v>
      </c>
      <c r="JZ154">
        <v>26.7466</v>
      </c>
      <c r="KA154">
        <v>29.2851</v>
      </c>
      <c r="KB154">
        <v>30.0004</v>
      </c>
      <c r="KC154">
        <v>28.9049</v>
      </c>
      <c r="KD154">
        <v>28.9565</v>
      </c>
      <c r="KE154">
        <v>33.5837</v>
      </c>
      <c r="KF154">
        <v>26.319</v>
      </c>
      <c r="KG154">
        <v>100</v>
      </c>
      <c r="KH154">
        <v>26.7288</v>
      </c>
      <c r="KI154">
        <v>707.991</v>
      </c>
      <c r="KJ154">
        <v>21.9491</v>
      </c>
      <c r="KK154">
        <v>100.922</v>
      </c>
      <c r="KL154">
        <v>100.174</v>
      </c>
    </row>
    <row r="155" spans="1:298">
      <c r="A155">
        <v>139</v>
      </c>
      <c r="B155">
        <v>1758402530.1</v>
      </c>
      <c r="C155">
        <v>5121.599999904633</v>
      </c>
      <c r="D155" t="s">
        <v>724</v>
      </c>
      <c r="E155" t="s">
        <v>725</v>
      </c>
      <c r="F155">
        <v>5</v>
      </c>
      <c r="G155" t="s">
        <v>641</v>
      </c>
      <c r="H155" t="s">
        <v>437</v>
      </c>
      <c r="I155" t="s">
        <v>438</v>
      </c>
      <c r="J155">
        <v>1758402522.314285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707.4364883051435</v>
      </c>
      <c r="AL155">
        <v>687.2680242424241</v>
      </c>
      <c r="AM155">
        <v>3.420009916698489</v>
      </c>
      <c r="AN155">
        <v>65.66047444305194</v>
      </c>
      <c r="AO155">
        <f>(AQ155 - AP155 + DZ155*1E3/(8.314*(EB155+273.15)) * AS155/DY155 * AR155) * DY155/(100*DM155) * 1000/(1000 - AQ155)</f>
        <v>0</v>
      </c>
      <c r="AP155">
        <v>21.92597361037655</v>
      </c>
      <c r="AQ155">
        <v>22.19906666666666</v>
      </c>
      <c r="AR155">
        <v>7.294672608775374E-05</v>
      </c>
      <c r="AS155">
        <v>125.0699500986589</v>
      </c>
      <c r="AT155">
        <v>1</v>
      </c>
      <c r="AU155">
        <v>0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439</v>
      </c>
      <c r="AZ155" t="s">
        <v>439</v>
      </c>
      <c r="BA155">
        <v>0</v>
      </c>
      <c r="BB155">
        <v>0</v>
      </c>
      <c r="BC155">
        <f>1-BA155/BB155</f>
        <v>0</v>
      </c>
      <c r="BD155">
        <v>0</v>
      </c>
      <c r="BE155" t="s">
        <v>439</v>
      </c>
      <c r="BF155" t="s">
        <v>439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439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1.91</v>
      </c>
      <c r="DN155">
        <v>0.5</v>
      </c>
      <c r="DO155" t="s">
        <v>440</v>
      </c>
      <c r="DP155">
        <v>2</v>
      </c>
      <c r="DQ155" t="b">
        <v>1</v>
      </c>
      <c r="DR155">
        <v>1758402522.314285</v>
      </c>
      <c r="DS155">
        <v>647.5245357142858</v>
      </c>
      <c r="DT155">
        <v>676.1140357142856</v>
      </c>
      <c r="DU155">
        <v>22.20036428571428</v>
      </c>
      <c r="DV155">
        <v>21.86908928571428</v>
      </c>
      <c r="DW155">
        <v>647.0823571428572</v>
      </c>
      <c r="DX155">
        <v>21.99447142857142</v>
      </c>
      <c r="DY155">
        <v>499.97875</v>
      </c>
      <c r="DZ155">
        <v>90.31158928571428</v>
      </c>
      <c r="EA155">
        <v>0.05543277857142858</v>
      </c>
      <c r="EB155">
        <v>28.991375</v>
      </c>
      <c r="EC155">
        <v>30.0105</v>
      </c>
      <c r="ED155">
        <v>999.9000000000002</v>
      </c>
      <c r="EE155">
        <v>0</v>
      </c>
      <c r="EF155">
        <v>0</v>
      </c>
      <c r="EG155">
        <v>9987.092500000001</v>
      </c>
      <c r="EH155">
        <v>0</v>
      </c>
      <c r="EI155">
        <v>9.883525000000002</v>
      </c>
      <c r="EJ155">
        <v>-28.58949642857143</v>
      </c>
      <c r="EK155">
        <v>662.2260357142857</v>
      </c>
      <c r="EL155">
        <v>691.2307857142857</v>
      </c>
      <c r="EM155">
        <v>0.3312696785714286</v>
      </c>
      <c r="EN155">
        <v>676.1140357142856</v>
      </c>
      <c r="EO155">
        <v>21.86908928571428</v>
      </c>
      <c r="EP155">
        <v>2.004948571428571</v>
      </c>
      <c r="EQ155">
        <v>1.975031428571428</v>
      </c>
      <c r="ER155">
        <v>17.48347857142857</v>
      </c>
      <c r="ES155">
        <v>17.245575</v>
      </c>
      <c r="ET155">
        <v>2000.044285714286</v>
      </c>
      <c r="EU155">
        <v>0.9800046071428571</v>
      </c>
      <c r="EV155">
        <v>0.01999504642857143</v>
      </c>
      <c r="EW155">
        <v>0</v>
      </c>
      <c r="EX155">
        <v>209.5495357142857</v>
      </c>
      <c r="EY155">
        <v>5.000560000000001</v>
      </c>
      <c r="EZ155">
        <v>4357.670357142857</v>
      </c>
      <c r="FA155">
        <v>17295.26428571429</v>
      </c>
      <c r="FB155">
        <v>41.92371428571427</v>
      </c>
      <c r="FC155">
        <v>42.18699999999999</v>
      </c>
      <c r="FD155">
        <v>41.68699999999999</v>
      </c>
      <c r="FE155">
        <v>41.29649999999999</v>
      </c>
      <c r="FF155">
        <v>42.56199999999999</v>
      </c>
      <c r="FG155">
        <v>1955.154285714286</v>
      </c>
      <c r="FH155">
        <v>39.89000000000001</v>
      </c>
      <c r="FI155">
        <v>0</v>
      </c>
      <c r="FJ155">
        <v>1758402530.2</v>
      </c>
      <c r="FK155">
        <v>0</v>
      </c>
      <c r="FL155">
        <v>209.4986538461538</v>
      </c>
      <c r="FM155">
        <v>-1.384786332529124</v>
      </c>
      <c r="FN155">
        <v>-30.97811968452848</v>
      </c>
      <c r="FO155">
        <v>4357.455</v>
      </c>
      <c r="FP155">
        <v>15</v>
      </c>
      <c r="FQ155">
        <v>0</v>
      </c>
      <c r="FR155" t="s">
        <v>441</v>
      </c>
      <c r="FS155">
        <v>1747148579.5</v>
      </c>
      <c r="FT155">
        <v>1747148584.5</v>
      </c>
      <c r="FU155">
        <v>0</v>
      </c>
      <c r="FV155">
        <v>0.162</v>
      </c>
      <c r="FW155">
        <v>-0.001</v>
      </c>
      <c r="FX155">
        <v>0.139</v>
      </c>
      <c r="FY155">
        <v>0.058</v>
      </c>
      <c r="FZ155">
        <v>420</v>
      </c>
      <c r="GA155">
        <v>16</v>
      </c>
      <c r="GB155">
        <v>0.19</v>
      </c>
      <c r="GC155">
        <v>0.02</v>
      </c>
      <c r="GD155">
        <v>-28.62355365853659</v>
      </c>
      <c r="GE155">
        <v>0.6325672473867467</v>
      </c>
      <c r="GF155">
        <v>0.07785061084260239</v>
      </c>
      <c r="GG155">
        <v>0</v>
      </c>
      <c r="GH155">
        <v>209.6328529411765</v>
      </c>
      <c r="GI155">
        <v>-2.211291064102732</v>
      </c>
      <c r="GJ155">
        <v>0.276341022518633</v>
      </c>
      <c r="GK155">
        <v>0</v>
      </c>
      <c r="GL155">
        <v>0.3450988292682927</v>
      </c>
      <c r="GM155">
        <v>-0.1861694216027875</v>
      </c>
      <c r="GN155">
        <v>0.02156521204128271</v>
      </c>
      <c r="GO155">
        <v>0</v>
      </c>
      <c r="GP155">
        <v>0</v>
      </c>
      <c r="GQ155">
        <v>3</v>
      </c>
      <c r="GR155" t="s">
        <v>470</v>
      </c>
      <c r="GS155">
        <v>3.12737</v>
      </c>
      <c r="GT155">
        <v>2.73311</v>
      </c>
      <c r="GU155">
        <v>0.120152</v>
      </c>
      <c r="GV155">
        <v>0.12442</v>
      </c>
      <c r="GW155">
        <v>0.101127</v>
      </c>
      <c r="GX155">
        <v>0.100863</v>
      </c>
      <c r="GY155">
        <v>26378.9</v>
      </c>
      <c r="GZ155">
        <v>25441</v>
      </c>
      <c r="HA155">
        <v>30523.8</v>
      </c>
      <c r="HB155">
        <v>29311.7</v>
      </c>
      <c r="HC155">
        <v>37875</v>
      </c>
      <c r="HD155">
        <v>34671.3</v>
      </c>
      <c r="HE155">
        <v>46702.4</v>
      </c>
      <c r="HF155">
        <v>43547.5</v>
      </c>
      <c r="HG155">
        <v>1.81807</v>
      </c>
      <c r="HH155">
        <v>1.87763</v>
      </c>
      <c r="HI155">
        <v>0.114851</v>
      </c>
      <c r="HJ155">
        <v>0</v>
      </c>
      <c r="HK155">
        <v>28.1221</v>
      </c>
      <c r="HL155">
        <v>999.9</v>
      </c>
      <c r="HM155">
        <v>55</v>
      </c>
      <c r="HN155">
        <v>30.2</v>
      </c>
      <c r="HO155">
        <v>26.2472</v>
      </c>
      <c r="HP155">
        <v>63.7841</v>
      </c>
      <c r="HQ155">
        <v>16.6667</v>
      </c>
      <c r="HR155">
        <v>1</v>
      </c>
      <c r="HS155">
        <v>0.167292</v>
      </c>
      <c r="HT155">
        <v>0.533494</v>
      </c>
      <c r="HU155">
        <v>20.1986</v>
      </c>
      <c r="HV155">
        <v>5.22897</v>
      </c>
      <c r="HW155">
        <v>11.974</v>
      </c>
      <c r="HX155">
        <v>4.96985</v>
      </c>
      <c r="HY155">
        <v>3.28965</v>
      </c>
      <c r="HZ155">
        <v>9999</v>
      </c>
      <c r="IA155">
        <v>9999</v>
      </c>
      <c r="IB155">
        <v>9999</v>
      </c>
      <c r="IC155">
        <v>999.9</v>
      </c>
      <c r="ID155">
        <v>4.97297</v>
      </c>
      <c r="IE155">
        <v>1.87743</v>
      </c>
      <c r="IF155">
        <v>1.87547</v>
      </c>
      <c r="IG155">
        <v>1.87833</v>
      </c>
      <c r="IH155">
        <v>1.875</v>
      </c>
      <c r="II155">
        <v>1.87862</v>
      </c>
      <c r="IJ155">
        <v>1.87569</v>
      </c>
      <c r="IK155">
        <v>1.87685</v>
      </c>
      <c r="IL155">
        <v>0</v>
      </c>
      <c r="IM155">
        <v>0</v>
      </c>
      <c r="IN155">
        <v>0</v>
      </c>
      <c r="IO155">
        <v>0</v>
      </c>
      <c r="IP155" t="s">
        <v>443</v>
      </c>
      <c r="IQ155" t="s">
        <v>444</v>
      </c>
      <c r="IR155" t="s">
        <v>445</v>
      </c>
      <c r="IS155" t="s">
        <v>445</v>
      </c>
      <c r="IT155" t="s">
        <v>445</v>
      </c>
      <c r="IU155" t="s">
        <v>445</v>
      </c>
      <c r="IV155">
        <v>0</v>
      </c>
      <c r="IW155">
        <v>100</v>
      </c>
      <c r="IX155">
        <v>100</v>
      </c>
      <c r="IY155">
        <v>0.467</v>
      </c>
      <c r="IZ155">
        <v>0.206</v>
      </c>
      <c r="JA155">
        <v>-0.2046850803116756</v>
      </c>
      <c r="JB155">
        <v>0.001090686741545948</v>
      </c>
      <c r="JC155">
        <v>-2.452344269991786E-07</v>
      </c>
      <c r="JD155">
        <v>1.613811493950918E-10</v>
      </c>
      <c r="JE155">
        <v>-0.05017639731038544</v>
      </c>
      <c r="JF155">
        <v>-0.0006473243881308715</v>
      </c>
      <c r="JG155">
        <v>0.0006993473609999637</v>
      </c>
      <c r="JH155">
        <v>-6.390957121238126E-06</v>
      </c>
      <c r="JI155">
        <v>1</v>
      </c>
      <c r="JJ155">
        <v>2094</v>
      </c>
      <c r="JK155">
        <v>1</v>
      </c>
      <c r="JL155">
        <v>27</v>
      </c>
      <c r="JM155">
        <v>187565.8</v>
      </c>
      <c r="JN155">
        <v>187565.8</v>
      </c>
      <c r="JO155">
        <v>1.70532</v>
      </c>
      <c r="JP155">
        <v>2.54028</v>
      </c>
      <c r="JQ155">
        <v>1.39893</v>
      </c>
      <c r="JR155">
        <v>2.35229</v>
      </c>
      <c r="JS155">
        <v>1.44897</v>
      </c>
      <c r="JT155">
        <v>2.60254</v>
      </c>
      <c r="JU155">
        <v>36.9556</v>
      </c>
      <c r="JV155">
        <v>24.2013</v>
      </c>
      <c r="JW155">
        <v>18</v>
      </c>
      <c r="JX155">
        <v>475.996</v>
      </c>
      <c r="JY155">
        <v>483.723</v>
      </c>
      <c r="JZ155">
        <v>26.7336</v>
      </c>
      <c r="KA155">
        <v>29.2876</v>
      </c>
      <c r="KB155">
        <v>30.0002</v>
      </c>
      <c r="KC155">
        <v>28.9086</v>
      </c>
      <c r="KD155">
        <v>28.9602</v>
      </c>
      <c r="KE155">
        <v>34.155</v>
      </c>
      <c r="KF155">
        <v>26.319</v>
      </c>
      <c r="KG155">
        <v>100</v>
      </c>
      <c r="KH155">
        <v>26.723</v>
      </c>
      <c r="KI155">
        <v>721.348</v>
      </c>
      <c r="KJ155">
        <v>21.9499</v>
      </c>
      <c r="KK155">
        <v>100.92</v>
      </c>
      <c r="KL155">
        <v>100.174</v>
      </c>
    </row>
    <row r="156" spans="1:298">
      <c r="A156">
        <v>140</v>
      </c>
      <c r="B156">
        <v>1758402535.1</v>
      </c>
      <c r="C156">
        <v>5126.599999904633</v>
      </c>
      <c r="D156" t="s">
        <v>726</v>
      </c>
      <c r="E156" t="s">
        <v>727</v>
      </c>
      <c r="F156">
        <v>5</v>
      </c>
      <c r="G156" t="s">
        <v>641</v>
      </c>
      <c r="H156" t="s">
        <v>437</v>
      </c>
      <c r="I156" t="s">
        <v>438</v>
      </c>
      <c r="J156">
        <v>1758402527.6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724.6054190028781</v>
      </c>
      <c r="AL156">
        <v>704.4447999999999</v>
      </c>
      <c r="AM156">
        <v>3.429154325287344</v>
      </c>
      <c r="AN156">
        <v>65.66047444305194</v>
      </c>
      <c r="AO156">
        <f>(AQ156 - AP156 + DZ156*1E3/(8.314*(EB156+273.15)) * AS156/DY156 * AR156) * DY156/(100*DM156) * 1000/(1000 - AQ156)</f>
        <v>0</v>
      </c>
      <c r="AP156">
        <v>21.96524202080241</v>
      </c>
      <c r="AQ156">
        <v>22.22623151515151</v>
      </c>
      <c r="AR156">
        <v>0.00374109114411498</v>
      </c>
      <c r="AS156">
        <v>125.0699500986589</v>
      </c>
      <c r="AT156">
        <v>1</v>
      </c>
      <c r="AU156">
        <v>0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439</v>
      </c>
      <c r="AZ156" t="s">
        <v>439</v>
      </c>
      <c r="BA156">
        <v>0</v>
      </c>
      <c r="BB156">
        <v>0</v>
      </c>
      <c r="BC156">
        <f>1-BA156/BB156</f>
        <v>0</v>
      </c>
      <c r="BD156">
        <v>0</v>
      </c>
      <c r="BE156" t="s">
        <v>439</v>
      </c>
      <c r="BF156" t="s">
        <v>439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439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1.91</v>
      </c>
      <c r="DN156">
        <v>0.5</v>
      </c>
      <c r="DO156" t="s">
        <v>440</v>
      </c>
      <c r="DP156">
        <v>2</v>
      </c>
      <c r="DQ156" t="b">
        <v>1</v>
      </c>
      <c r="DR156">
        <v>1758402527.6</v>
      </c>
      <c r="DS156">
        <v>665.3019999999999</v>
      </c>
      <c r="DT156">
        <v>693.7755185185187</v>
      </c>
      <c r="DU156">
        <v>22.20384444444444</v>
      </c>
      <c r="DV156">
        <v>21.90621111111111</v>
      </c>
      <c r="DW156">
        <v>664.8424814814815</v>
      </c>
      <c r="DX156">
        <v>21.99787037037037</v>
      </c>
      <c r="DY156">
        <v>500.0051851851852</v>
      </c>
      <c r="DZ156">
        <v>90.3110074074074</v>
      </c>
      <c r="EA156">
        <v>0.0554716074074074</v>
      </c>
      <c r="EB156">
        <v>28.99203703703704</v>
      </c>
      <c r="EC156">
        <v>30.00638518518519</v>
      </c>
      <c r="ED156">
        <v>999.9000000000001</v>
      </c>
      <c r="EE156">
        <v>0</v>
      </c>
      <c r="EF156">
        <v>0</v>
      </c>
      <c r="EG156">
        <v>9992.514814814816</v>
      </c>
      <c r="EH156">
        <v>0</v>
      </c>
      <c r="EI156">
        <v>9.886163333333334</v>
      </c>
      <c r="EJ156">
        <v>-28.47355185185185</v>
      </c>
      <c r="EK156">
        <v>680.4097407407406</v>
      </c>
      <c r="EL156">
        <v>709.3145185185186</v>
      </c>
      <c r="EM156">
        <v>0.2976284814814815</v>
      </c>
      <c r="EN156">
        <v>693.7755185185187</v>
      </c>
      <c r="EO156">
        <v>21.90621111111111</v>
      </c>
      <c r="EP156">
        <v>2.00525</v>
      </c>
      <c r="EQ156">
        <v>1.978371111111111</v>
      </c>
      <c r="ER156">
        <v>17.48586296296297</v>
      </c>
      <c r="ES156">
        <v>17.27227037037037</v>
      </c>
      <c r="ET156">
        <v>2000.020740740741</v>
      </c>
      <c r="EU156">
        <v>0.9800043333333334</v>
      </c>
      <c r="EV156">
        <v>0.01999532592592592</v>
      </c>
      <c r="EW156">
        <v>0</v>
      </c>
      <c r="EX156">
        <v>209.443</v>
      </c>
      <c r="EY156">
        <v>5.000560000000001</v>
      </c>
      <c r="EZ156">
        <v>4355.567407407407</v>
      </c>
      <c r="FA156">
        <v>17295.06666666667</v>
      </c>
      <c r="FB156">
        <v>41.92092592592592</v>
      </c>
      <c r="FC156">
        <v>42.18699999999999</v>
      </c>
      <c r="FD156">
        <v>41.68699999999999</v>
      </c>
      <c r="FE156">
        <v>41.29133333333333</v>
      </c>
      <c r="FF156">
        <v>42.56199999999999</v>
      </c>
      <c r="FG156">
        <v>1955.130740740741</v>
      </c>
      <c r="FH156">
        <v>39.89000000000001</v>
      </c>
      <c r="FI156">
        <v>0</v>
      </c>
      <c r="FJ156">
        <v>1758402535</v>
      </c>
      <c r="FK156">
        <v>0</v>
      </c>
      <c r="FL156">
        <v>209.4179615384616</v>
      </c>
      <c r="FM156">
        <v>-0.3806837649740911</v>
      </c>
      <c r="FN156">
        <v>-16.38871795189101</v>
      </c>
      <c r="FO156">
        <v>4355.518076923077</v>
      </c>
      <c r="FP156">
        <v>15</v>
      </c>
      <c r="FQ156">
        <v>0</v>
      </c>
      <c r="FR156" t="s">
        <v>441</v>
      </c>
      <c r="FS156">
        <v>1747148579.5</v>
      </c>
      <c r="FT156">
        <v>1747148584.5</v>
      </c>
      <c r="FU156">
        <v>0</v>
      </c>
      <c r="FV156">
        <v>0.162</v>
      </c>
      <c r="FW156">
        <v>-0.001</v>
      </c>
      <c r="FX156">
        <v>0.139</v>
      </c>
      <c r="FY156">
        <v>0.058</v>
      </c>
      <c r="FZ156">
        <v>420</v>
      </c>
      <c r="GA156">
        <v>16</v>
      </c>
      <c r="GB156">
        <v>0.19</v>
      </c>
      <c r="GC156">
        <v>0.02</v>
      </c>
      <c r="GD156">
        <v>-28.5400475</v>
      </c>
      <c r="GE156">
        <v>1.056347842401529</v>
      </c>
      <c r="GF156">
        <v>0.1595333162500859</v>
      </c>
      <c r="GG156">
        <v>0</v>
      </c>
      <c r="GH156">
        <v>209.509</v>
      </c>
      <c r="GI156">
        <v>-1.199602754043264</v>
      </c>
      <c r="GJ156">
        <v>0.2041083910428897</v>
      </c>
      <c r="GK156">
        <v>0</v>
      </c>
      <c r="GL156">
        <v>0.31508105</v>
      </c>
      <c r="GM156">
        <v>-0.3985232195121956</v>
      </c>
      <c r="GN156">
        <v>0.04144754995530496</v>
      </c>
      <c r="GO156">
        <v>0</v>
      </c>
      <c r="GP156">
        <v>0</v>
      </c>
      <c r="GQ156">
        <v>3</v>
      </c>
      <c r="GR156" t="s">
        <v>470</v>
      </c>
      <c r="GS156">
        <v>3.12765</v>
      </c>
      <c r="GT156">
        <v>2.73312</v>
      </c>
      <c r="GU156">
        <v>0.122185</v>
      </c>
      <c r="GV156">
        <v>0.126312</v>
      </c>
      <c r="GW156">
        <v>0.101209</v>
      </c>
      <c r="GX156">
        <v>0.100918</v>
      </c>
      <c r="GY156">
        <v>26317.7</v>
      </c>
      <c r="GZ156">
        <v>25386.1</v>
      </c>
      <c r="HA156">
        <v>30523.5</v>
      </c>
      <c r="HB156">
        <v>29311.8</v>
      </c>
      <c r="HC156">
        <v>37871.2</v>
      </c>
      <c r="HD156">
        <v>34669.5</v>
      </c>
      <c r="HE156">
        <v>46701.8</v>
      </c>
      <c r="HF156">
        <v>43547.8</v>
      </c>
      <c r="HG156">
        <v>1.81845</v>
      </c>
      <c r="HH156">
        <v>1.87722</v>
      </c>
      <c r="HI156">
        <v>0.115715</v>
      </c>
      <c r="HJ156">
        <v>0</v>
      </c>
      <c r="HK156">
        <v>28.1221</v>
      </c>
      <c r="HL156">
        <v>999.9</v>
      </c>
      <c r="HM156">
        <v>55</v>
      </c>
      <c r="HN156">
        <v>30.2</v>
      </c>
      <c r="HO156">
        <v>26.2466</v>
      </c>
      <c r="HP156">
        <v>63.3741</v>
      </c>
      <c r="HQ156">
        <v>16.5505</v>
      </c>
      <c r="HR156">
        <v>1</v>
      </c>
      <c r="HS156">
        <v>0.167553</v>
      </c>
      <c r="HT156">
        <v>0.516334</v>
      </c>
      <c r="HU156">
        <v>20.1987</v>
      </c>
      <c r="HV156">
        <v>5.22837</v>
      </c>
      <c r="HW156">
        <v>11.974</v>
      </c>
      <c r="HX156">
        <v>4.96965</v>
      </c>
      <c r="HY156">
        <v>3.28965</v>
      </c>
      <c r="HZ156">
        <v>9999</v>
      </c>
      <c r="IA156">
        <v>9999</v>
      </c>
      <c r="IB156">
        <v>9999</v>
      </c>
      <c r="IC156">
        <v>999.9</v>
      </c>
      <c r="ID156">
        <v>4.97295</v>
      </c>
      <c r="IE156">
        <v>1.87744</v>
      </c>
      <c r="IF156">
        <v>1.87547</v>
      </c>
      <c r="IG156">
        <v>1.87834</v>
      </c>
      <c r="IH156">
        <v>1.875</v>
      </c>
      <c r="II156">
        <v>1.87865</v>
      </c>
      <c r="IJ156">
        <v>1.87573</v>
      </c>
      <c r="IK156">
        <v>1.87687</v>
      </c>
      <c r="IL156">
        <v>0</v>
      </c>
      <c r="IM156">
        <v>0</v>
      </c>
      <c r="IN156">
        <v>0</v>
      </c>
      <c r="IO156">
        <v>0</v>
      </c>
      <c r="IP156" t="s">
        <v>443</v>
      </c>
      <c r="IQ156" t="s">
        <v>444</v>
      </c>
      <c r="IR156" t="s">
        <v>445</v>
      </c>
      <c r="IS156" t="s">
        <v>445</v>
      </c>
      <c r="IT156" t="s">
        <v>445</v>
      </c>
      <c r="IU156" t="s">
        <v>445</v>
      </c>
      <c r="IV156">
        <v>0</v>
      </c>
      <c r="IW156">
        <v>100</v>
      </c>
      <c r="IX156">
        <v>100</v>
      </c>
      <c r="IY156">
        <v>0.484</v>
      </c>
      <c r="IZ156">
        <v>0.2065</v>
      </c>
      <c r="JA156">
        <v>-0.2046850803116756</v>
      </c>
      <c r="JB156">
        <v>0.001090686741545948</v>
      </c>
      <c r="JC156">
        <v>-2.452344269991786E-07</v>
      </c>
      <c r="JD156">
        <v>1.613811493950918E-10</v>
      </c>
      <c r="JE156">
        <v>-0.05017639731038544</v>
      </c>
      <c r="JF156">
        <v>-0.0006473243881308715</v>
      </c>
      <c r="JG156">
        <v>0.0006993473609999637</v>
      </c>
      <c r="JH156">
        <v>-6.390957121238126E-06</v>
      </c>
      <c r="JI156">
        <v>1</v>
      </c>
      <c r="JJ156">
        <v>2094</v>
      </c>
      <c r="JK156">
        <v>1</v>
      </c>
      <c r="JL156">
        <v>27</v>
      </c>
      <c r="JM156">
        <v>187565.9</v>
      </c>
      <c r="JN156">
        <v>187565.8</v>
      </c>
      <c r="JO156">
        <v>1.73828</v>
      </c>
      <c r="JP156">
        <v>2.53418</v>
      </c>
      <c r="JQ156">
        <v>1.39893</v>
      </c>
      <c r="JR156">
        <v>2.35229</v>
      </c>
      <c r="JS156">
        <v>1.44897</v>
      </c>
      <c r="JT156">
        <v>2.54761</v>
      </c>
      <c r="JU156">
        <v>36.9556</v>
      </c>
      <c r="JV156">
        <v>24.2013</v>
      </c>
      <c r="JW156">
        <v>18</v>
      </c>
      <c r="JX156">
        <v>476.22</v>
      </c>
      <c r="JY156">
        <v>483.481</v>
      </c>
      <c r="JZ156">
        <v>26.7222</v>
      </c>
      <c r="KA156">
        <v>29.2908</v>
      </c>
      <c r="KB156">
        <v>30.0003</v>
      </c>
      <c r="KC156">
        <v>28.9117</v>
      </c>
      <c r="KD156">
        <v>28.9633</v>
      </c>
      <c r="KE156">
        <v>34.8005</v>
      </c>
      <c r="KF156">
        <v>26.319</v>
      </c>
      <c r="KG156">
        <v>100</v>
      </c>
      <c r="KH156">
        <v>26.7229</v>
      </c>
      <c r="KI156">
        <v>741.384</v>
      </c>
      <c r="KJ156">
        <v>21.9383</v>
      </c>
      <c r="KK156">
        <v>100.919</v>
      </c>
      <c r="KL156">
        <v>100.175</v>
      </c>
    </row>
    <row r="157" spans="1:298">
      <c r="A157">
        <v>141</v>
      </c>
      <c r="B157">
        <v>1758402540.1</v>
      </c>
      <c r="C157">
        <v>5131.599999904633</v>
      </c>
      <c r="D157" t="s">
        <v>728</v>
      </c>
      <c r="E157" t="s">
        <v>729</v>
      </c>
      <c r="F157">
        <v>5</v>
      </c>
      <c r="G157" t="s">
        <v>641</v>
      </c>
      <c r="H157" t="s">
        <v>437</v>
      </c>
      <c r="I157" t="s">
        <v>438</v>
      </c>
      <c r="J157">
        <v>1758402532.314285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740.5998795486677</v>
      </c>
      <c r="AL157">
        <v>721.1216121212115</v>
      </c>
      <c r="AM157">
        <v>3.33072942455319</v>
      </c>
      <c r="AN157">
        <v>65.66047444305194</v>
      </c>
      <c r="AO157">
        <f>(AQ157 - AP157 + DZ157*1E3/(8.314*(EB157+273.15)) * AS157/DY157 * AR157) * DY157/(100*DM157) * 1000/(1000 - AQ157)</f>
        <v>0</v>
      </c>
      <c r="AP157">
        <v>21.97176482197629</v>
      </c>
      <c r="AQ157">
        <v>22.23889939393939</v>
      </c>
      <c r="AR157">
        <v>0.0005529423918607393</v>
      </c>
      <c r="AS157">
        <v>125.0699500986589</v>
      </c>
      <c r="AT157">
        <v>1</v>
      </c>
      <c r="AU157">
        <v>0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439</v>
      </c>
      <c r="AZ157" t="s">
        <v>439</v>
      </c>
      <c r="BA157">
        <v>0</v>
      </c>
      <c r="BB157">
        <v>0</v>
      </c>
      <c r="BC157">
        <f>1-BA157/BB157</f>
        <v>0</v>
      </c>
      <c r="BD157">
        <v>0</v>
      </c>
      <c r="BE157" t="s">
        <v>439</v>
      </c>
      <c r="BF157" t="s">
        <v>439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439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1.91</v>
      </c>
      <c r="DN157">
        <v>0.5</v>
      </c>
      <c r="DO157" t="s">
        <v>440</v>
      </c>
      <c r="DP157">
        <v>2</v>
      </c>
      <c r="DQ157" t="b">
        <v>1</v>
      </c>
      <c r="DR157">
        <v>1758402532.314285</v>
      </c>
      <c r="DS157">
        <v>681.0473571428571</v>
      </c>
      <c r="DT157">
        <v>709.1855714285713</v>
      </c>
      <c r="DU157">
        <v>22.21475</v>
      </c>
      <c r="DV157">
        <v>21.94120714285714</v>
      </c>
      <c r="DW157">
        <v>680.5725714285715</v>
      </c>
      <c r="DX157">
        <v>22.00855357142857</v>
      </c>
      <c r="DY157">
        <v>499.9987142857142</v>
      </c>
      <c r="DZ157">
        <v>90.31024285714287</v>
      </c>
      <c r="EA157">
        <v>0.05541100357142858</v>
      </c>
      <c r="EB157">
        <v>28.99060714285715</v>
      </c>
      <c r="EC157">
        <v>30.00630357142857</v>
      </c>
      <c r="ED157">
        <v>999.9000000000002</v>
      </c>
      <c r="EE157">
        <v>0</v>
      </c>
      <c r="EF157">
        <v>0</v>
      </c>
      <c r="EG157">
        <v>9997.2925</v>
      </c>
      <c r="EH157">
        <v>0</v>
      </c>
      <c r="EI157">
        <v>9.842153214285714</v>
      </c>
      <c r="EJ157">
        <v>-28.13821428571429</v>
      </c>
      <c r="EK157">
        <v>696.5206785714287</v>
      </c>
      <c r="EL157">
        <v>725.0955714285716</v>
      </c>
      <c r="EM157">
        <v>0.2735412857142857</v>
      </c>
      <c r="EN157">
        <v>709.1855714285713</v>
      </c>
      <c r="EO157">
        <v>21.94120714285714</v>
      </c>
      <c r="EP157">
        <v>2.006218571428571</v>
      </c>
      <c r="EQ157">
        <v>1.981516071428571</v>
      </c>
      <c r="ER157">
        <v>17.4935</v>
      </c>
      <c r="ES157">
        <v>17.29738928571429</v>
      </c>
      <c r="ET157">
        <v>2000.01</v>
      </c>
      <c r="EU157">
        <v>0.9800041785714285</v>
      </c>
      <c r="EV157">
        <v>0.01999548214285714</v>
      </c>
      <c r="EW157">
        <v>0</v>
      </c>
      <c r="EX157">
        <v>209.3959642857143</v>
      </c>
      <c r="EY157">
        <v>5.000560000000001</v>
      </c>
      <c r="EZ157">
        <v>4354.901071428571</v>
      </c>
      <c r="FA157">
        <v>17294.98214285714</v>
      </c>
      <c r="FB157">
        <v>41.92149999999999</v>
      </c>
      <c r="FC157">
        <v>42.18699999999999</v>
      </c>
      <c r="FD157">
        <v>41.68699999999999</v>
      </c>
      <c r="FE157">
        <v>41.28985714285714</v>
      </c>
      <c r="FF157">
        <v>42.56199999999999</v>
      </c>
      <c r="FG157">
        <v>1955.12</v>
      </c>
      <c r="FH157">
        <v>39.89000000000001</v>
      </c>
      <c r="FI157">
        <v>0</v>
      </c>
      <c r="FJ157">
        <v>1758402539.8</v>
      </c>
      <c r="FK157">
        <v>0</v>
      </c>
      <c r="FL157">
        <v>209.3996538461538</v>
      </c>
      <c r="FM157">
        <v>-0.2898119686754003</v>
      </c>
      <c r="FN157">
        <v>-4.595213727269934</v>
      </c>
      <c r="FO157">
        <v>4354.823461538462</v>
      </c>
      <c r="FP157">
        <v>15</v>
      </c>
      <c r="FQ157">
        <v>0</v>
      </c>
      <c r="FR157" t="s">
        <v>441</v>
      </c>
      <c r="FS157">
        <v>1747148579.5</v>
      </c>
      <c r="FT157">
        <v>1747148584.5</v>
      </c>
      <c r="FU157">
        <v>0</v>
      </c>
      <c r="FV157">
        <v>0.162</v>
      </c>
      <c r="FW157">
        <v>-0.001</v>
      </c>
      <c r="FX157">
        <v>0.139</v>
      </c>
      <c r="FY157">
        <v>0.058</v>
      </c>
      <c r="FZ157">
        <v>420</v>
      </c>
      <c r="GA157">
        <v>16</v>
      </c>
      <c r="GB157">
        <v>0.19</v>
      </c>
      <c r="GC157">
        <v>0.02</v>
      </c>
      <c r="GD157">
        <v>-28.26860243902439</v>
      </c>
      <c r="GE157">
        <v>3.787009756097505</v>
      </c>
      <c r="GF157">
        <v>0.4303237700467193</v>
      </c>
      <c r="GG157">
        <v>0</v>
      </c>
      <c r="GH157">
        <v>209.4101470588235</v>
      </c>
      <c r="GI157">
        <v>-0.2781818199975719</v>
      </c>
      <c r="GJ157">
        <v>0.1609346108266876</v>
      </c>
      <c r="GK157">
        <v>1</v>
      </c>
      <c r="GL157">
        <v>0.2916852195121951</v>
      </c>
      <c r="GM157">
        <v>-0.3378144250871069</v>
      </c>
      <c r="GN157">
        <v>0.03842606400101825</v>
      </c>
      <c r="GO157">
        <v>0</v>
      </c>
      <c r="GP157">
        <v>1</v>
      </c>
      <c r="GQ157">
        <v>3</v>
      </c>
      <c r="GR157" t="s">
        <v>455</v>
      </c>
      <c r="GS157">
        <v>3.12737</v>
      </c>
      <c r="GT157">
        <v>2.73286</v>
      </c>
      <c r="GU157">
        <v>0.124139</v>
      </c>
      <c r="GV157">
        <v>0.128235</v>
      </c>
      <c r="GW157">
        <v>0.101247</v>
      </c>
      <c r="GX157">
        <v>0.100936</v>
      </c>
      <c r="GY157">
        <v>26259.4</v>
      </c>
      <c r="GZ157">
        <v>25329.8</v>
      </c>
      <c r="HA157">
        <v>30523.8</v>
      </c>
      <c r="HB157">
        <v>29311.2</v>
      </c>
      <c r="HC157">
        <v>37870.4</v>
      </c>
      <c r="HD157">
        <v>34668</v>
      </c>
      <c r="HE157">
        <v>46702.6</v>
      </c>
      <c r="HF157">
        <v>43546.6</v>
      </c>
      <c r="HG157">
        <v>1.81767</v>
      </c>
      <c r="HH157">
        <v>1.8776</v>
      </c>
      <c r="HI157">
        <v>0.115894</v>
      </c>
      <c r="HJ157">
        <v>0</v>
      </c>
      <c r="HK157">
        <v>28.1211</v>
      </c>
      <c r="HL157">
        <v>999.9</v>
      </c>
      <c r="HM157">
        <v>55</v>
      </c>
      <c r="HN157">
        <v>30.2</v>
      </c>
      <c r="HO157">
        <v>26.244</v>
      </c>
      <c r="HP157">
        <v>63.6241</v>
      </c>
      <c r="HQ157">
        <v>16.4904</v>
      </c>
      <c r="HR157">
        <v>1</v>
      </c>
      <c r="HS157">
        <v>0.167945</v>
      </c>
      <c r="HT157">
        <v>0.490632</v>
      </c>
      <c r="HU157">
        <v>20.1989</v>
      </c>
      <c r="HV157">
        <v>5.22762</v>
      </c>
      <c r="HW157">
        <v>11.974</v>
      </c>
      <c r="HX157">
        <v>4.9696</v>
      </c>
      <c r="HY157">
        <v>3.28948</v>
      </c>
      <c r="HZ157">
        <v>9999</v>
      </c>
      <c r="IA157">
        <v>9999</v>
      </c>
      <c r="IB157">
        <v>9999</v>
      </c>
      <c r="IC157">
        <v>999.9</v>
      </c>
      <c r="ID157">
        <v>4.97294</v>
      </c>
      <c r="IE157">
        <v>1.87744</v>
      </c>
      <c r="IF157">
        <v>1.87549</v>
      </c>
      <c r="IG157">
        <v>1.87835</v>
      </c>
      <c r="IH157">
        <v>1.875</v>
      </c>
      <c r="II157">
        <v>1.87866</v>
      </c>
      <c r="IJ157">
        <v>1.8757</v>
      </c>
      <c r="IK157">
        <v>1.87686</v>
      </c>
      <c r="IL157">
        <v>0</v>
      </c>
      <c r="IM157">
        <v>0</v>
      </c>
      <c r="IN157">
        <v>0</v>
      </c>
      <c r="IO157">
        <v>0</v>
      </c>
      <c r="IP157" t="s">
        <v>443</v>
      </c>
      <c r="IQ157" t="s">
        <v>444</v>
      </c>
      <c r="IR157" t="s">
        <v>445</v>
      </c>
      <c r="IS157" t="s">
        <v>445</v>
      </c>
      <c r="IT157" t="s">
        <v>445</v>
      </c>
      <c r="IU157" t="s">
        <v>445</v>
      </c>
      <c r="IV157">
        <v>0</v>
      </c>
      <c r="IW157">
        <v>100</v>
      </c>
      <c r="IX157">
        <v>100</v>
      </c>
      <c r="IY157">
        <v>0.5</v>
      </c>
      <c r="IZ157">
        <v>0.2067</v>
      </c>
      <c r="JA157">
        <v>-0.2046850803116756</v>
      </c>
      <c r="JB157">
        <v>0.001090686741545948</v>
      </c>
      <c r="JC157">
        <v>-2.452344269991786E-07</v>
      </c>
      <c r="JD157">
        <v>1.613811493950918E-10</v>
      </c>
      <c r="JE157">
        <v>-0.05017639731038544</v>
      </c>
      <c r="JF157">
        <v>-0.0006473243881308715</v>
      </c>
      <c r="JG157">
        <v>0.0006993473609999637</v>
      </c>
      <c r="JH157">
        <v>-6.390957121238126E-06</v>
      </c>
      <c r="JI157">
        <v>1</v>
      </c>
      <c r="JJ157">
        <v>2094</v>
      </c>
      <c r="JK157">
        <v>1</v>
      </c>
      <c r="JL157">
        <v>27</v>
      </c>
      <c r="JM157">
        <v>187566</v>
      </c>
      <c r="JN157">
        <v>187565.9</v>
      </c>
      <c r="JO157">
        <v>1.76636</v>
      </c>
      <c r="JP157">
        <v>2.55127</v>
      </c>
      <c r="JQ157">
        <v>1.39893</v>
      </c>
      <c r="JR157">
        <v>2.35229</v>
      </c>
      <c r="JS157">
        <v>1.44897</v>
      </c>
      <c r="JT157">
        <v>2.54517</v>
      </c>
      <c r="JU157">
        <v>36.9556</v>
      </c>
      <c r="JV157">
        <v>24.1926</v>
      </c>
      <c r="JW157">
        <v>18</v>
      </c>
      <c r="JX157">
        <v>475.817</v>
      </c>
      <c r="JY157">
        <v>483.757</v>
      </c>
      <c r="JZ157">
        <v>26.7193</v>
      </c>
      <c r="KA157">
        <v>29.2939</v>
      </c>
      <c r="KB157">
        <v>30.0004</v>
      </c>
      <c r="KC157">
        <v>28.9148</v>
      </c>
      <c r="KD157">
        <v>28.9664</v>
      </c>
      <c r="KE157">
        <v>35.3991</v>
      </c>
      <c r="KF157">
        <v>26.319</v>
      </c>
      <c r="KG157">
        <v>100</v>
      </c>
      <c r="KH157">
        <v>26.7118</v>
      </c>
      <c r="KI157">
        <v>754.742</v>
      </c>
      <c r="KJ157">
        <v>21.936</v>
      </c>
      <c r="KK157">
        <v>100.921</v>
      </c>
      <c r="KL157">
        <v>100.172</v>
      </c>
    </row>
    <row r="158" spans="1:298">
      <c r="A158">
        <v>142</v>
      </c>
      <c r="B158">
        <v>1758402545.1</v>
      </c>
      <c r="C158">
        <v>5136.599999904633</v>
      </c>
      <c r="D158" t="s">
        <v>730</v>
      </c>
      <c r="E158" t="s">
        <v>731</v>
      </c>
      <c r="F158">
        <v>5</v>
      </c>
      <c r="G158" t="s">
        <v>641</v>
      </c>
      <c r="H158" t="s">
        <v>437</v>
      </c>
      <c r="I158" t="s">
        <v>438</v>
      </c>
      <c r="J158">
        <v>1758402537.6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757.374856161876</v>
      </c>
      <c r="AL158">
        <v>737.8697030303028</v>
      </c>
      <c r="AM158">
        <v>3.350073736074662</v>
      </c>
      <c r="AN158">
        <v>65.66047444305194</v>
      </c>
      <c r="AO158">
        <f>(AQ158 - AP158 + DZ158*1E3/(8.314*(EB158+273.15)) * AS158/DY158 * AR158) * DY158/(100*DM158) * 1000/(1000 - AQ158)</f>
        <v>0</v>
      </c>
      <c r="AP158">
        <v>21.9766135557368</v>
      </c>
      <c r="AQ158">
        <v>22.2465696969697</v>
      </c>
      <c r="AR158">
        <v>0.0002229011364932842</v>
      </c>
      <c r="AS158">
        <v>125.0699500986589</v>
      </c>
      <c r="AT158">
        <v>1</v>
      </c>
      <c r="AU158">
        <v>0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439</v>
      </c>
      <c r="AZ158" t="s">
        <v>439</v>
      </c>
      <c r="BA158">
        <v>0</v>
      </c>
      <c r="BB158">
        <v>0</v>
      </c>
      <c r="BC158">
        <f>1-BA158/BB158</f>
        <v>0</v>
      </c>
      <c r="BD158">
        <v>0</v>
      </c>
      <c r="BE158" t="s">
        <v>439</v>
      </c>
      <c r="BF158" t="s">
        <v>439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439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1.91</v>
      </c>
      <c r="DN158">
        <v>0.5</v>
      </c>
      <c r="DO158" t="s">
        <v>440</v>
      </c>
      <c r="DP158">
        <v>2</v>
      </c>
      <c r="DQ158" t="b">
        <v>1</v>
      </c>
      <c r="DR158">
        <v>1758402537.6</v>
      </c>
      <c r="DS158">
        <v>698.5252592592592</v>
      </c>
      <c r="DT158">
        <v>726.3807777777779</v>
      </c>
      <c r="DU158">
        <v>22.23152592592593</v>
      </c>
      <c r="DV158">
        <v>21.96908888888889</v>
      </c>
      <c r="DW158">
        <v>698.0332962962962</v>
      </c>
      <c r="DX158">
        <v>22.02497407407407</v>
      </c>
      <c r="DY158">
        <v>500.0135555555556</v>
      </c>
      <c r="DZ158">
        <v>90.31044814814814</v>
      </c>
      <c r="EA158">
        <v>0.05520504814814815</v>
      </c>
      <c r="EB158">
        <v>28.98934444444444</v>
      </c>
      <c r="EC158">
        <v>30.00801851851852</v>
      </c>
      <c r="ED158">
        <v>999.9000000000001</v>
      </c>
      <c r="EE158">
        <v>0</v>
      </c>
      <c r="EF158">
        <v>0</v>
      </c>
      <c r="EG158">
        <v>10001.80592592593</v>
      </c>
      <c r="EH158">
        <v>0</v>
      </c>
      <c r="EI158">
        <v>9.837433703703702</v>
      </c>
      <c r="EJ158">
        <v>-27.8556037037037</v>
      </c>
      <c r="EK158">
        <v>714.4078148148147</v>
      </c>
      <c r="EL158">
        <v>742.6973333333333</v>
      </c>
      <c r="EM158">
        <v>0.2624247777777778</v>
      </c>
      <c r="EN158">
        <v>726.3807777777779</v>
      </c>
      <c r="EO158">
        <v>21.96908888888889</v>
      </c>
      <c r="EP158">
        <v>2.007738148148149</v>
      </c>
      <c r="EQ158">
        <v>1.984039259259259</v>
      </c>
      <c r="ER158">
        <v>17.50549259259259</v>
      </c>
      <c r="ES158">
        <v>17.31753703703704</v>
      </c>
      <c r="ET158">
        <v>1999.96962962963</v>
      </c>
      <c r="EU158">
        <v>0.9800037777777776</v>
      </c>
      <c r="EV158">
        <v>0.01999589259259259</v>
      </c>
      <c r="EW158">
        <v>0</v>
      </c>
      <c r="EX158">
        <v>209.4163333333334</v>
      </c>
      <c r="EY158">
        <v>5.000560000000001</v>
      </c>
      <c r="EZ158">
        <v>4355.031481481482</v>
      </c>
      <c r="FA158">
        <v>17294.63703703704</v>
      </c>
      <c r="FB158">
        <v>41.91862962962961</v>
      </c>
      <c r="FC158">
        <v>42.18699999999999</v>
      </c>
      <c r="FD158">
        <v>41.68699999999999</v>
      </c>
      <c r="FE158">
        <v>41.27525925925926</v>
      </c>
      <c r="FF158">
        <v>42.56199999999999</v>
      </c>
      <c r="FG158">
        <v>1955.07962962963</v>
      </c>
      <c r="FH158">
        <v>39.89000000000001</v>
      </c>
      <c r="FI158">
        <v>0</v>
      </c>
      <c r="FJ158">
        <v>1758402545.2</v>
      </c>
      <c r="FK158">
        <v>0</v>
      </c>
      <c r="FL158">
        <v>209.42872</v>
      </c>
      <c r="FM158">
        <v>0.2803076989838594</v>
      </c>
      <c r="FN158">
        <v>8.581538426872321</v>
      </c>
      <c r="FO158">
        <v>4355.057199999999</v>
      </c>
      <c r="FP158">
        <v>15</v>
      </c>
      <c r="FQ158">
        <v>0</v>
      </c>
      <c r="FR158" t="s">
        <v>441</v>
      </c>
      <c r="FS158">
        <v>1747148579.5</v>
      </c>
      <c r="FT158">
        <v>1747148584.5</v>
      </c>
      <c r="FU158">
        <v>0</v>
      </c>
      <c r="FV158">
        <v>0.162</v>
      </c>
      <c r="FW158">
        <v>-0.001</v>
      </c>
      <c r="FX158">
        <v>0.139</v>
      </c>
      <c r="FY158">
        <v>0.058</v>
      </c>
      <c r="FZ158">
        <v>420</v>
      </c>
      <c r="GA158">
        <v>16</v>
      </c>
      <c r="GB158">
        <v>0.19</v>
      </c>
      <c r="GC158">
        <v>0.02</v>
      </c>
      <c r="GD158">
        <v>-28.04072926829269</v>
      </c>
      <c r="GE158">
        <v>3.62394355400693</v>
      </c>
      <c r="GF158">
        <v>0.4247329297127682</v>
      </c>
      <c r="GG158">
        <v>0</v>
      </c>
      <c r="GH158">
        <v>209.4311764705883</v>
      </c>
      <c r="GI158">
        <v>0.2344079465652235</v>
      </c>
      <c r="GJ158">
        <v>0.1800918835072546</v>
      </c>
      <c r="GK158">
        <v>1</v>
      </c>
      <c r="GL158">
        <v>0.2729990731707317</v>
      </c>
      <c r="GM158">
        <v>-0.1273256864111507</v>
      </c>
      <c r="GN158">
        <v>0.02378066525910025</v>
      </c>
      <c r="GO158">
        <v>0</v>
      </c>
      <c r="GP158">
        <v>1</v>
      </c>
      <c r="GQ158">
        <v>3</v>
      </c>
      <c r="GR158" t="s">
        <v>455</v>
      </c>
      <c r="GS158">
        <v>3.12737</v>
      </c>
      <c r="GT158">
        <v>2.73307</v>
      </c>
      <c r="GU158">
        <v>0.126078</v>
      </c>
      <c r="GV158">
        <v>0.13018</v>
      </c>
      <c r="GW158">
        <v>0.101267</v>
      </c>
      <c r="GX158">
        <v>0.100953</v>
      </c>
      <c r="GY158">
        <v>26201.2</v>
      </c>
      <c r="GZ158">
        <v>25272.7</v>
      </c>
      <c r="HA158">
        <v>30523.8</v>
      </c>
      <c r="HB158">
        <v>29310.7</v>
      </c>
      <c r="HC158">
        <v>37869.6</v>
      </c>
      <c r="HD158">
        <v>34666.9</v>
      </c>
      <c r="HE158">
        <v>46702.4</v>
      </c>
      <c r="HF158">
        <v>43545.9</v>
      </c>
      <c r="HG158">
        <v>1.81787</v>
      </c>
      <c r="HH158">
        <v>1.87768</v>
      </c>
      <c r="HI158">
        <v>0.116199</v>
      </c>
      <c r="HJ158">
        <v>0</v>
      </c>
      <c r="HK158">
        <v>28.1197</v>
      </c>
      <c r="HL158">
        <v>999.9</v>
      </c>
      <c r="HM158">
        <v>55</v>
      </c>
      <c r="HN158">
        <v>30.2</v>
      </c>
      <c r="HO158">
        <v>26.2477</v>
      </c>
      <c r="HP158">
        <v>63.6041</v>
      </c>
      <c r="HQ158">
        <v>16.6506</v>
      </c>
      <c r="HR158">
        <v>1</v>
      </c>
      <c r="HS158">
        <v>0.168067</v>
      </c>
      <c r="HT158">
        <v>0.518952</v>
      </c>
      <c r="HU158">
        <v>20.1988</v>
      </c>
      <c r="HV158">
        <v>5.22822</v>
      </c>
      <c r="HW158">
        <v>11.974</v>
      </c>
      <c r="HX158">
        <v>4.9695</v>
      </c>
      <c r="HY158">
        <v>3.2895</v>
      </c>
      <c r="HZ158">
        <v>9999</v>
      </c>
      <c r="IA158">
        <v>9999</v>
      </c>
      <c r="IB158">
        <v>9999</v>
      </c>
      <c r="IC158">
        <v>999.9</v>
      </c>
      <c r="ID158">
        <v>4.97297</v>
      </c>
      <c r="IE158">
        <v>1.87743</v>
      </c>
      <c r="IF158">
        <v>1.87546</v>
      </c>
      <c r="IG158">
        <v>1.87831</v>
      </c>
      <c r="IH158">
        <v>1.875</v>
      </c>
      <c r="II158">
        <v>1.87864</v>
      </c>
      <c r="IJ158">
        <v>1.8757</v>
      </c>
      <c r="IK158">
        <v>1.87683</v>
      </c>
      <c r="IL158">
        <v>0</v>
      </c>
      <c r="IM158">
        <v>0</v>
      </c>
      <c r="IN158">
        <v>0</v>
      </c>
      <c r="IO158">
        <v>0</v>
      </c>
      <c r="IP158" t="s">
        <v>443</v>
      </c>
      <c r="IQ158" t="s">
        <v>444</v>
      </c>
      <c r="IR158" t="s">
        <v>445</v>
      </c>
      <c r="IS158" t="s">
        <v>445</v>
      </c>
      <c r="IT158" t="s">
        <v>445</v>
      </c>
      <c r="IU158" t="s">
        <v>445</v>
      </c>
      <c r="IV158">
        <v>0</v>
      </c>
      <c r="IW158">
        <v>100</v>
      </c>
      <c r="IX158">
        <v>100</v>
      </c>
      <c r="IY158">
        <v>0.516</v>
      </c>
      <c r="IZ158">
        <v>0.2069</v>
      </c>
      <c r="JA158">
        <v>-0.2046850803116756</v>
      </c>
      <c r="JB158">
        <v>0.001090686741545948</v>
      </c>
      <c r="JC158">
        <v>-2.452344269991786E-07</v>
      </c>
      <c r="JD158">
        <v>1.613811493950918E-10</v>
      </c>
      <c r="JE158">
        <v>-0.05017639731038544</v>
      </c>
      <c r="JF158">
        <v>-0.0006473243881308715</v>
      </c>
      <c r="JG158">
        <v>0.0006993473609999637</v>
      </c>
      <c r="JH158">
        <v>-6.390957121238126E-06</v>
      </c>
      <c r="JI158">
        <v>1</v>
      </c>
      <c r="JJ158">
        <v>2094</v>
      </c>
      <c r="JK158">
        <v>1</v>
      </c>
      <c r="JL158">
        <v>27</v>
      </c>
      <c r="JM158">
        <v>187566.1</v>
      </c>
      <c r="JN158">
        <v>187566</v>
      </c>
      <c r="JO158">
        <v>1.80054</v>
      </c>
      <c r="JP158">
        <v>2.53296</v>
      </c>
      <c r="JQ158">
        <v>1.39893</v>
      </c>
      <c r="JR158">
        <v>2.35229</v>
      </c>
      <c r="JS158">
        <v>1.44897</v>
      </c>
      <c r="JT158">
        <v>2.58423</v>
      </c>
      <c r="JU158">
        <v>36.9556</v>
      </c>
      <c r="JV158">
        <v>24.2013</v>
      </c>
      <c r="JW158">
        <v>18</v>
      </c>
      <c r="JX158">
        <v>475.946</v>
      </c>
      <c r="JY158">
        <v>483.833</v>
      </c>
      <c r="JZ158">
        <v>26.7131</v>
      </c>
      <c r="KA158">
        <v>29.2971</v>
      </c>
      <c r="KB158">
        <v>30.0003</v>
      </c>
      <c r="KC158">
        <v>28.9179</v>
      </c>
      <c r="KD158">
        <v>28.9695</v>
      </c>
      <c r="KE158">
        <v>36.0606</v>
      </c>
      <c r="KF158">
        <v>26.319</v>
      </c>
      <c r="KG158">
        <v>100</v>
      </c>
      <c r="KH158">
        <v>26.6982</v>
      </c>
      <c r="KI158">
        <v>774.794</v>
      </c>
      <c r="KJ158">
        <v>21.936</v>
      </c>
      <c r="KK158">
        <v>100.921</v>
      </c>
      <c r="KL158">
        <v>100.17</v>
      </c>
    </row>
    <row r="159" spans="1:298">
      <c r="A159">
        <v>143</v>
      </c>
      <c r="B159">
        <v>1758402550.1</v>
      </c>
      <c r="C159">
        <v>5141.599999904633</v>
      </c>
      <c r="D159" t="s">
        <v>732</v>
      </c>
      <c r="E159" t="s">
        <v>733</v>
      </c>
      <c r="F159">
        <v>5</v>
      </c>
      <c r="G159" t="s">
        <v>641</v>
      </c>
      <c r="H159" t="s">
        <v>437</v>
      </c>
      <c r="I159" t="s">
        <v>438</v>
      </c>
      <c r="J159">
        <v>1758402542.314285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774.3652245360296</v>
      </c>
      <c r="AL159">
        <v>754.7501878787876</v>
      </c>
      <c r="AM159">
        <v>3.36625337193292</v>
      </c>
      <c r="AN159">
        <v>65.66047444305194</v>
      </c>
      <c r="AO159">
        <f>(AQ159 - AP159 + DZ159*1E3/(8.314*(EB159+273.15)) * AS159/DY159 * AR159) * DY159/(100*DM159) * 1000/(1000 - AQ159)</f>
        <v>0</v>
      </c>
      <c r="AP159">
        <v>21.98174413571767</v>
      </c>
      <c r="AQ159">
        <v>22.24642242424242</v>
      </c>
      <c r="AR159">
        <v>-6.974881627679098E-05</v>
      </c>
      <c r="AS159">
        <v>125.0699500986589</v>
      </c>
      <c r="AT159">
        <v>1</v>
      </c>
      <c r="AU159">
        <v>0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439</v>
      </c>
      <c r="AZ159" t="s">
        <v>439</v>
      </c>
      <c r="BA159">
        <v>0</v>
      </c>
      <c r="BB159">
        <v>0</v>
      </c>
      <c r="BC159">
        <f>1-BA159/BB159</f>
        <v>0</v>
      </c>
      <c r="BD159">
        <v>0</v>
      </c>
      <c r="BE159" t="s">
        <v>439</v>
      </c>
      <c r="BF159" t="s">
        <v>439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439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1.91</v>
      </c>
      <c r="DN159">
        <v>0.5</v>
      </c>
      <c r="DO159" t="s">
        <v>440</v>
      </c>
      <c r="DP159">
        <v>2</v>
      </c>
      <c r="DQ159" t="b">
        <v>1</v>
      </c>
      <c r="DR159">
        <v>1758402542.314285</v>
      </c>
      <c r="DS159">
        <v>714.0127500000001</v>
      </c>
      <c r="DT159">
        <v>741.7299999999999</v>
      </c>
      <c r="DU159">
        <v>22.24131071428571</v>
      </c>
      <c r="DV159">
        <v>21.97525</v>
      </c>
      <c r="DW159">
        <v>713.5054999999999</v>
      </c>
      <c r="DX159">
        <v>22.03455714285715</v>
      </c>
      <c r="DY159">
        <v>500.0111071428572</v>
      </c>
      <c r="DZ159">
        <v>90.30989285714286</v>
      </c>
      <c r="EA159">
        <v>0.05523784642857144</v>
      </c>
      <c r="EB159">
        <v>28.98965357142857</v>
      </c>
      <c r="EC159">
        <v>30.01447142857143</v>
      </c>
      <c r="ED159">
        <v>999.9000000000002</v>
      </c>
      <c r="EE159">
        <v>0</v>
      </c>
      <c r="EF159">
        <v>0</v>
      </c>
      <c r="EG159">
        <v>9998.307857142858</v>
      </c>
      <c r="EH159">
        <v>0</v>
      </c>
      <c r="EI159">
        <v>9.833876071428572</v>
      </c>
      <c r="EJ159">
        <v>-27.71739642857143</v>
      </c>
      <c r="EK159">
        <v>730.2546428571428</v>
      </c>
      <c r="EL159">
        <v>758.3961071428573</v>
      </c>
      <c r="EM159">
        <v>0.26604575</v>
      </c>
      <c r="EN159">
        <v>741.7299999999999</v>
      </c>
      <c r="EO159">
        <v>21.97525</v>
      </c>
      <c r="EP159">
        <v>2.008609642857143</v>
      </c>
      <c r="EQ159">
        <v>1.984584285714286</v>
      </c>
      <c r="ER159">
        <v>17.51236785714286</v>
      </c>
      <c r="ES159">
        <v>17.32187142857143</v>
      </c>
      <c r="ET159">
        <v>1999.983214285714</v>
      </c>
      <c r="EU159">
        <v>0.9800039642857141</v>
      </c>
      <c r="EV159">
        <v>0.0199957</v>
      </c>
      <c r="EW159">
        <v>0</v>
      </c>
      <c r="EX159">
        <v>209.4981785714286</v>
      </c>
      <c r="EY159">
        <v>5.000560000000001</v>
      </c>
      <c r="EZ159">
        <v>4356.0725</v>
      </c>
      <c r="FA159">
        <v>17294.75714285714</v>
      </c>
      <c r="FB159">
        <v>41.92814285714284</v>
      </c>
      <c r="FC159">
        <v>42.18699999999999</v>
      </c>
      <c r="FD159">
        <v>41.68699999999999</v>
      </c>
      <c r="FE159">
        <v>41.28542857142856</v>
      </c>
      <c r="FF159">
        <v>42.56199999999999</v>
      </c>
      <c r="FG159">
        <v>1955.093214285715</v>
      </c>
      <c r="FH159">
        <v>39.89000000000001</v>
      </c>
      <c r="FI159">
        <v>0</v>
      </c>
      <c r="FJ159">
        <v>1758402550</v>
      </c>
      <c r="FK159">
        <v>0</v>
      </c>
      <c r="FL159">
        <v>209.49236</v>
      </c>
      <c r="FM159">
        <v>0.9480000008182408</v>
      </c>
      <c r="FN159">
        <v>18.27769227778479</v>
      </c>
      <c r="FO159">
        <v>4356.2352</v>
      </c>
      <c r="FP159">
        <v>15</v>
      </c>
      <c r="FQ159">
        <v>0</v>
      </c>
      <c r="FR159" t="s">
        <v>441</v>
      </c>
      <c r="FS159">
        <v>1747148579.5</v>
      </c>
      <c r="FT159">
        <v>1747148584.5</v>
      </c>
      <c r="FU159">
        <v>0</v>
      </c>
      <c r="FV159">
        <v>0.162</v>
      </c>
      <c r="FW159">
        <v>-0.001</v>
      </c>
      <c r="FX159">
        <v>0.139</v>
      </c>
      <c r="FY159">
        <v>0.058</v>
      </c>
      <c r="FZ159">
        <v>420</v>
      </c>
      <c r="GA159">
        <v>16</v>
      </c>
      <c r="GB159">
        <v>0.19</v>
      </c>
      <c r="GC159">
        <v>0.02</v>
      </c>
      <c r="GD159">
        <v>-27.90942926829269</v>
      </c>
      <c r="GE159">
        <v>2.343894773519056</v>
      </c>
      <c r="GF159">
        <v>0.3631256970062759</v>
      </c>
      <c r="GG159">
        <v>0</v>
      </c>
      <c r="GH159">
        <v>209.4567058823529</v>
      </c>
      <c r="GI159">
        <v>0.6433002303854325</v>
      </c>
      <c r="GJ159">
        <v>0.2025835382389158</v>
      </c>
      <c r="GK159">
        <v>1</v>
      </c>
      <c r="GL159">
        <v>0.2632789756097561</v>
      </c>
      <c r="GM159">
        <v>0.0416362996515685</v>
      </c>
      <c r="GN159">
        <v>0.005945643982383978</v>
      </c>
      <c r="GO159">
        <v>1</v>
      </c>
      <c r="GP159">
        <v>2</v>
      </c>
      <c r="GQ159">
        <v>3</v>
      </c>
      <c r="GR159" t="s">
        <v>448</v>
      </c>
      <c r="GS159">
        <v>3.12759</v>
      </c>
      <c r="GT159">
        <v>2.73315</v>
      </c>
      <c r="GU159">
        <v>0.128009</v>
      </c>
      <c r="GV159">
        <v>0.132117</v>
      </c>
      <c r="GW159">
        <v>0.101267</v>
      </c>
      <c r="GX159">
        <v>0.100963</v>
      </c>
      <c r="GY159">
        <v>26142.6</v>
      </c>
      <c r="GZ159">
        <v>25216.3</v>
      </c>
      <c r="HA159">
        <v>30523.1</v>
      </c>
      <c r="HB159">
        <v>29310.5</v>
      </c>
      <c r="HC159">
        <v>37868.7</v>
      </c>
      <c r="HD159">
        <v>34666.4</v>
      </c>
      <c r="HE159">
        <v>46701.2</v>
      </c>
      <c r="HF159">
        <v>43545.5</v>
      </c>
      <c r="HG159">
        <v>1.8184</v>
      </c>
      <c r="HH159">
        <v>1.8774</v>
      </c>
      <c r="HI159">
        <v>0.116833</v>
      </c>
      <c r="HJ159">
        <v>0</v>
      </c>
      <c r="HK159">
        <v>28.1197</v>
      </c>
      <c r="HL159">
        <v>999.9</v>
      </c>
      <c r="HM159">
        <v>55</v>
      </c>
      <c r="HN159">
        <v>30.2</v>
      </c>
      <c r="HO159">
        <v>26.2497</v>
      </c>
      <c r="HP159">
        <v>63.6141</v>
      </c>
      <c r="HQ159">
        <v>16.4183</v>
      </c>
      <c r="HR159">
        <v>1</v>
      </c>
      <c r="HS159">
        <v>0.168125</v>
      </c>
      <c r="HT159">
        <v>0.542949</v>
      </c>
      <c r="HU159">
        <v>20.1986</v>
      </c>
      <c r="HV159">
        <v>5.22732</v>
      </c>
      <c r="HW159">
        <v>11.974</v>
      </c>
      <c r="HX159">
        <v>4.9695</v>
      </c>
      <c r="HY159">
        <v>3.2895</v>
      </c>
      <c r="HZ159">
        <v>9999</v>
      </c>
      <c r="IA159">
        <v>9999</v>
      </c>
      <c r="IB159">
        <v>9999</v>
      </c>
      <c r="IC159">
        <v>999.9</v>
      </c>
      <c r="ID159">
        <v>4.97296</v>
      </c>
      <c r="IE159">
        <v>1.8774</v>
      </c>
      <c r="IF159">
        <v>1.87546</v>
      </c>
      <c r="IG159">
        <v>1.87824</v>
      </c>
      <c r="IH159">
        <v>1.875</v>
      </c>
      <c r="II159">
        <v>1.87857</v>
      </c>
      <c r="IJ159">
        <v>1.87564</v>
      </c>
      <c r="IK159">
        <v>1.87683</v>
      </c>
      <c r="IL159">
        <v>0</v>
      </c>
      <c r="IM159">
        <v>0</v>
      </c>
      <c r="IN159">
        <v>0</v>
      </c>
      <c r="IO159">
        <v>0</v>
      </c>
      <c r="IP159" t="s">
        <v>443</v>
      </c>
      <c r="IQ159" t="s">
        <v>444</v>
      </c>
      <c r="IR159" t="s">
        <v>445</v>
      </c>
      <c r="IS159" t="s">
        <v>445</v>
      </c>
      <c r="IT159" t="s">
        <v>445</v>
      </c>
      <c r="IU159" t="s">
        <v>445</v>
      </c>
      <c r="IV159">
        <v>0</v>
      </c>
      <c r="IW159">
        <v>100</v>
      </c>
      <c r="IX159">
        <v>100</v>
      </c>
      <c r="IY159">
        <v>0.532</v>
      </c>
      <c r="IZ159">
        <v>0.2068</v>
      </c>
      <c r="JA159">
        <v>-0.2046850803116756</v>
      </c>
      <c r="JB159">
        <v>0.001090686741545948</v>
      </c>
      <c r="JC159">
        <v>-2.452344269991786E-07</v>
      </c>
      <c r="JD159">
        <v>1.613811493950918E-10</v>
      </c>
      <c r="JE159">
        <v>-0.05017639731038544</v>
      </c>
      <c r="JF159">
        <v>-0.0006473243881308715</v>
      </c>
      <c r="JG159">
        <v>0.0006993473609999637</v>
      </c>
      <c r="JH159">
        <v>-6.390957121238126E-06</v>
      </c>
      <c r="JI159">
        <v>1</v>
      </c>
      <c r="JJ159">
        <v>2094</v>
      </c>
      <c r="JK159">
        <v>1</v>
      </c>
      <c r="JL159">
        <v>27</v>
      </c>
      <c r="JM159">
        <v>187566.2</v>
      </c>
      <c r="JN159">
        <v>187566.1</v>
      </c>
      <c r="JO159">
        <v>1.83105</v>
      </c>
      <c r="JP159">
        <v>2.54639</v>
      </c>
      <c r="JQ159">
        <v>1.39893</v>
      </c>
      <c r="JR159">
        <v>2.35229</v>
      </c>
      <c r="JS159">
        <v>1.44897</v>
      </c>
      <c r="JT159">
        <v>2.5061</v>
      </c>
      <c r="JU159">
        <v>36.9794</v>
      </c>
      <c r="JV159">
        <v>24.1926</v>
      </c>
      <c r="JW159">
        <v>18</v>
      </c>
      <c r="JX159">
        <v>476.253</v>
      </c>
      <c r="JY159">
        <v>483.674</v>
      </c>
      <c r="JZ159">
        <v>26.7007</v>
      </c>
      <c r="KA159">
        <v>29.2995</v>
      </c>
      <c r="KB159">
        <v>30.0003</v>
      </c>
      <c r="KC159">
        <v>28.921</v>
      </c>
      <c r="KD159">
        <v>28.9726</v>
      </c>
      <c r="KE159">
        <v>36.6681</v>
      </c>
      <c r="KF159">
        <v>26.319</v>
      </c>
      <c r="KG159">
        <v>100</v>
      </c>
      <c r="KH159">
        <v>26.6785</v>
      </c>
      <c r="KI159">
        <v>788.149</v>
      </c>
      <c r="KJ159">
        <v>21.936</v>
      </c>
      <c r="KK159">
        <v>100.918</v>
      </c>
      <c r="KL159">
        <v>100.17</v>
      </c>
    </row>
    <row r="160" spans="1:298">
      <c r="A160">
        <v>144</v>
      </c>
      <c r="B160">
        <v>1758402555.1</v>
      </c>
      <c r="C160">
        <v>5146.599999904633</v>
      </c>
      <c r="D160" t="s">
        <v>734</v>
      </c>
      <c r="E160" t="s">
        <v>735</v>
      </c>
      <c r="F160">
        <v>5</v>
      </c>
      <c r="G160" t="s">
        <v>641</v>
      </c>
      <c r="H160" t="s">
        <v>437</v>
      </c>
      <c r="I160" t="s">
        <v>438</v>
      </c>
      <c r="J160">
        <v>1758402547.6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791.5659106750846</v>
      </c>
      <c r="AL160">
        <v>771.9778424242422</v>
      </c>
      <c r="AM160">
        <v>3.452305127222653</v>
      </c>
      <c r="AN160">
        <v>65.66047444305194</v>
      </c>
      <c r="AO160">
        <f>(AQ160 - AP160 + DZ160*1E3/(8.314*(EB160+273.15)) * AS160/DY160 * AR160) * DY160/(100*DM160) * 1000/(1000 - AQ160)</f>
        <v>0</v>
      </c>
      <c r="AP160">
        <v>21.98304269704989</v>
      </c>
      <c r="AQ160">
        <v>22.24409515151514</v>
      </c>
      <c r="AR160">
        <v>-0.0001015409977056975</v>
      </c>
      <c r="AS160">
        <v>125.0699500986589</v>
      </c>
      <c r="AT160">
        <v>1</v>
      </c>
      <c r="AU160">
        <v>0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439</v>
      </c>
      <c r="AZ160" t="s">
        <v>439</v>
      </c>
      <c r="BA160">
        <v>0</v>
      </c>
      <c r="BB160">
        <v>0</v>
      </c>
      <c r="BC160">
        <f>1-BA160/BB160</f>
        <v>0</v>
      </c>
      <c r="BD160">
        <v>0</v>
      </c>
      <c r="BE160" t="s">
        <v>439</v>
      </c>
      <c r="BF160" t="s">
        <v>439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439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1.91</v>
      </c>
      <c r="DN160">
        <v>0.5</v>
      </c>
      <c r="DO160" t="s">
        <v>440</v>
      </c>
      <c r="DP160">
        <v>2</v>
      </c>
      <c r="DQ160" t="b">
        <v>1</v>
      </c>
      <c r="DR160">
        <v>1758402547.6</v>
      </c>
      <c r="DS160">
        <v>731.4384444444446</v>
      </c>
      <c r="DT160">
        <v>759.2872592592595</v>
      </c>
      <c r="DU160">
        <v>22.24573333333333</v>
      </c>
      <c r="DV160">
        <v>21.97966666666667</v>
      </c>
      <c r="DW160">
        <v>730.9137777777777</v>
      </c>
      <c r="DX160">
        <v>22.03888518518519</v>
      </c>
      <c r="DY160">
        <v>499.9837037037037</v>
      </c>
      <c r="DZ160">
        <v>90.3097074074074</v>
      </c>
      <c r="EA160">
        <v>0.05529421111111111</v>
      </c>
      <c r="EB160">
        <v>28.9897037037037</v>
      </c>
      <c r="EC160">
        <v>30.01666296296296</v>
      </c>
      <c r="ED160">
        <v>999.9000000000001</v>
      </c>
      <c r="EE160">
        <v>0</v>
      </c>
      <c r="EF160">
        <v>0</v>
      </c>
      <c r="EG160">
        <v>10001.78925925926</v>
      </c>
      <c r="EH160">
        <v>0</v>
      </c>
      <c r="EI160">
        <v>9.830538148148149</v>
      </c>
      <c r="EJ160">
        <v>-27.84906296296296</v>
      </c>
      <c r="EK160">
        <v>748.0798518518518</v>
      </c>
      <c r="EL160">
        <v>776.3513333333334</v>
      </c>
      <c r="EM160">
        <v>0.2660538148148148</v>
      </c>
      <c r="EN160">
        <v>759.2872592592595</v>
      </c>
      <c r="EO160">
        <v>21.97966666666667</v>
      </c>
      <c r="EP160">
        <v>2.009004444444444</v>
      </c>
      <c r="EQ160">
        <v>1.984977777777777</v>
      </c>
      <c r="ER160">
        <v>17.51548518518519</v>
      </c>
      <c r="ES160">
        <v>17.32501111111111</v>
      </c>
      <c r="ET160">
        <v>1999.993703703704</v>
      </c>
      <c r="EU160">
        <v>0.9800041111111111</v>
      </c>
      <c r="EV160">
        <v>0.01999555555555555</v>
      </c>
      <c r="EW160">
        <v>0</v>
      </c>
      <c r="EX160">
        <v>209.5855185185185</v>
      </c>
      <c r="EY160">
        <v>5.000560000000001</v>
      </c>
      <c r="EZ160">
        <v>4358.206666666667</v>
      </c>
      <c r="FA160">
        <v>17294.84074074074</v>
      </c>
      <c r="FB160">
        <v>41.9324074074074</v>
      </c>
      <c r="FC160">
        <v>42.18699999999999</v>
      </c>
      <c r="FD160">
        <v>41.68699999999999</v>
      </c>
      <c r="FE160">
        <v>41.28903703703704</v>
      </c>
      <c r="FF160">
        <v>42.56199999999999</v>
      </c>
      <c r="FG160">
        <v>1955.103703703704</v>
      </c>
      <c r="FH160">
        <v>39.89000000000001</v>
      </c>
      <c r="FI160">
        <v>0</v>
      </c>
      <c r="FJ160">
        <v>1758402554.8</v>
      </c>
      <c r="FK160">
        <v>0</v>
      </c>
      <c r="FL160">
        <v>209.59548</v>
      </c>
      <c r="FM160">
        <v>0.9656923153084068</v>
      </c>
      <c r="FN160">
        <v>29.13307698951224</v>
      </c>
      <c r="FO160">
        <v>4358.2168</v>
      </c>
      <c r="FP160">
        <v>15</v>
      </c>
      <c r="FQ160">
        <v>0</v>
      </c>
      <c r="FR160" t="s">
        <v>441</v>
      </c>
      <c r="FS160">
        <v>1747148579.5</v>
      </c>
      <c r="FT160">
        <v>1747148584.5</v>
      </c>
      <c r="FU160">
        <v>0</v>
      </c>
      <c r="FV160">
        <v>0.162</v>
      </c>
      <c r="FW160">
        <v>-0.001</v>
      </c>
      <c r="FX160">
        <v>0.139</v>
      </c>
      <c r="FY160">
        <v>0.058</v>
      </c>
      <c r="FZ160">
        <v>420</v>
      </c>
      <c r="GA160">
        <v>16</v>
      </c>
      <c r="GB160">
        <v>0.19</v>
      </c>
      <c r="GC160">
        <v>0.02</v>
      </c>
      <c r="GD160">
        <v>-27.77859</v>
      </c>
      <c r="GE160">
        <v>-1.519794371482117</v>
      </c>
      <c r="GF160">
        <v>0.1634024874351672</v>
      </c>
      <c r="GG160">
        <v>0</v>
      </c>
      <c r="GH160">
        <v>209.5247058823529</v>
      </c>
      <c r="GI160">
        <v>1.18187930014812</v>
      </c>
      <c r="GJ160">
        <v>0.2427188556881704</v>
      </c>
      <c r="GK160">
        <v>0</v>
      </c>
      <c r="GL160">
        <v>0.265497375</v>
      </c>
      <c r="GM160">
        <v>0.001967043151969757</v>
      </c>
      <c r="GN160">
        <v>0.002552110692030226</v>
      </c>
      <c r="GO160">
        <v>1</v>
      </c>
      <c r="GP160">
        <v>1</v>
      </c>
      <c r="GQ160">
        <v>3</v>
      </c>
      <c r="GR160" t="s">
        <v>455</v>
      </c>
      <c r="GS160">
        <v>3.12737</v>
      </c>
      <c r="GT160">
        <v>2.73337</v>
      </c>
      <c r="GU160">
        <v>0.129964</v>
      </c>
      <c r="GV160">
        <v>0.134038</v>
      </c>
      <c r="GW160">
        <v>0.101257</v>
      </c>
      <c r="GX160">
        <v>0.100969</v>
      </c>
      <c r="GY160">
        <v>26083.7</v>
      </c>
      <c r="GZ160">
        <v>25161</v>
      </c>
      <c r="HA160">
        <v>30522.8</v>
      </c>
      <c r="HB160">
        <v>29311.2</v>
      </c>
      <c r="HC160">
        <v>37868.7</v>
      </c>
      <c r="HD160">
        <v>34667.4</v>
      </c>
      <c r="HE160">
        <v>46700.5</v>
      </c>
      <c r="HF160">
        <v>43546.9</v>
      </c>
      <c r="HG160">
        <v>1.81765</v>
      </c>
      <c r="HH160">
        <v>1.8778</v>
      </c>
      <c r="HI160">
        <v>0.116691</v>
      </c>
      <c r="HJ160">
        <v>0</v>
      </c>
      <c r="HK160">
        <v>28.1197</v>
      </c>
      <c r="HL160">
        <v>999.9</v>
      </c>
      <c r="HM160">
        <v>55</v>
      </c>
      <c r="HN160">
        <v>30.2</v>
      </c>
      <c r="HO160">
        <v>26.2474</v>
      </c>
      <c r="HP160">
        <v>63.4441</v>
      </c>
      <c r="HQ160">
        <v>16.6667</v>
      </c>
      <c r="HR160">
        <v>1</v>
      </c>
      <c r="HS160">
        <v>0.168219</v>
      </c>
      <c r="HT160">
        <v>0.586819</v>
      </c>
      <c r="HU160">
        <v>20.1984</v>
      </c>
      <c r="HV160">
        <v>5.22807</v>
      </c>
      <c r="HW160">
        <v>11.974</v>
      </c>
      <c r="HX160">
        <v>4.9695</v>
      </c>
      <c r="HY160">
        <v>3.28948</v>
      </c>
      <c r="HZ160">
        <v>9999</v>
      </c>
      <c r="IA160">
        <v>9999</v>
      </c>
      <c r="IB160">
        <v>9999</v>
      </c>
      <c r="IC160">
        <v>999.9</v>
      </c>
      <c r="ID160">
        <v>4.97297</v>
      </c>
      <c r="IE160">
        <v>1.87742</v>
      </c>
      <c r="IF160">
        <v>1.87547</v>
      </c>
      <c r="IG160">
        <v>1.87829</v>
      </c>
      <c r="IH160">
        <v>1.87501</v>
      </c>
      <c r="II160">
        <v>1.87864</v>
      </c>
      <c r="IJ160">
        <v>1.8757</v>
      </c>
      <c r="IK160">
        <v>1.87683</v>
      </c>
      <c r="IL160">
        <v>0</v>
      </c>
      <c r="IM160">
        <v>0</v>
      </c>
      <c r="IN160">
        <v>0</v>
      </c>
      <c r="IO160">
        <v>0</v>
      </c>
      <c r="IP160" t="s">
        <v>443</v>
      </c>
      <c r="IQ160" t="s">
        <v>444</v>
      </c>
      <c r="IR160" t="s">
        <v>445</v>
      </c>
      <c r="IS160" t="s">
        <v>445</v>
      </c>
      <c r="IT160" t="s">
        <v>445</v>
      </c>
      <c r="IU160" t="s">
        <v>445</v>
      </c>
      <c r="IV160">
        <v>0</v>
      </c>
      <c r="IW160">
        <v>100</v>
      </c>
      <c r="IX160">
        <v>100</v>
      </c>
      <c r="IY160">
        <v>0.55</v>
      </c>
      <c r="IZ160">
        <v>0.2068</v>
      </c>
      <c r="JA160">
        <v>-0.2046850803116756</v>
      </c>
      <c r="JB160">
        <v>0.001090686741545948</v>
      </c>
      <c r="JC160">
        <v>-2.452344269991786E-07</v>
      </c>
      <c r="JD160">
        <v>1.613811493950918E-10</v>
      </c>
      <c r="JE160">
        <v>-0.05017639731038544</v>
      </c>
      <c r="JF160">
        <v>-0.0006473243881308715</v>
      </c>
      <c r="JG160">
        <v>0.0006993473609999637</v>
      </c>
      <c r="JH160">
        <v>-6.390957121238126E-06</v>
      </c>
      <c r="JI160">
        <v>1</v>
      </c>
      <c r="JJ160">
        <v>2094</v>
      </c>
      <c r="JK160">
        <v>1</v>
      </c>
      <c r="JL160">
        <v>27</v>
      </c>
      <c r="JM160">
        <v>187566.3</v>
      </c>
      <c r="JN160">
        <v>187566.2</v>
      </c>
      <c r="JO160">
        <v>1.85791</v>
      </c>
      <c r="JP160">
        <v>2.5415</v>
      </c>
      <c r="JQ160">
        <v>1.39893</v>
      </c>
      <c r="JR160">
        <v>2.35229</v>
      </c>
      <c r="JS160">
        <v>1.44897</v>
      </c>
      <c r="JT160">
        <v>2.59888</v>
      </c>
      <c r="JU160">
        <v>36.9556</v>
      </c>
      <c r="JV160">
        <v>24.2013</v>
      </c>
      <c r="JW160">
        <v>18</v>
      </c>
      <c r="JX160">
        <v>475.863</v>
      </c>
      <c r="JY160">
        <v>483.972</v>
      </c>
      <c r="JZ160">
        <v>26.6832</v>
      </c>
      <c r="KA160">
        <v>29.3027</v>
      </c>
      <c r="KB160">
        <v>30.0002</v>
      </c>
      <c r="KC160">
        <v>28.9241</v>
      </c>
      <c r="KD160">
        <v>28.9763</v>
      </c>
      <c r="KE160">
        <v>37.3255</v>
      </c>
      <c r="KF160">
        <v>26.319</v>
      </c>
      <c r="KG160">
        <v>100</v>
      </c>
      <c r="KH160">
        <v>26.6609</v>
      </c>
      <c r="KI160">
        <v>808.1849999999999</v>
      </c>
      <c r="KJ160">
        <v>21.936</v>
      </c>
      <c r="KK160">
        <v>100.917</v>
      </c>
      <c r="KL160">
        <v>100.173</v>
      </c>
    </row>
    <row r="161" spans="1:298">
      <c r="A161">
        <v>145</v>
      </c>
      <c r="B161">
        <v>1758402560.1</v>
      </c>
      <c r="C161">
        <v>5151.599999904633</v>
      </c>
      <c r="D161" t="s">
        <v>736</v>
      </c>
      <c r="E161" t="s">
        <v>737</v>
      </c>
      <c r="F161">
        <v>5</v>
      </c>
      <c r="G161" t="s">
        <v>641</v>
      </c>
      <c r="H161" t="s">
        <v>437</v>
      </c>
      <c r="I161" t="s">
        <v>438</v>
      </c>
      <c r="J161">
        <v>1758402552.314285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808.7815992463385</v>
      </c>
      <c r="AL161">
        <v>789.1730303030303</v>
      </c>
      <c r="AM161">
        <v>3.441519531979701</v>
      </c>
      <c r="AN161">
        <v>65.66047444305194</v>
      </c>
      <c r="AO161">
        <f>(AQ161 - AP161 + DZ161*1E3/(8.314*(EB161+273.15)) * AS161/DY161 * AR161) * DY161/(100*DM161) * 1000/(1000 - AQ161)</f>
        <v>0</v>
      </c>
      <c r="AP161">
        <v>21.98831343330172</v>
      </c>
      <c r="AQ161">
        <v>22.24197090909091</v>
      </c>
      <c r="AR161">
        <v>-4.575353184014541E-05</v>
      </c>
      <c r="AS161">
        <v>125.0699500986589</v>
      </c>
      <c r="AT161">
        <v>1</v>
      </c>
      <c r="AU161">
        <v>0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439</v>
      </c>
      <c r="AZ161" t="s">
        <v>439</v>
      </c>
      <c r="BA161">
        <v>0</v>
      </c>
      <c r="BB161">
        <v>0</v>
      </c>
      <c r="BC161">
        <f>1-BA161/BB161</f>
        <v>0</v>
      </c>
      <c r="BD161">
        <v>0</v>
      </c>
      <c r="BE161" t="s">
        <v>439</v>
      </c>
      <c r="BF161" t="s">
        <v>439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439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1.91</v>
      </c>
      <c r="DN161">
        <v>0.5</v>
      </c>
      <c r="DO161" t="s">
        <v>440</v>
      </c>
      <c r="DP161">
        <v>2</v>
      </c>
      <c r="DQ161" t="b">
        <v>1</v>
      </c>
      <c r="DR161">
        <v>1758402552.314285</v>
      </c>
      <c r="DS161">
        <v>747.155</v>
      </c>
      <c r="DT161">
        <v>775.0867857142858</v>
      </c>
      <c r="DU161">
        <v>22.24554285714286</v>
      </c>
      <c r="DV161">
        <v>21.98344642857143</v>
      </c>
      <c r="DW161">
        <v>746.6147142857144</v>
      </c>
      <c r="DX161">
        <v>22.03870357142857</v>
      </c>
      <c r="DY161">
        <v>499.9913928571428</v>
      </c>
      <c r="DZ161">
        <v>90.30944642857141</v>
      </c>
      <c r="EA161">
        <v>0.05542591785714285</v>
      </c>
      <c r="EB161">
        <v>28.98997142857143</v>
      </c>
      <c r="EC161">
        <v>30.01800714285714</v>
      </c>
      <c r="ED161">
        <v>999.9000000000002</v>
      </c>
      <c r="EE161">
        <v>0</v>
      </c>
      <c r="EF161">
        <v>0</v>
      </c>
      <c r="EG161">
        <v>10001.54607142857</v>
      </c>
      <c r="EH161">
        <v>0</v>
      </c>
      <c r="EI161">
        <v>9.832497142857145</v>
      </c>
      <c r="EJ161">
        <v>-27.93200714285715</v>
      </c>
      <c r="EK161">
        <v>764.1538214285713</v>
      </c>
      <c r="EL161">
        <v>792.509107142857</v>
      </c>
      <c r="EM161">
        <v>0.26208175</v>
      </c>
      <c r="EN161">
        <v>775.0867857142858</v>
      </c>
      <c r="EO161">
        <v>21.98344642857143</v>
      </c>
      <c r="EP161">
        <v>2.008981428571428</v>
      </c>
      <c r="EQ161">
        <v>1.985313214285714</v>
      </c>
      <c r="ER161">
        <v>17.51529642857143</v>
      </c>
      <c r="ES161">
        <v>17.32768571428571</v>
      </c>
      <c r="ET161">
        <v>2000.008928571429</v>
      </c>
      <c r="EU161">
        <v>0.9800042857142858</v>
      </c>
      <c r="EV161">
        <v>0.019995375</v>
      </c>
      <c r="EW161">
        <v>0</v>
      </c>
      <c r="EX161">
        <v>209.6815357142857</v>
      </c>
      <c r="EY161">
        <v>5.000560000000001</v>
      </c>
      <c r="EZ161">
        <v>4360.502500000001</v>
      </c>
      <c r="FA161">
        <v>17294.97857142857</v>
      </c>
      <c r="FB161">
        <v>41.93699999999999</v>
      </c>
      <c r="FC161">
        <v>42.18699999999999</v>
      </c>
      <c r="FD161">
        <v>41.68699999999999</v>
      </c>
      <c r="FE161">
        <v>41.28764285714284</v>
      </c>
      <c r="FF161">
        <v>42.56199999999999</v>
      </c>
      <c r="FG161">
        <v>1955.118928571429</v>
      </c>
      <c r="FH161">
        <v>39.89000000000001</v>
      </c>
      <c r="FI161">
        <v>0</v>
      </c>
      <c r="FJ161">
        <v>1758402560.2</v>
      </c>
      <c r="FK161">
        <v>0</v>
      </c>
      <c r="FL161">
        <v>209.7061153846154</v>
      </c>
      <c r="FM161">
        <v>1.948341884666946</v>
      </c>
      <c r="FN161">
        <v>30.5572649674669</v>
      </c>
      <c r="FO161">
        <v>4360.581538461539</v>
      </c>
      <c r="FP161">
        <v>15</v>
      </c>
      <c r="FQ161">
        <v>0</v>
      </c>
      <c r="FR161" t="s">
        <v>441</v>
      </c>
      <c r="FS161">
        <v>1747148579.5</v>
      </c>
      <c r="FT161">
        <v>1747148584.5</v>
      </c>
      <c r="FU161">
        <v>0</v>
      </c>
      <c r="FV161">
        <v>0.162</v>
      </c>
      <c r="FW161">
        <v>-0.001</v>
      </c>
      <c r="FX161">
        <v>0.139</v>
      </c>
      <c r="FY161">
        <v>0.058</v>
      </c>
      <c r="FZ161">
        <v>420</v>
      </c>
      <c r="GA161">
        <v>16</v>
      </c>
      <c r="GB161">
        <v>0.19</v>
      </c>
      <c r="GC161">
        <v>0.02</v>
      </c>
      <c r="GD161">
        <v>-27.8698731707317</v>
      </c>
      <c r="GE161">
        <v>-1.158554006968651</v>
      </c>
      <c r="GF161">
        <v>0.1376395097566247</v>
      </c>
      <c r="GG161">
        <v>0</v>
      </c>
      <c r="GH161">
        <v>209.6446764705882</v>
      </c>
      <c r="GI161">
        <v>1.104186404835076</v>
      </c>
      <c r="GJ161">
        <v>0.241970917137752</v>
      </c>
      <c r="GK161">
        <v>0</v>
      </c>
      <c r="GL161">
        <v>0.2637479268292682</v>
      </c>
      <c r="GM161">
        <v>-0.0449752055749127</v>
      </c>
      <c r="GN161">
        <v>0.004817397877663752</v>
      </c>
      <c r="GO161">
        <v>1</v>
      </c>
      <c r="GP161">
        <v>1</v>
      </c>
      <c r="GQ161">
        <v>3</v>
      </c>
      <c r="GR161" t="s">
        <v>455</v>
      </c>
      <c r="GS161">
        <v>3.12762</v>
      </c>
      <c r="GT161">
        <v>2.73321</v>
      </c>
      <c r="GU161">
        <v>0.131888</v>
      </c>
      <c r="GV161">
        <v>0.135937</v>
      </c>
      <c r="GW161">
        <v>0.101249</v>
      </c>
      <c r="GX161">
        <v>0.100983</v>
      </c>
      <c r="GY161">
        <v>26025.9</v>
      </c>
      <c r="GZ161">
        <v>25105.8</v>
      </c>
      <c r="HA161">
        <v>30522.6</v>
      </c>
      <c r="HB161">
        <v>29311.2</v>
      </c>
      <c r="HC161">
        <v>37869.4</v>
      </c>
      <c r="HD161">
        <v>34666.8</v>
      </c>
      <c r="HE161">
        <v>46700.8</v>
      </c>
      <c r="HF161">
        <v>43546.6</v>
      </c>
      <c r="HG161">
        <v>1.81823</v>
      </c>
      <c r="HH161">
        <v>1.87735</v>
      </c>
      <c r="HI161">
        <v>0.116669</v>
      </c>
      <c r="HJ161">
        <v>0</v>
      </c>
      <c r="HK161">
        <v>28.1197</v>
      </c>
      <c r="HL161">
        <v>999.9</v>
      </c>
      <c r="HM161">
        <v>55</v>
      </c>
      <c r="HN161">
        <v>30.2</v>
      </c>
      <c r="HO161">
        <v>26.2481</v>
      </c>
      <c r="HP161">
        <v>63.7841</v>
      </c>
      <c r="HQ161">
        <v>16.4263</v>
      </c>
      <c r="HR161">
        <v>1</v>
      </c>
      <c r="HS161">
        <v>0.168465</v>
      </c>
      <c r="HT161">
        <v>0.596835</v>
      </c>
      <c r="HU161">
        <v>20.1986</v>
      </c>
      <c r="HV161">
        <v>5.22777</v>
      </c>
      <c r="HW161">
        <v>11.974</v>
      </c>
      <c r="HX161">
        <v>4.96965</v>
      </c>
      <c r="HY161">
        <v>3.2895</v>
      </c>
      <c r="HZ161">
        <v>9999</v>
      </c>
      <c r="IA161">
        <v>9999</v>
      </c>
      <c r="IB161">
        <v>9999</v>
      </c>
      <c r="IC161">
        <v>999.9</v>
      </c>
      <c r="ID161">
        <v>4.97296</v>
      </c>
      <c r="IE161">
        <v>1.8774</v>
      </c>
      <c r="IF161">
        <v>1.87546</v>
      </c>
      <c r="IG161">
        <v>1.87827</v>
      </c>
      <c r="IH161">
        <v>1.875</v>
      </c>
      <c r="II161">
        <v>1.87862</v>
      </c>
      <c r="IJ161">
        <v>1.87568</v>
      </c>
      <c r="IK161">
        <v>1.87683</v>
      </c>
      <c r="IL161">
        <v>0</v>
      </c>
      <c r="IM161">
        <v>0</v>
      </c>
      <c r="IN161">
        <v>0</v>
      </c>
      <c r="IO161">
        <v>0</v>
      </c>
      <c r="IP161" t="s">
        <v>443</v>
      </c>
      <c r="IQ161" t="s">
        <v>444</v>
      </c>
      <c r="IR161" t="s">
        <v>445</v>
      </c>
      <c r="IS161" t="s">
        <v>445</v>
      </c>
      <c r="IT161" t="s">
        <v>445</v>
      </c>
      <c r="IU161" t="s">
        <v>445</v>
      </c>
      <c r="IV161">
        <v>0</v>
      </c>
      <c r="IW161">
        <v>100</v>
      </c>
      <c r="IX161">
        <v>100</v>
      </c>
      <c r="IY161">
        <v>0.5659999999999999</v>
      </c>
      <c r="IZ161">
        <v>0.2068</v>
      </c>
      <c r="JA161">
        <v>-0.2046850803116756</v>
      </c>
      <c r="JB161">
        <v>0.001090686741545948</v>
      </c>
      <c r="JC161">
        <v>-2.452344269991786E-07</v>
      </c>
      <c r="JD161">
        <v>1.613811493950918E-10</v>
      </c>
      <c r="JE161">
        <v>-0.05017639731038544</v>
      </c>
      <c r="JF161">
        <v>-0.0006473243881308715</v>
      </c>
      <c r="JG161">
        <v>0.0006993473609999637</v>
      </c>
      <c r="JH161">
        <v>-6.390957121238126E-06</v>
      </c>
      <c r="JI161">
        <v>1</v>
      </c>
      <c r="JJ161">
        <v>2094</v>
      </c>
      <c r="JK161">
        <v>1</v>
      </c>
      <c r="JL161">
        <v>27</v>
      </c>
      <c r="JM161">
        <v>187566.3</v>
      </c>
      <c r="JN161">
        <v>187566.3</v>
      </c>
      <c r="JO161">
        <v>1.89331</v>
      </c>
      <c r="JP161">
        <v>2.53906</v>
      </c>
      <c r="JQ161">
        <v>1.39893</v>
      </c>
      <c r="JR161">
        <v>2.35229</v>
      </c>
      <c r="JS161">
        <v>1.44897</v>
      </c>
      <c r="JT161">
        <v>2.47925</v>
      </c>
      <c r="JU161">
        <v>36.9794</v>
      </c>
      <c r="JV161">
        <v>24.2013</v>
      </c>
      <c r="JW161">
        <v>18</v>
      </c>
      <c r="JX161">
        <v>476.197</v>
      </c>
      <c r="JY161">
        <v>483.697</v>
      </c>
      <c r="JZ161">
        <v>26.6626</v>
      </c>
      <c r="KA161">
        <v>29.3059</v>
      </c>
      <c r="KB161">
        <v>30.0001</v>
      </c>
      <c r="KC161">
        <v>28.9272</v>
      </c>
      <c r="KD161">
        <v>28.9794</v>
      </c>
      <c r="KE161">
        <v>37.9245</v>
      </c>
      <c r="KF161">
        <v>26.319</v>
      </c>
      <c r="KG161">
        <v>100</v>
      </c>
      <c r="KH161">
        <v>26.6426</v>
      </c>
      <c r="KI161">
        <v>821.542</v>
      </c>
      <c r="KJ161">
        <v>21.936</v>
      </c>
      <c r="KK161">
        <v>100.917</v>
      </c>
      <c r="KL161">
        <v>100.172</v>
      </c>
    </row>
    <row r="162" spans="1:298">
      <c r="A162">
        <v>146</v>
      </c>
      <c r="B162">
        <v>1758402565.1</v>
      </c>
      <c r="C162">
        <v>5156.599999904633</v>
      </c>
      <c r="D162" t="s">
        <v>738</v>
      </c>
      <c r="E162" t="s">
        <v>739</v>
      </c>
      <c r="F162">
        <v>5</v>
      </c>
      <c r="G162" t="s">
        <v>641</v>
      </c>
      <c r="H162" t="s">
        <v>437</v>
      </c>
      <c r="I162" t="s">
        <v>438</v>
      </c>
      <c r="J162">
        <v>1758402557.6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825.7695996452701</v>
      </c>
      <c r="AL162">
        <v>806.3734787878788</v>
      </c>
      <c r="AM162">
        <v>3.430222439439774</v>
      </c>
      <c r="AN162">
        <v>65.66047444305194</v>
      </c>
      <c r="AO162">
        <f>(AQ162 - AP162 + DZ162*1E3/(8.314*(EB162+273.15)) * AS162/DY162 * AR162) * DY162/(100*DM162) * 1000/(1000 - AQ162)</f>
        <v>0</v>
      </c>
      <c r="AP162">
        <v>21.9902436854991</v>
      </c>
      <c r="AQ162">
        <v>22.23691333333332</v>
      </c>
      <c r="AR162">
        <v>-7.436113099823651E-05</v>
      </c>
      <c r="AS162">
        <v>125.0699500986589</v>
      </c>
      <c r="AT162">
        <v>1</v>
      </c>
      <c r="AU162">
        <v>0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439</v>
      </c>
      <c r="AZ162" t="s">
        <v>439</v>
      </c>
      <c r="BA162">
        <v>0</v>
      </c>
      <c r="BB162">
        <v>0</v>
      </c>
      <c r="BC162">
        <f>1-BA162/BB162</f>
        <v>0</v>
      </c>
      <c r="BD162">
        <v>0</v>
      </c>
      <c r="BE162" t="s">
        <v>439</v>
      </c>
      <c r="BF162" t="s">
        <v>439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439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1.91</v>
      </c>
      <c r="DN162">
        <v>0.5</v>
      </c>
      <c r="DO162" t="s">
        <v>440</v>
      </c>
      <c r="DP162">
        <v>2</v>
      </c>
      <c r="DQ162" t="b">
        <v>1</v>
      </c>
      <c r="DR162">
        <v>1758402557.6</v>
      </c>
      <c r="DS162">
        <v>764.893962962963</v>
      </c>
      <c r="DT162">
        <v>792.7982962962963</v>
      </c>
      <c r="DU162">
        <v>22.24277037037037</v>
      </c>
      <c r="DV162">
        <v>21.98652222222222</v>
      </c>
      <c r="DW162">
        <v>764.3361481481481</v>
      </c>
      <c r="DX162">
        <v>22.03599259259259</v>
      </c>
      <c r="DY162">
        <v>500.035</v>
      </c>
      <c r="DZ162">
        <v>90.31025185185185</v>
      </c>
      <c r="EA162">
        <v>0.05544047037037037</v>
      </c>
      <c r="EB162">
        <v>28.98875925925926</v>
      </c>
      <c r="EC162">
        <v>30.02122222222222</v>
      </c>
      <c r="ED162">
        <v>999.9000000000001</v>
      </c>
      <c r="EE162">
        <v>0</v>
      </c>
      <c r="EF162">
        <v>0</v>
      </c>
      <c r="EG162">
        <v>9994.516296296297</v>
      </c>
      <c r="EH162">
        <v>0</v>
      </c>
      <c r="EI162">
        <v>9.832121851851854</v>
      </c>
      <c r="EJ162">
        <v>-27.90447037037038</v>
      </c>
      <c r="EK162">
        <v>782.294148148148</v>
      </c>
      <c r="EL162">
        <v>810.6212592592592</v>
      </c>
      <c r="EM162">
        <v>0.256245037037037</v>
      </c>
      <c r="EN162">
        <v>792.7982962962963</v>
      </c>
      <c r="EO162">
        <v>21.98652222222222</v>
      </c>
      <c r="EP162">
        <v>2.00874962962963</v>
      </c>
      <c r="EQ162">
        <v>1.985608148148148</v>
      </c>
      <c r="ER162">
        <v>17.51345925925926</v>
      </c>
      <c r="ES162">
        <v>17.33003333333333</v>
      </c>
      <c r="ET162">
        <v>1999.978888888889</v>
      </c>
      <c r="EU162">
        <v>0.980004</v>
      </c>
      <c r="EV162">
        <v>0.01999566666666667</v>
      </c>
      <c r="EW162">
        <v>0</v>
      </c>
      <c r="EX162">
        <v>209.8093703703704</v>
      </c>
      <c r="EY162">
        <v>5.000560000000001</v>
      </c>
      <c r="EZ162">
        <v>4362.755185185185</v>
      </c>
      <c r="FA162">
        <v>17294.7037037037</v>
      </c>
      <c r="FB162">
        <v>41.9324074074074</v>
      </c>
      <c r="FC162">
        <v>42.18699999999999</v>
      </c>
      <c r="FD162">
        <v>41.68699999999999</v>
      </c>
      <c r="FE162">
        <v>41.28444444444443</v>
      </c>
      <c r="FF162">
        <v>42.56199999999999</v>
      </c>
      <c r="FG162">
        <v>1955.088888888889</v>
      </c>
      <c r="FH162">
        <v>39.89000000000001</v>
      </c>
      <c r="FI162">
        <v>0</v>
      </c>
      <c r="FJ162">
        <v>1758402565</v>
      </c>
      <c r="FK162">
        <v>0</v>
      </c>
      <c r="FL162">
        <v>209.8406923076923</v>
      </c>
      <c r="FM162">
        <v>1.526564100660452</v>
      </c>
      <c r="FN162">
        <v>24.14700852109145</v>
      </c>
      <c r="FO162">
        <v>4362.685384615384</v>
      </c>
      <c r="FP162">
        <v>15</v>
      </c>
      <c r="FQ162">
        <v>0</v>
      </c>
      <c r="FR162" t="s">
        <v>441</v>
      </c>
      <c r="FS162">
        <v>1747148579.5</v>
      </c>
      <c r="FT162">
        <v>1747148584.5</v>
      </c>
      <c r="FU162">
        <v>0</v>
      </c>
      <c r="FV162">
        <v>0.162</v>
      </c>
      <c r="FW162">
        <v>-0.001</v>
      </c>
      <c r="FX162">
        <v>0.139</v>
      </c>
      <c r="FY162">
        <v>0.058</v>
      </c>
      <c r="FZ162">
        <v>420</v>
      </c>
      <c r="GA162">
        <v>16</v>
      </c>
      <c r="GB162">
        <v>0.19</v>
      </c>
      <c r="GC162">
        <v>0.02</v>
      </c>
      <c r="GD162">
        <v>-27.89339512195122</v>
      </c>
      <c r="GE162">
        <v>0.2581358885017495</v>
      </c>
      <c r="GF162">
        <v>0.105422272722422</v>
      </c>
      <c r="GG162">
        <v>1</v>
      </c>
      <c r="GH162">
        <v>209.7706176470588</v>
      </c>
      <c r="GI162">
        <v>1.712009165071211</v>
      </c>
      <c r="GJ162">
        <v>0.2795479559728186</v>
      </c>
      <c r="GK162">
        <v>0</v>
      </c>
      <c r="GL162">
        <v>0.2593083170731708</v>
      </c>
      <c r="GM162">
        <v>-0.06777321951219537</v>
      </c>
      <c r="GN162">
        <v>0.006793588388484212</v>
      </c>
      <c r="GO162">
        <v>1</v>
      </c>
      <c r="GP162">
        <v>2</v>
      </c>
      <c r="GQ162">
        <v>3</v>
      </c>
      <c r="GR162" t="s">
        <v>448</v>
      </c>
      <c r="GS162">
        <v>3.12736</v>
      </c>
      <c r="GT162">
        <v>2.73309</v>
      </c>
      <c r="GU162">
        <v>0.133791</v>
      </c>
      <c r="GV162">
        <v>0.137813</v>
      </c>
      <c r="GW162">
        <v>0.101232</v>
      </c>
      <c r="GX162">
        <v>0.100993</v>
      </c>
      <c r="GY162">
        <v>25969</v>
      </c>
      <c r="GZ162">
        <v>25050.8</v>
      </c>
      <c r="HA162">
        <v>30522.9</v>
      </c>
      <c r="HB162">
        <v>29310.7</v>
      </c>
      <c r="HC162">
        <v>37870.6</v>
      </c>
      <c r="HD162">
        <v>34665.9</v>
      </c>
      <c r="HE162">
        <v>46701.1</v>
      </c>
      <c r="HF162">
        <v>43545.8</v>
      </c>
      <c r="HG162">
        <v>1.81785</v>
      </c>
      <c r="HH162">
        <v>1.8776</v>
      </c>
      <c r="HI162">
        <v>0.116512</v>
      </c>
      <c r="HJ162">
        <v>0</v>
      </c>
      <c r="HK162">
        <v>28.1197</v>
      </c>
      <c r="HL162">
        <v>999.9</v>
      </c>
      <c r="HM162">
        <v>55</v>
      </c>
      <c r="HN162">
        <v>30.2</v>
      </c>
      <c r="HO162">
        <v>26.2425</v>
      </c>
      <c r="HP162">
        <v>63.6141</v>
      </c>
      <c r="HQ162">
        <v>16.5665</v>
      </c>
      <c r="HR162">
        <v>1</v>
      </c>
      <c r="HS162">
        <v>0.168613</v>
      </c>
      <c r="HT162">
        <v>0.616991</v>
      </c>
      <c r="HU162">
        <v>20.1983</v>
      </c>
      <c r="HV162">
        <v>5.22822</v>
      </c>
      <c r="HW162">
        <v>11.974</v>
      </c>
      <c r="HX162">
        <v>4.9696</v>
      </c>
      <c r="HY162">
        <v>3.28943</v>
      </c>
      <c r="HZ162">
        <v>9999</v>
      </c>
      <c r="IA162">
        <v>9999</v>
      </c>
      <c r="IB162">
        <v>9999</v>
      </c>
      <c r="IC162">
        <v>999.9</v>
      </c>
      <c r="ID162">
        <v>4.97295</v>
      </c>
      <c r="IE162">
        <v>1.87744</v>
      </c>
      <c r="IF162">
        <v>1.87546</v>
      </c>
      <c r="IG162">
        <v>1.87831</v>
      </c>
      <c r="IH162">
        <v>1.875</v>
      </c>
      <c r="II162">
        <v>1.87858</v>
      </c>
      <c r="IJ162">
        <v>1.87567</v>
      </c>
      <c r="IK162">
        <v>1.87684</v>
      </c>
      <c r="IL162">
        <v>0</v>
      </c>
      <c r="IM162">
        <v>0</v>
      </c>
      <c r="IN162">
        <v>0</v>
      </c>
      <c r="IO162">
        <v>0</v>
      </c>
      <c r="IP162" t="s">
        <v>443</v>
      </c>
      <c r="IQ162" t="s">
        <v>444</v>
      </c>
      <c r="IR162" t="s">
        <v>445</v>
      </c>
      <c r="IS162" t="s">
        <v>445</v>
      </c>
      <c r="IT162" t="s">
        <v>445</v>
      </c>
      <c r="IU162" t="s">
        <v>445</v>
      </c>
      <c r="IV162">
        <v>0</v>
      </c>
      <c r="IW162">
        <v>100</v>
      </c>
      <c r="IX162">
        <v>100</v>
      </c>
      <c r="IY162">
        <v>0.583</v>
      </c>
      <c r="IZ162">
        <v>0.2066</v>
      </c>
      <c r="JA162">
        <v>-0.2046850803116756</v>
      </c>
      <c r="JB162">
        <v>0.001090686741545948</v>
      </c>
      <c r="JC162">
        <v>-2.452344269991786E-07</v>
      </c>
      <c r="JD162">
        <v>1.613811493950918E-10</v>
      </c>
      <c r="JE162">
        <v>-0.05017639731038544</v>
      </c>
      <c r="JF162">
        <v>-0.0006473243881308715</v>
      </c>
      <c r="JG162">
        <v>0.0006993473609999637</v>
      </c>
      <c r="JH162">
        <v>-6.390957121238126E-06</v>
      </c>
      <c r="JI162">
        <v>1</v>
      </c>
      <c r="JJ162">
        <v>2094</v>
      </c>
      <c r="JK162">
        <v>1</v>
      </c>
      <c r="JL162">
        <v>27</v>
      </c>
      <c r="JM162">
        <v>187566.4</v>
      </c>
      <c r="JN162">
        <v>187566.3</v>
      </c>
      <c r="JO162">
        <v>1.92627</v>
      </c>
      <c r="JP162">
        <v>2.5415</v>
      </c>
      <c r="JQ162">
        <v>1.39893</v>
      </c>
      <c r="JR162">
        <v>2.35229</v>
      </c>
      <c r="JS162">
        <v>1.44897</v>
      </c>
      <c r="JT162">
        <v>2.57935</v>
      </c>
      <c r="JU162">
        <v>36.9794</v>
      </c>
      <c r="JV162">
        <v>24.2013</v>
      </c>
      <c r="JW162">
        <v>18</v>
      </c>
      <c r="JX162">
        <v>476.016</v>
      </c>
      <c r="JY162">
        <v>483.889</v>
      </c>
      <c r="JZ162">
        <v>26.6445</v>
      </c>
      <c r="KA162">
        <v>29.309</v>
      </c>
      <c r="KB162">
        <v>30.0003</v>
      </c>
      <c r="KC162">
        <v>28.9309</v>
      </c>
      <c r="KD162">
        <v>28.9825</v>
      </c>
      <c r="KE162">
        <v>38.5779</v>
      </c>
      <c r="KF162">
        <v>26.319</v>
      </c>
      <c r="KG162">
        <v>100</v>
      </c>
      <c r="KH162">
        <v>26.615</v>
      </c>
      <c r="KI162">
        <v>841.579</v>
      </c>
      <c r="KJ162">
        <v>21.9386</v>
      </c>
      <c r="KK162">
        <v>100.918</v>
      </c>
      <c r="KL162">
        <v>100.17</v>
      </c>
    </row>
    <row r="163" spans="1:298">
      <c r="A163">
        <v>147</v>
      </c>
      <c r="B163">
        <v>1758402570.1</v>
      </c>
      <c r="C163">
        <v>5161.599999904633</v>
      </c>
      <c r="D163" t="s">
        <v>740</v>
      </c>
      <c r="E163" t="s">
        <v>741</v>
      </c>
      <c r="F163">
        <v>5</v>
      </c>
      <c r="G163" t="s">
        <v>641</v>
      </c>
      <c r="H163" t="s">
        <v>437</v>
      </c>
      <c r="I163" t="s">
        <v>438</v>
      </c>
      <c r="J163">
        <v>1758402562.314285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842.9814713143674</v>
      </c>
      <c r="AL163">
        <v>823.5864909090909</v>
      </c>
      <c r="AM163">
        <v>3.446820678047824</v>
      </c>
      <c r="AN163">
        <v>65.66047444305194</v>
      </c>
      <c r="AO163">
        <f>(AQ163 - AP163 + DZ163*1E3/(8.314*(EB163+273.15)) * AS163/DY163 * AR163) * DY163/(100*DM163) * 1000/(1000 - AQ163)</f>
        <v>0</v>
      </c>
      <c r="AP163">
        <v>21.99586658430158</v>
      </c>
      <c r="AQ163">
        <v>22.23386181818181</v>
      </c>
      <c r="AR163">
        <v>-8.527532477570203E-06</v>
      </c>
      <c r="AS163">
        <v>125.0699500986589</v>
      </c>
      <c r="AT163">
        <v>1</v>
      </c>
      <c r="AU163">
        <v>0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439</v>
      </c>
      <c r="AZ163" t="s">
        <v>439</v>
      </c>
      <c r="BA163">
        <v>0</v>
      </c>
      <c r="BB163">
        <v>0</v>
      </c>
      <c r="BC163">
        <f>1-BA163/BB163</f>
        <v>0</v>
      </c>
      <c r="BD163">
        <v>0</v>
      </c>
      <c r="BE163" t="s">
        <v>439</v>
      </c>
      <c r="BF163" t="s">
        <v>439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439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1.91</v>
      </c>
      <c r="DN163">
        <v>0.5</v>
      </c>
      <c r="DO163" t="s">
        <v>440</v>
      </c>
      <c r="DP163">
        <v>2</v>
      </c>
      <c r="DQ163" t="b">
        <v>1</v>
      </c>
      <c r="DR163">
        <v>1758402562.314285</v>
      </c>
      <c r="DS163">
        <v>780.7620357142857</v>
      </c>
      <c r="DT163">
        <v>808.5958214285714</v>
      </c>
      <c r="DU163">
        <v>22.23907857142857</v>
      </c>
      <c r="DV163">
        <v>21.99019642857143</v>
      </c>
      <c r="DW163">
        <v>780.1884285714285</v>
      </c>
      <c r="DX163">
        <v>22.03238571428572</v>
      </c>
      <c r="DY163">
        <v>500.0123571428572</v>
      </c>
      <c r="DZ163">
        <v>90.310925</v>
      </c>
      <c r="EA163">
        <v>0.05544508928571428</v>
      </c>
      <c r="EB163">
        <v>28.98786785714285</v>
      </c>
      <c r="EC163">
        <v>30.02441785714285</v>
      </c>
      <c r="ED163">
        <v>999.9000000000002</v>
      </c>
      <c r="EE163">
        <v>0</v>
      </c>
      <c r="EF163">
        <v>0</v>
      </c>
      <c r="EG163">
        <v>9994.352142857142</v>
      </c>
      <c r="EH163">
        <v>0</v>
      </c>
      <c r="EI163">
        <v>9.833827142857144</v>
      </c>
      <c r="EJ163">
        <v>-27.83379642857143</v>
      </c>
      <c r="EK163">
        <v>798.5203214285715</v>
      </c>
      <c r="EL163">
        <v>826.7769642857144</v>
      </c>
      <c r="EM163">
        <v>0.2488818214285714</v>
      </c>
      <c r="EN163">
        <v>808.5958214285714</v>
      </c>
      <c r="EO163">
        <v>21.99019642857143</v>
      </c>
      <c r="EP163">
        <v>2.008431428571428</v>
      </c>
      <c r="EQ163">
        <v>1.985955</v>
      </c>
      <c r="ER163">
        <v>17.51095714285714</v>
      </c>
      <c r="ES163">
        <v>17.3328</v>
      </c>
      <c r="ET163">
        <v>1999.995357142857</v>
      </c>
      <c r="EU163">
        <v>0.9800041785714286</v>
      </c>
      <c r="EV163">
        <v>0.01999547857142858</v>
      </c>
      <c r="EW163">
        <v>0</v>
      </c>
      <c r="EX163">
        <v>209.9258571428572</v>
      </c>
      <c r="EY163">
        <v>5.000560000000001</v>
      </c>
      <c r="EZ163">
        <v>4364.701071428571</v>
      </c>
      <c r="FA163">
        <v>17294.86428571429</v>
      </c>
      <c r="FB163">
        <v>41.93257142857141</v>
      </c>
      <c r="FC163">
        <v>42.18699999999999</v>
      </c>
      <c r="FD163">
        <v>41.68699999999999</v>
      </c>
      <c r="FE163">
        <v>41.28985714285712</v>
      </c>
      <c r="FF163">
        <v>42.56199999999999</v>
      </c>
      <c r="FG163">
        <v>1955.105357142857</v>
      </c>
      <c r="FH163">
        <v>39.89000000000001</v>
      </c>
      <c r="FI163">
        <v>0</v>
      </c>
      <c r="FJ163">
        <v>1758402569.8</v>
      </c>
      <c r="FK163">
        <v>0</v>
      </c>
      <c r="FL163">
        <v>209.9316538461538</v>
      </c>
      <c r="FM163">
        <v>0.8920683732894695</v>
      </c>
      <c r="FN163">
        <v>23.99623931889228</v>
      </c>
      <c r="FO163">
        <v>4364.692692307693</v>
      </c>
      <c r="FP163">
        <v>15</v>
      </c>
      <c r="FQ163">
        <v>0</v>
      </c>
      <c r="FR163" t="s">
        <v>441</v>
      </c>
      <c r="FS163">
        <v>1747148579.5</v>
      </c>
      <c r="FT163">
        <v>1747148584.5</v>
      </c>
      <c r="FU163">
        <v>0</v>
      </c>
      <c r="FV163">
        <v>0.162</v>
      </c>
      <c r="FW163">
        <v>-0.001</v>
      </c>
      <c r="FX163">
        <v>0.139</v>
      </c>
      <c r="FY163">
        <v>0.058</v>
      </c>
      <c r="FZ163">
        <v>420</v>
      </c>
      <c r="GA163">
        <v>16</v>
      </c>
      <c r="GB163">
        <v>0.19</v>
      </c>
      <c r="GC163">
        <v>0.02</v>
      </c>
      <c r="GD163">
        <v>-27.88645365853659</v>
      </c>
      <c r="GE163">
        <v>0.9040264808362204</v>
      </c>
      <c r="GF163">
        <v>0.1106983730851013</v>
      </c>
      <c r="GG163">
        <v>0</v>
      </c>
      <c r="GH163">
        <v>209.8643235294118</v>
      </c>
      <c r="GI163">
        <v>1.283346066197442</v>
      </c>
      <c r="GJ163">
        <v>0.2457168050213416</v>
      </c>
      <c r="GK163">
        <v>0</v>
      </c>
      <c r="GL163">
        <v>0.2541648780487805</v>
      </c>
      <c r="GM163">
        <v>-0.08538313588850142</v>
      </c>
      <c r="GN163">
        <v>0.008526055672266707</v>
      </c>
      <c r="GO163">
        <v>1</v>
      </c>
      <c r="GP163">
        <v>1</v>
      </c>
      <c r="GQ163">
        <v>3</v>
      </c>
      <c r="GR163" t="s">
        <v>455</v>
      </c>
      <c r="GS163">
        <v>3.12742</v>
      </c>
      <c r="GT163">
        <v>2.73351</v>
      </c>
      <c r="GU163">
        <v>0.135673</v>
      </c>
      <c r="GV163">
        <v>0.139666</v>
      </c>
      <c r="GW163">
        <v>0.101219</v>
      </c>
      <c r="GX163">
        <v>0.101004</v>
      </c>
      <c r="GY163">
        <v>25912.1</v>
      </c>
      <c r="GZ163">
        <v>24996.7</v>
      </c>
      <c r="HA163">
        <v>30522.4</v>
      </c>
      <c r="HB163">
        <v>29310.4</v>
      </c>
      <c r="HC163">
        <v>37870.7</v>
      </c>
      <c r="HD163">
        <v>34665.5</v>
      </c>
      <c r="HE163">
        <v>46700.4</v>
      </c>
      <c r="HF163">
        <v>43545.7</v>
      </c>
      <c r="HG163">
        <v>1.8177</v>
      </c>
      <c r="HH163">
        <v>1.87785</v>
      </c>
      <c r="HI163">
        <v>0.117622</v>
      </c>
      <c r="HJ163">
        <v>0</v>
      </c>
      <c r="HK163">
        <v>28.1197</v>
      </c>
      <c r="HL163">
        <v>999.9</v>
      </c>
      <c r="HM163">
        <v>55</v>
      </c>
      <c r="HN163">
        <v>30.2</v>
      </c>
      <c r="HO163">
        <v>26.2454</v>
      </c>
      <c r="HP163">
        <v>63.4441</v>
      </c>
      <c r="HQ163">
        <v>16.5505</v>
      </c>
      <c r="HR163">
        <v>1</v>
      </c>
      <c r="HS163">
        <v>0.169063</v>
      </c>
      <c r="HT163">
        <v>0.657034</v>
      </c>
      <c r="HU163">
        <v>20.1982</v>
      </c>
      <c r="HV163">
        <v>5.22792</v>
      </c>
      <c r="HW163">
        <v>11.974</v>
      </c>
      <c r="HX163">
        <v>4.96955</v>
      </c>
      <c r="HY163">
        <v>3.2895</v>
      </c>
      <c r="HZ163">
        <v>9999</v>
      </c>
      <c r="IA163">
        <v>9999</v>
      </c>
      <c r="IB163">
        <v>9999</v>
      </c>
      <c r="IC163">
        <v>999.9</v>
      </c>
      <c r="ID163">
        <v>4.97296</v>
      </c>
      <c r="IE163">
        <v>1.87743</v>
      </c>
      <c r="IF163">
        <v>1.87546</v>
      </c>
      <c r="IG163">
        <v>1.87829</v>
      </c>
      <c r="IH163">
        <v>1.875</v>
      </c>
      <c r="II163">
        <v>1.87861</v>
      </c>
      <c r="IJ163">
        <v>1.87572</v>
      </c>
      <c r="IK163">
        <v>1.87683</v>
      </c>
      <c r="IL163">
        <v>0</v>
      </c>
      <c r="IM163">
        <v>0</v>
      </c>
      <c r="IN163">
        <v>0</v>
      </c>
      <c r="IO163">
        <v>0</v>
      </c>
      <c r="IP163" t="s">
        <v>443</v>
      </c>
      <c r="IQ163" t="s">
        <v>444</v>
      </c>
      <c r="IR163" t="s">
        <v>445</v>
      </c>
      <c r="IS163" t="s">
        <v>445</v>
      </c>
      <c r="IT163" t="s">
        <v>445</v>
      </c>
      <c r="IU163" t="s">
        <v>445</v>
      </c>
      <c r="IV163">
        <v>0</v>
      </c>
      <c r="IW163">
        <v>100</v>
      </c>
      <c r="IX163">
        <v>100</v>
      </c>
      <c r="IY163">
        <v>0.6</v>
      </c>
      <c r="IZ163">
        <v>0.2066</v>
      </c>
      <c r="JA163">
        <v>-0.2046850803116756</v>
      </c>
      <c r="JB163">
        <v>0.001090686741545948</v>
      </c>
      <c r="JC163">
        <v>-2.452344269991786E-07</v>
      </c>
      <c r="JD163">
        <v>1.613811493950918E-10</v>
      </c>
      <c r="JE163">
        <v>-0.05017639731038544</v>
      </c>
      <c r="JF163">
        <v>-0.0006473243881308715</v>
      </c>
      <c r="JG163">
        <v>0.0006993473609999637</v>
      </c>
      <c r="JH163">
        <v>-6.390957121238126E-06</v>
      </c>
      <c r="JI163">
        <v>1</v>
      </c>
      <c r="JJ163">
        <v>2094</v>
      </c>
      <c r="JK163">
        <v>1</v>
      </c>
      <c r="JL163">
        <v>27</v>
      </c>
      <c r="JM163">
        <v>187566.5</v>
      </c>
      <c r="JN163">
        <v>187566.4</v>
      </c>
      <c r="JO163">
        <v>1.95435</v>
      </c>
      <c r="JP163">
        <v>2.53174</v>
      </c>
      <c r="JQ163">
        <v>1.39893</v>
      </c>
      <c r="JR163">
        <v>2.35229</v>
      </c>
      <c r="JS163">
        <v>1.44897</v>
      </c>
      <c r="JT163">
        <v>2.54639</v>
      </c>
      <c r="JU163">
        <v>36.9794</v>
      </c>
      <c r="JV163">
        <v>24.2013</v>
      </c>
      <c r="JW163">
        <v>18</v>
      </c>
      <c r="JX163">
        <v>475.954</v>
      </c>
      <c r="JY163">
        <v>484.082</v>
      </c>
      <c r="JZ163">
        <v>26.6185</v>
      </c>
      <c r="KA163">
        <v>29.3117</v>
      </c>
      <c r="KB163">
        <v>30.0003</v>
      </c>
      <c r="KC163">
        <v>28.934</v>
      </c>
      <c r="KD163">
        <v>28.9856</v>
      </c>
      <c r="KE163">
        <v>39.1711</v>
      </c>
      <c r="KF163">
        <v>26.319</v>
      </c>
      <c r="KG163">
        <v>100</v>
      </c>
      <c r="KH163">
        <v>26.5869</v>
      </c>
      <c r="KI163">
        <v>854.942</v>
      </c>
      <c r="KJ163">
        <v>21.9415</v>
      </c>
      <c r="KK163">
        <v>100.916</v>
      </c>
      <c r="KL163">
        <v>100.17</v>
      </c>
    </row>
    <row r="164" spans="1:298">
      <c r="A164">
        <v>148</v>
      </c>
      <c r="B164">
        <v>1758402574.6</v>
      </c>
      <c r="C164">
        <v>5166.099999904633</v>
      </c>
      <c r="D164" t="s">
        <v>742</v>
      </c>
      <c r="E164" t="s">
        <v>743</v>
      </c>
      <c r="F164">
        <v>5</v>
      </c>
      <c r="G164" t="s">
        <v>641</v>
      </c>
      <c r="H164" t="s">
        <v>437</v>
      </c>
      <c r="I164" t="s">
        <v>438</v>
      </c>
      <c r="J164">
        <v>1758402566.760714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858.523424301333</v>
      </c>
      <c r="AL164">
        <v>839.1637515151515</v>
      </c>
      <c r="AM164">
        <v>3.460321558743926</v>
      </c>
      <c r="AN164">
        <v>65.66047444305194</v>
      </c>
      <c r="AO164">
        <f>(AQ164 - AP164 + DZ164*1E3/(8.314*(EB164+273.15)) * AS164/DY164 * AR164) * DY164/(100*DM164) * 1000/(1000 - AQ164)</f>
        <v>0</v>
      </c>
      <c r="AP164">
        <v>21.99770574841282</v>
      </c>
      <c r="AQ164">
        <v>22.22735393939394</v>
      </c>
      <c r="AR164">
        <v>-6.998417287078321E-05</v>
      </c>
      <c r="AS164">
        <v>125.0699500986589</v>
      </c>
      <c r="AT164">
        <v>1</v>
      </c>
      <c r="AU164">
        <v>0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439</v>
      </c>
      <c r="AZ164" t="s">
        <v>439</v>
      </c>
      <c r="BA164">
        <v>0</v>
      </c>
      <c r="BB164">
        <v>0</v>
      </c>
      <c r="BC164">
        <f>1-BA164/BB164</f>
        <v>0</v>
      </c>
      <c r="BD164">
        <v>0</v>
      </c>
      <c r="BE164" t="s">
        <v>439</v>
      </c>
      <c r="BF164" t="s">
        <v>439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439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1.91</v>
      </c>
      <c r="DN164">
        <v>0.5</v>
      </c>
      <c r="DO164" t="s">
        <v>440</v>
      </c>
      <c r="DP164">
        <v>2</v>
      </c>
      <c r="DQ164" t="b">
        <v>1</v>
      </c>
      <c r="DR164">
        <v>1758402566.760714</v>
      </c>
      <c r="DS164">
        <v>795.7419642857143</v>
      </c>
      <c r="DT164">
        <v>823.5211071428572</v>
      </c>
      <c r="DU164">
        <v>22.23522142857143</v>
      </c>
      <c r="DV164">
        <v>21.99323928571428</v>
      </c>
      <c r="DW164">
        <v>795.1533571428571</v>
      </c>
      <c r="DX164">
        <v>22.02860714285714</v>
      </c>
      <c r="DY164">
        <v>500.0026071428572</v>
      </c>
      <c r="DZ164">
        <v>90.31085357142857</v>
      </c>
      <c r="EA164">
        <v>0.05553720714285714</v>
      </c>
      <c r="EB164">
        <v>28.98598214285714</v>
      </c>
      <c r="EC164">
        <v>30.02678571428571</v>
      </c>
      <c r="ED164">
        <v>999.9000000000002</v>
      </c>
      <c r="EE164">
        <v>0</v>
      </c>
      <c r="EF164">
        <v>0</v>
      </c>
      <c r="EG164">
        <v>9992.383571428571</v>
      </c>
      <c r="EH164">
        <v>0</v>
      </c>
      <c r="EI164">
        <v>9.834122857142857</v>
      </c>
      <c r="EJ164">
        <v>-27.77911428571428</v>
      </c>
      <c r="EK164">
        <v>813.8377857142857</v>
      </c>
      <c r="EL164">
        <v>842.040392857143</v>
      </c>
      <c r="EM164">
        <v>0.2419852857142857</v>
      </c>
      <c r="EN164">
        <v>823.5211071428572</v>
      </c>
      <c r="EO164">
        <v>21.99323928571428</v>
      </c>
      <c r="EP164">
        <v>2.008081785714286</v>
      </c>
      <c r="EQ164">
        <v>1.986228214285714</v>
      </c>
      <c r="ER164">
        <v>17.5082</v>
      </c>
      <c r="ES164">
        <v>17.334975</v>
      </c>
      <c r="ET164">
        <v>1999.999285714285</v>
      </c>
      <c r="EU164">
        <v>0.9800041785714286</v>
      </c>
      <c r="EV164">
        <v>0.01999547857142857</v>
      </c>
      <c r="EW164">
        <v>0</v>
      </c>
      <c r="EX164">
        <v>210.0460357142857</v>
      </c>
      <c r="EY164">
        <v>5.000560000000001</v>
      </c>
      <c r="EZ164">
        <v>4366.274285714287</v>
      </c>
      <c r="FA164">
        <v>17294.9</v>
      </c>
      <c r="FB164">
        <v>41.93257142857141</v>
      </c>
      <c r="FC164">
        <v>42.18699999999999</v>
      </c>
      <c r="FD164">
        <v>41.68699999999999</v>
      </c>
      <c r="FE164">
        <v>41.30092857142856</v>
      </c>
      <c r="FF164">
        <v>42.56199999999999</v>
      </c>
      <c r="FG164">
        <v>1955.109285714285</v>
      </c>
      <c r="FH164">
        <v>39.89000000000001</v>
      </c>
      <c r="FI164">
        <v>0</v>
      </c>
      <c r="FJ164">
        <v>1758402574.6</v>
      </c>
      <c r="FK164">
        <v>0</v>
      </c>
      <c r="FL164">
        <v>210.0481923076923</v>
      </c>
      <c r="FM164">
        <v>1.111418801224963</v>
      </c>
      <c r="FN164">
        <v>19.32136753059338</v>
      </c>
      <c r="FO164">
        <v>4366.365</v>
      </c>
      <c r="FP164">
        <v>15</v>
      </c>
      <c r="FQ164">
        <v>0</v>
      </c>
      <c r="FR164" t="s">
        <v>441</v>
      </c>
      <c r="FS164">
        <v>1747148579.5</v>
      </c>
      <c r="FT164">
        <v>1747148584.5</v>
      </c>
      <c r="FU164">
        <v>0</v>
      </c>
      <c r="FV164">
        <v>0.162</v>
      </c>
      <c r="FW164">
        <v>-0.001</v>
      </c>
      <c r="FX164">
        <v>0.139</v>
      </c>
      <c r="FY164">
        <v>0.058</v>
      </c>
      <c r="FZ164">
        <v>420</v>
      </c>
      <c r="GA164">
        <v>16</v>
      </c>
      <c r="GB164">
        <v>0.19</v>
      </c>
      <c r="GC164">
        <v>0.02</v>
      </c>
      <c r="GD164">
        <v>-27.82162</v>
      </c>
      <c r="GE164">
        <v>0.733774108818078</v>
      </c>
      <c r="GF164">
        <v>0.09816749512949785</v>
      </c>
      <c r="GG164">
        <v>0</v>
      </c>
      <c r="GH164">
        <v>209.9810294117647</v>
      </c>
      <c r="GI164">
        <v>1.154637126405447</v>
      </c>
      <c r="GJ164">
        <v>0.2313725650132909</v>
      </c>
      <c r="GK164">
        <v>0</v>
      </c>
      <c r="GL164">
        <v>0.245672725</v>
      </c>
      <c r="GM164">
        <v>-0.09544017636022575</v>
      </c>
      <c r="GN164">
        <v>0.009226820990968394</v>
      </c>
      <c r="GO164">
        <v>1</v>
      </c>
      <c r="GP164">
        <v>1</v>
      </c>
      <c r="GQ164">
        <v>3</v>
      </c>
      <c r="GR164" t="s">
        <v>455</v>
      </c>
      <c r="GS164">
        <v>3.12727</v>
      </c>
      <c r="GT164">
        <v>2.7338</v>
      </c>
      <c r="GU164">
        <v>0.137359</v>
      </c>
      <c r="GV164">
        <v>0.141338</v>
      </c>
      <c r="GW164">
        <v>0.101201</v>
      </c>
      <c r="GX164">
        <v>0.101014</v>
      </c>
      <c r="GY164">
        <v>25861.1</v>
      </c>
      <c r="GZ164">
        <v>24948.1</v>
      </c>
      <c r="HA164">
        <v>30521.9</v>
      </c>
      <c r="HB164">
        <v>29310.4</v>
      </c>
      <c r="HC164">
        <v>37870.9</v>
      </c>
      <c r="HD164">
        <v>34665.1</v>
      </c>
      <c r="HE164">
        <v>46699.6</v>
      </c>
      <c r="HF164">
        <v>43545.5</v>
      </c>
      <c r="HG164">
        <v>1.81778</v>
      </c>
      <c r="HH164">
        <v>1.87773</v>
      </c>
      <c r="HI164">
        <v>0.116572</v>
      </c>
      <c r="HJ164">
        <v>0</v>
      </c>
      <c r="HK164">
        <v>28.1197</v>
      </c>
      <c r="HL164">
        <v>999.9</v>
      </c>
      <c r="HM164">
        <v>55</v>
      </c>
      <c r="HN164">
        <v>30.2</v>
      </c>
      <c r="HO164">
        <v>26.2479</v>
      </c>
      <c r="HP164">
        <v>63.7641</v>
      </c>
      <c r="HQ164">
        <v>16.7027</v>
      </c>
      <c r="HR164">
        <v>1</v>
      </c>
      <c r="HS164">
        <v>0.169258</v>
      </c>
      <c r="HT164">
        <v>0.7029</v>
      </c>
      <c r="HU164">
        <v>20.1979</v>
      </c>
      <c r="HV164">
        <v>5.22912</v>
      </c>
      <c r="HW164">
        <v>11.974</v>
      </c>
      <c r="HX164">
        <v>4.96985</v>
      </c>
      <c r="HY164">
        <v>3.28968</v>
      </c>
      <c r="HZ164">
        <v>9999</v>
      </c>
      <c r="IA164">
        <v>9999</v>
      </c>
      <c r="IB164">
        <v>9999</v>
      </c>
      <c r="IC164">
        <v>999.9</v>
      </c>
      <c r="ID164">
        <v>4.97296</v>
      </c>
      <c r="IE164">
        <v>1.87744</v>
      </c>
      <c r="IF164">
        <v>1.87546</v>
      </c>
      <c r="IG164">
        <v>1.87832</v>
      </c>
      <c r="IH164">
        <v>1.875</v>
      </c>
      <c r="II164">
        <v>1.87864</v>
      </c>
      <c r="IJ164">
        <v>1.8757</v>
      </c>
      <c r="IK164">
        <v>1.87687</v>
      </c>
      <c r="IL164">
        <v>0</v>
      </c>
      <c r="IM164">
        <v>0</v>
      </c>
      <c r="IN164">
        <v>0</v>
      </c>
      <c r="IO164">
        <v>0</v>
      </c>
      <c r="IP164" t="s">
        <v>443</v>
      </c>
      <c r="IQ164" t="s">
        <v>444</v>
      </c>
      <c r="IR164" t="s">
        <v>445</v>
      </c>
      <c r="IS164" t="s">
        <v>445</v>
      </c>
      <c r="IT164" t="s">
        <v>445</v>
      </c>
      <c r="IU164" t="s">
        <v>445</v>
      </c>
      <c r="IV164">
        <v>0</v>
      </c>
      <c r="IW164">
        <v>100</v>
      </c>
      <c r="IX164">
        <v>100</v>
      </c>
      <c r="IY164">
        <v>0.615</v>
      </c>
      <c r="IZ164">
        <v>0.2064</v>
      </c>
      <c r="JA164">
        <v>-0.2046850803116756</v>
      </c>
      <c r="JB164">
        <v>0.001090686741545948</v>
      </c>
      <c r="JC164">
        <v>-2.452344269991786E-07</v>
      </c>
      <c r="JD164">
        <v>1.613811493950918E-10</v>
      </c>
      <c r="JE164">
        <v>-0.05017639731038544</v>
      </c>
      <c r="JF164">
        <v>-0.0006473243881308715</v>
      </c>
      <c r="JG164">
        <v>0.0006993473609999637</v>
      </c>
      <c r="JH164">
        <v>-6.390957121238126E-06</v>
      </c>
      <c r="JI164">
        <v>1</v>
      </c>
      <c r="JJ164">
        <v>2094</v>
      </c>
      <c r="JK164">
        <v>1</v>
      </c>
      <c r="JL164">
        <v>27</v>
      </c>
      <c r="JM164">
        <v>187566.6</v>
      </c>
      <c r="JN164">
        <v>187566.5</v>
      </c>
      <c r="JO164">
        <v>1.98242</v>
      </c>
      <c r="JP164">
        <v>2.54395</v>
      </c>
      <c r="JQ164">
        <v>1.39893</v>
      </c>
      <c r="JR164">
        <v>2.35229</v>
      </c>
      <c r="JS164">
        <v>1.44897</v>
      </c>
      <c r="JT164">
        <v>2.49512</v>
      </c>
      <c r="JU164">
        <v>37.0032</v>
      </c>
      <c r="JV164">
        <v>24.1926</v>
      </c>
      <c r="JW164">
        <v>18</v>
      </c>
      <c r="JX164">
        <v>476.013</v>
      </c>
      <c r="JY164">
        <v>484.021</v>
      </c>
      <c r="JZ164">
        <v>26.5937</v>
      </c>
      <c r="KA164">
        <v>29.3144</v>
      </c>
      <c r="KB164">
        <v>30.0003</v>
      </c>
      <c r="KC164">
        <v>28.9368</v>
      </c>
      <c r="KD164">
        <v>28.9884</v>
      </c>
      <c r="KE164">
        <v>39.7043</v>
      </c>
      <c r="KF164">
        <v>26.319</v>
      </c>
      <c r="KG164">
        <v>100</v>
      </c>
      <c r="KH164">
        <v>26.5869</v>
      </c>
      <c r="KI164">
        <v>874.975</v>
      </c>
      <c r="KJ164">
        <v>21.9476</v>
      </c>
      <c r="KK164">
        <v>100.914</v>
      </c>
      <c r="KL164">
        <v>100.17</v>
      </c>
    </row>
    <row r="165" spans="1:298">
      <c r="A165">
        <v>149</v>
      </c>
      <c r="B165">
        <v>1758402580.1</v>
      </c>
      <c r="C165">
        <v>5171.599999904633</v>
      </c>
      <c r="D165" t="s">
        <v>744</v>
      </c>
      <c r="E165" t="s">
        <v>745</v>
      </c>
      <c r="F165">
        <v>5</v>
      </c>
      <c r="G165" t="s">
        <v>641</v>
      </c>
      <c r="H165" t="s">
        <v>437</v>
      </c>
      <c r="I165" t="s">
        <v>438</v>
      </c>
      <c r="J165">
        <v>1758402572.332142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877.4127297772294</v>
      </c>
      <c r="AL165">
        <v>858.0788848484844</v>
      </c>
      <c r="AM165">
        <v>3.435644951253761</v>
      </c>
      <c r="AN165">
        <v>65.66047444305194</v>
      </c>
      <c r="AO165">
        <f>(AQ165 - AP165 + DZ165*1E3/(8.314*(EB165+273.15)) * AS165/DY165 * AR165) * DY165/(100*DM165) * 1000/(1000 - AQ165)</f>
        <v>0</v>
      </c>
      <c r="AP165">
        <v>21.99975557355114</v>
      </c>
      <c r="AQ165">
        <v>22.22156242424242</v>
      </c>
      <c r="AR165">
        <v>-4.198216366058602E-05</v>
      </c>
      <c r="AS165">
        <v>125.0699500986589</v>
      </c>
      <c r="AT165">
        <v>1</v>
      </c>
      <c r="AU165">
        <v>0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439</v>
      </c>
      <c r="AZ165" t="s">
        <v>439</v>
      </c>
      <c r="BA165">
        <v>0</v>
      </c>
      <c r="BB165">
        <v>0</v>
      </c>
      <c r="BC165">
        <f>1-BA165/BB165</f>
        <v>0</v>
      </c>
      <c r="BD165">
        <v>0</v>
      </c>
      <c r="BE165" t="s">
        <v>439</v>
      </c>
      <c r="BF165" t="s">
        <v>439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439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1.91</v>
      </c>
      <c r="DN165">
        <v>0.5</v>
      </c>
      <c r="DO165" t="s">
        <v>440</v>
      </c>
      <c r="DP165">
        <v>2</v>
      </c>
      <c r="DQ165" t="b">
        <v>1</v>
      </c>
      <c r="DR165">
        <v>1758402572.332142</v>
      </c>
      <c r="DS165">
        <v>814.5214642857143</v>
      </c>
      <c r="DT165">
        <v>842.2547142857142</v>
      </c>
      <c r="DU165">
        <v>22.22948571428571</v>
      </c>
      <c r="DV165">
        <v>21.99683571428571</v>
      </c>
      <c r="DW165">
        <v>813.9138214285715</v>
      </c>
      <c r="DX165">
        <v>22.02299642857142</v>
      </c>
      <c r="DY165">
        <v>499.9721071428572</v>
      </c>
      <c r="DZ165">
        <v>90.31124642857141</v>
      </c>
      <c r="EA165">
        <v>0.05563070714285714</v>
      </c>
      <c r="EB165">
        <v>28.98289285714285</v>
      </c>
      <c r="EC165">
        <v>30.02175714285715</v>
      </c>
      <c r="ED165">
        <v>999.9000000000002</v>
      </c>
      <c r="EE165">
        <v>0</v>
      </c>
      <c r="EF165">
        <v>0</v>
      </c>
      <c r="EG165">
        <v>10009.16821428572</v>
      </c>
      <c r="EH165">
        <v>0</v>
      </c>
      <c r="EI165">
        <v>9.831857142857142</v>
      </c>
      <c r="EJ165">
        <v>-27.73322499999999</v>
      </c>
      <c r="EK165">
        <v>833.0394285714286</v>
      </c>
      <c r="EL165">
        <v>861.1983571428572</v>
      </c>
      <c r="EM165">
        <v>0.232652</v>
      </c>
      <c r="EN165">
        <v>842.2547142857142</v>
      </c>
      <c r="EO165">
        <v>21.99683571428571</v>
      </c>
      <c r="EP165">
        <v>2.0075725</v>
      </c>
      <c r="EQ165">
        <v>1.986561785714286</v>
      </c>
      <c r="ER165">
        <v>17.50418571428572</v>
      </c>
      <c r="ES165">
        <v>17.337625</v>
      </c>
      <c r="ET165">
        <v>1999.992857142857</v>
      </c>
      <c r="EU165">
        <v>0.9800040714285714</v>
      </c>
      <c r="EV165">
        <v>0.01999559285714286</v>
      </c>
      <c r="EW165">
        <v>0</v>
      </c>
      <c r="EX165">
        <v>210.1425</v>
      </c>
      <c r="EY165">
        <v>5.000560000000001</v>
      </c>
      <c r="EZ165">
        <v>4367.658928571428</v>
      </c>
      <c r="FA165">
        <v>17294.84642857143</v>
      </c>
      <c r="FB165">
        <v>41.93257142857141</v>
      </c>
      <c r="FC165">
        <v>42.18699999999999</v>
      </c>
      <c r="FD165">
        <v>41.68699999999999</v>
      </c>
      <c r="FE165">
        <v>41.30314285714284</v>
      </c>
      <c r="FF165">
        <v>42.56199999999999</v>
      </c>
      <c r="FG165">
        <v>1955.102857142857</v>
      </c>
      <c r="FH165">
        <v>39.89000000000001</v>
      </c>
      <c r="FI165">
        <v>0</v>
      </c>
      <c r="FJ165">
        <v>1758402580</v>
      </c>
      <c r="FK165">
        <v>0</v>
      </c>
      <c r="FL165">
        <v>210.13248</v>
      </c>
      <c r="FM165">
        <v>1.118153843597507</v>
      </c>
      <c r="FN165">
        <v>8.365384599463749</v>
      </c>
      <c r="FO165">
        <v>4367.7588</v>
      </c>
      <c r="FP165">
        <v>15</v>
      </c>
      <c r="FQ165">
        <v>0</v>
      </c>
      <c r="FR165" t="s">
        <v>441</v>
      </c>
      <c r="FS165">
        <v>1747148579.5</v>
      </c>
      <c r="FT165">
        <v>1747148584.5</v>
      </c>
      <c r="FU165">
        <v>0</v>
      </c>
      <c r="FV165">
        <v>0.162</v>
      </c>
      <c r="FW165">
        <v>-0.001</v>
      </c>
      <c r="FX165">
        <v>0.139</v>
      </c>
      <c r="FY165">
        <v>0.058</v>
      </c>
      <c r="FZ165">
        <v>420</v>
      </c>
      <c r="GA165">
        <v>16</v>
      </c>
      <c r="GB165">
        <v>0.19</v>
      </c>
      <c r="GC165">
        <v>0.02</v>
      </c>
      <c r="GD165">
        <v>-27.7477</v>
      </c>
      <c r="GE165">
        <v>0.4587407665505612</v>
      </c>
      <c r="GF165">
        <v>0.06897592722526749</v>
      </c>
      <c r="GG165">
        <v>1</v>
      </c>
      <c r="GH165">
        <v>210.0805294117647</v>
      </c>
      <c r="GI165">
        <v>0.9609778435625672</v>
      </c>
      <c r="GJ165">
        <v>0.2184703823370067</v>
      </c>
      <c r="GK165">
        <v>1</v>
      </c>
      <c r="GL165">
        <v>0.2373643658536586</v>
      </c>
      <c r="GM165">
        <v>-0.1000340487804867</v>
      </c>
      <c r="GN165">
        <v>0.009893510343398425</v>
      </c>
      <c r="GO165">
        <v>0</v>
      </c>
      <c r="GP165">
        <v>2</v>
      </c>
      <c r="GQ165">
        <v>3</v>
      </c>
      <c r="GR165" t="s">
        <v>448</v>
      </c>
      <c r="GS165">
        <v>3.12752</v>
      </c>
      <c r="GT165">
        <v>2.73355</v>
      </c>
      <c r="GU165">
        <v>0.139394</v>
      </c>
      <c r="GV165">
        <v>0.143343</v>
      </c>
      <c r="GW165">
        <v>0.101187</v>
      </c>
      <c r="GX165">
        <v>0.101021</v>
      </c>
      <c r="GY165">
        <v>25799.7</v>
      </c>
      <c r="GZ165">
        <v>24889.8</v>
      </c>
      <c r="HA165">
        <v>30521.4</v>
      </c>
      <c r="HB165">
        <v>29310.4</v>
      </c>
      <c r="HC165">
        <v>37871.3</v>
      </c>
      <c r="HD165">
        <v>34664.7</v>
      </c>
      <c r="HE165">
        <v>46699.1</v>
      </c>
      <c r="HF165">
        <v>43545.1</v>
      </c>
      <c r="HG165">
        <v>1.81782</v>
      </c>
      <c r="HH165">
        <v>1.87738</v>
      </c>
      <c r="HI165">
        <v>0.116467</v>
      </c>
      <c r="HJ165">
        <v>0</v>
      </c>
      <c r="HK165">
        <v>28.1187</v>
      </c>
      <c r="HL165">
        <v>999.9</v>
      </c>
      <c r="HM165">
        <v>55</v>
      </c>
      <c r="HN165">
        <v>30.2</v>
      </c>
      <c r="HO165">
        <v>26.2441</v>
      </c>
      <c r="HP165">
        <v>63.1941</v>
      </c>
      <c r="HQ165">
        <v>16.6306</v>
      </c>
      <c r="HR165">
        <v>1</v>
      </c>
      <c r="HS165">
        <v>0.169723</v>
      </c>
      <c r="HT165">
        <v>0.700678</v>
      </c>
      <c r="HU165">
        <v>20.1978</v>
      </c>
      <c r="HV165">
        <v>5.22852</v>
      </c>
      <c r="HW165">
        <v>11.974</v>
      </c>
      <c r="HX165">
        <v>4.9698</v>
      </c>
      <c r="HY165">
        <v>3.28958</v>
      </c>
      <c r="HZ165">
        <v>9999</v>
      </c>
      <c r="IA165">
        <v>9999</v>
      </c>
      <c r="IB165">
        <v>9999</v>
      </c>
      <c r="IC165">
        <v>999.9</v>
      </c>
      <c r="ID165">
        <v>4.97299</v>
      </c>
      <c r="IE165">
        <v>1.87744</v>
      </c>
      <c r="IF165">
        <v>1.87548</v>
      </c>
      <c r="IG165">
        <v>1.87834</v>
      </c>
      <c r="IH165">
        <v>1.87501</v>
      </c>
      <c r="II165">
        <v>1.87864</v>
      </c>
      <c r="IJ165">
        <v>1.87572</v>
      </c>
      <c r="IK165">
        <v>1.87686</v>
      </c>
      <c r="IL165">
        <v>0</v>
      </c>
      <c r="IM165">
        <v>0</v>
      </c>
      <c r="IN165">
        <v>0</v>
      </c>
      <c r="IO165">
        <v>0</v>
      </c>
      <c r="IP165" t="s">
        <v>443</v>
      </c>
      <c r="IQ165" t="s">
        <v>444</v>
      </c>
      <c r="IR165" t="s">
        <v>445</v>
      </c>
      <c r="IS165" t="s">
        <v>445</v>
      </c>
      <c r="IT165" t="s">
        <v>445</v>
      </c>
      <c r="IU165" t="s">
        <v>445</v>
      </c>
      <c r="IV165">
        <v>0</v>
      </c>
      <c r="IW165">
        <v>100</v>
      </c>
      <c r="IX165">
        <v>100</v>
      </c>
      <c r="IY165">
        <v>0.634</v>
      </c>
      <c r="IZ165">
        <v>0.2064</v>
      </c>
      <c r="JA165">
        <v>-0.2046850803116756</v>
      </c>
      <c r="JB165">
        <v>0.001090686741545948</v>
      </c>
      <c r="JC165">
        <v>-2.452344269991786E-07</v>
      </c>
      <c r="JD165">
        <v>1.613811493950918E-10</v>
      </c>
      <c r="JE165">
        <v>-0.05017639731038544</v>
      </c>
      <c r="JF165">
        <v>-0.0006473243881308715</v>
      </c>
      <c r="JG165">
        <v>0.0006993473609999637</v>
      </c>
      <c r="JH165">
        <v>-6.390957121238126E-06</v>
      </c>
      <c r="JI165">
        <v>1</v>
      </c>
      <c r="JJ165">
        <v>2094</v>
      </c>
      <c r="JK165">
        <v>1</v>
      </c>
      <c r="JL165">
        <v>27</v>
      </c>
      <c r="JM165">
        <v>187566.7</v>
      </c>
      <c r="JN165">
        <v>187566.6</v>
      </c>
      <c r="JO165">
        <v>2.01782</v>
      </c>
      <c r="JP165">
        <v>2.53296</v>
      </c>
      <c r="JQ165">
        <v>1.39893</v>
      </c>
      <c r="JR165">
        <v>2.35352</v>
      </c>
      <c r="JS165">
        <v>1.44897</v>
      </c>
      <c r="JT165">
        <v>2.59644</v>
      </c>
      <c r="JU165">
        <v>36.9794</v>
      </c>
      <c r="JV165">
        <v>24.2013</v>
      </c>
      <c r="JW165">
        <v>18</v>
      </c>
      <c r="JX165">
        <v>476.062</v>
      </c>
      <c r="JY165">
        <v>483.815</v>
      </c>
      <c r="JZ165">
        <v>26.5625</v>
      </c>
      <c r="KA165">
        <v>29.3178</v>
      </c>
      <c r="KB165">
        <v>30.0005</v>
      </c>
      <c r="KC165">
        <v>28.9403</v>
      </c>
      <c r="KD165">
        <v>28.9918</v>
      </c>
      <c r="KE165">
        <v>40.3992</v>
      </c>
      <c r="KF165">
        <v>26.319</v>
      </c>
      <c r="KG165">
        <v>100</v>
      </c>
      <c r="KH165">
        <v>26.549</v>
      </c>
      <c r="KI165">
        <v>888.342</v>
      </c>
      <c r="KJ165">
        <v>21.9571</v>
      </c>
      <c r="KK165">
        <v>100.913</v>
      </c>
      <c r="KL165">
        <v>100.169</v>
      </c>
    </row>
    <row r="166" spans="1:298">
      <c r="A166">
        <v>150</v>
      </c>
      <c r="B166">
        <v>1758402585.1</v>
      </c>
      <c r="C166">
        <v>5176.599999904633</v>
      </c>
      <c r="D166" t="s">
        <v>746</v>
      </c>
      <c r="E166" t="s">
        <v>747</v>
      </c>
      <c r="F166">
        <v>5</v>
      </c>
      <c r="G166" t="s">
        <v>641</v>
      </c>
      <c r="H166" t="s">
        <v>437</v>
      </c>
      <c r="I166" t="s">
        <v>438</v>
      </c>
      <c r="J166">
        <v>1758402577.618518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894.4247537302153</v>
      </c>
      <c r="AL166">
        <v>875.3030666666665</v>
      </c>
      <c r="AM166">
        <v>3.446604825520907</v>
      </c>
      <c r="AN166">
        <v>65.66047444305194</v>
      </c>
      <c r="AO166">
        <f>(AQ166 - AP166 + DZ166*1E3/(8.314*(EB166+273.15)) * AS166/DY166 * AR166) * DY166/(100*DM166) * 1000/(1000 - AQ166)</f>
        <v>0</v>
      </c>
      <c r="AP166">
        <v>22.00336107375391</v>
      </c>
      <c r="AQ166">
        <v>22.21699939393939</v>
      </c>
      <c r="AR166">
        <v>-2.538384186598652E-05</v>
      </c>
      <c r="AS166">
        <v>125.0699500986589</v>
      </c>
      <c r="AT166">
        <v>1</v>
      </c>
      <c r="AU166">
        <v>0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439</v>
      </c>
      <c r="AZ166" t="s">
        <v>439</v>
      </c>
      <c r="BA166">
        <v>0</v>
      </c>
      <c r="BB166">
        <v>0</v>
      </c>
      <c r="BC166">
        <f>1-BA166/BB166</f>
        <v>0</v>
      </c>
      <c r="BD166">
        <v>0</v>
      </c>
      <c r="BE166" t="s">
        <v>439</v>
      </c>
      <c r="BF166" t="s">
        <v>439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439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1.91</v>
      </c>
      <c r="DN166">
        <v>0.5</v>
      </c>
      <c r="DO166" t="s">
        <v>440</v>
      </c>
      <c r="DP166">
        <v>2</v>
      </c>
      <c r="DQ166" t="b">
        <v>1</v>
      </c>
      <c r="DR166">
        <v>1758402577.618518</v>
      </c>
      <c r="DS166">
        <v>832.3426666666667</v>
      </c>
      <c r="DT166">
        <v>859.9997407407407</v>
      </c>
      <c r="DU166">
        <v>22.22393703703704</v>
      </c>
      <c r="DV166">
        <v>21.99955925925926</v>
      </c>
      <c r="DW166">
        <v>831.7168888888889</v>
      </c>
      <c r="DX166">
        <v>22.01755555555555</v>
      </c>
      <c r="DY166">
        <v>500.0451111111111</v>
      </c>
      <c r="DZ166">
        <v>90.31240370370371</v>
      </c>
      <c r="EA166">
        <v>0.05564961851851851</v>
      </c>
      <c r="EB166">
        <v>28.97967777777778</v>
      </c>
      <c r="EC166">
        <v>30.01811851851852</v>
      </c>
      <c r="ED166">
        <v>999.9000000000001</v>
      </c>
      <c r="EE166">
        <v>0</v>
      </c>
      <c r="EF166">
        <v>0</v>
      </c>
      <c r="EG166">
        <v>10013.44592592593</v>
      </c>
      <c r="EH166">
        <v>0</v>
      </c>
      <c r="EI166">
        <v>9.832989999999999</v>
      </c>
      <c r="EJ166">
        <v>-27.65711481481481</v>
      </c>
      <c r="EK166">
        <v>851.260925925926</v>
      </c>
      <c r="EL166">
        <v>879.3448888888889</v>
      </c>
      <c r="EM166">
        <v>0.2243751111111111</v>
      </c>
      <c r="EN166">
        <v>859.9997407407407</v>
      </c>
      <c r="EO166">
        <v>21.99955925925926</v>
      </c>
      <c r="EP166">
        <v>2.007097037037037</v>
      </c>
      <c r="EQ166">
        <v>1.986833703703703</v>
      </c>
      <c r="ER166">
        <v>17.50042962962963</v>
      </c>
      <c r="ES166">
        <v>17.33979259259259</v>
      </c>
      <c r="ET166">
        <v>1999.975555555556</v>
      </c>
      <c r="EU166">
        <v>0.9800038888888888</v>
      </c>
      <c r="EV166">
        <v>0.01999578148148148</v>
      </c>
      <c r="EW166">
        <v>0</v>
      </c>
      <c r="EX166">
        <v>210.1793703703704</v>
      </c>
      <c r="EY166">
        <v>5.000560000000001</v>
      </c>
      <c r="EZ166">
        <v>4368.004444444446</v>
      </c>
      <c r="FA166">
        <v>17294.68888888889</v>
      </c>
      <c r="FB166">
        <v>41.9278148148148</v>
      </c>
      <c r="FC166">
        <v>42.18699999999999</v>
      </c>
      <c r="FD166">
        <v>41.68699999999999</v>
      </c>
      <c r="FE166">
        <v>41.29133333333333</v>
      </c>
      <c r="FF166">
        <v>42.56199999999999</v>
      </c>
      <c r="FG166">
        <v>1955.085555555556</v>
      </c>
      <c r="FH166">
        <v>39.89000000000001</v>
      </c>
      <c r="FI166">
        <v>0</v>
      </c>
      <c r="FJ166">
        <v>1758402584.8</v>
      </c>
      <c r="FK166">
        <v>0</v>
      </c>
      <c r="FL166">
        <v>210.16132</v>
      </c>
      <c r="FM166">
        <v>-0.6299230788052744</v>
      </c>
      <c r="FN166">
        <v>-0.3300000098827937</v>
      </c>
      <c r="FO166">
        <v>4368.025600000001</v>
      </c>
      <c r="FP166">
        <v>15</v>
      </c>
      <c r="FQ166">
        <v>0</v>
      </c>
      <c r="FR166" t="s">
        <v>441</v>
      </c>
      <c r="FS166">
        <v>1747148579.5</v>
      </c>
      <c r="FT166">
        <v>1747148584.5</v>
      </c>
      <c r="FU166">
        <v>0</v>
      </c>
      <c r="FV166">
        <v>0.162</v>
      </c>
      <c r="FW166">
        <v>-0.001</v>
      </c>
      <c r="FX166">
        <v>0.139</v>
      </c>
      <c r="FY166">
        <v>0.058</v>
      </c>
      <c r="FZ166">
        <v>420</v>
      </c>
      <c r="GA166">
        <v>16</v>
      </c>
      <c r="GB166">
        <v>0.19</v>
      </c>
      <c r="GC166">
        <v>0.02</v>
      </c>
      <c r="GD166">
        <v>-27.68745365853659</v>
      </c>
      <c r="GE166">
        <v>0.8563547038327348</v>
      </c>
      <c r="GF166">
        <v>0.09790129199566286</v>
      </c>
      <c r="GG166">
        <v>0</v>
      </c>
      <c r="GH166">
        <v>210.1143529411765</v>
      </c>
      <c r="GI166">
        <v>0.3590221553762938</v>
      </c>
      <c r="GJ166">
        <v>0.1731090921513575</v>
      </c>
      <c r="GK166">
        <v>1</v>
      </c>
      <c r="GL166">
        <v>0.2291447317073171</v>
      </c>
      <c r="GM166">
        <v>-0.09507459930313646</v>
      </c>
      <c r="GN166">
        <v>0.009402949851170577</v>
      </c>
      <c r="GO166">
        <v>1</v>
      </c>
      <c r="GP166">
        <v>2</v>
      </c>
      <c r="GQ166">
        <v>3</v>
      </c>
      <c r="GR166" t="s">
        <v>448</v>
      </c>
      <c r="GS166">
        <v>3.12745</v>
      </c>
      <c r="GT166">
        <v>2.73324</v>
      </c>
      <c r="GU166">
        <v>0.141219</v>
      </c>
      <c r="GV166">
        <v>0.145151</v>
      </c>
      <c r="GW166">
        <v>0.101171</v>
      </c>
      <c r="GX166">
        <v>0.101035</v>
      </c>
      <c r="GY166">
        <v>25745.2</v>
      </c>
      <c r="GZ166">
        <v>24837.2</v>
      </c>
      <c r="HA166">
        <v>30521.7</v>
      </c>
      <c r="HB166">
        <v>29310.3</v>
      </c>
      <c r="HC166">
        <v>37872.2</v>
      </c>
      <c r="HD166">
        <v>34664.5</v>
      </c>
      <c r="HE166">
        <v>46699.3</v>
      </c>
      <c r="HF166">
        <v>43545.5</v>
      </c>
      <c r="HG166">
        <v>1.81775</v>
      </c>
      <c r="HH166">
        <v>1.8774</v>
      </c>
      <c r="HI166">
        <v>0.116631</v>
      </c>
      <c r="HJ166">
        <v>0</v>
      </c>
      <c r="HK166">
        <v>28.1173</v>
      </c>
      <c r="HL166">
        <v>999.9</v>
      </c>
      <c r="HM166">
        <v>55</v>
      </c>
      <c r="HN166">
        <v>30.2</v>
      </c>
      <c r="HO166">
        <v>26.245</v>
      </c>
      <c r="HP166">
        <v>63.6541</v>
      </c>
      <c r="HQ166">
        <v>16.4223</v>
      </c>
      <c r="HR166">
        <v>1</v>
      </c>
      <c r="HS166">
        <v>0.169726</v>
      </c>
      <c r="HT166">
        <v>0.666225</v>
      </c>
      <c r="HU166">
        <v>20.198</v>
      </c>
      <c r="HV166">
        <v>5.22792</v>
      </c>
      <c r="HW166">
        <v>11.974</v>
      </c>
      <c r="HX166">
        <v>4.96965</v>
      </c>
      <c r="HY166">
        <v>3.28955</v>
      </c>
      <c r="HZ166">
        <v>9999</v>
      </c>
      <c r="IA166">
        <v>9999</v>
      </c>
      <c r="IB166">
        <v>9999</v>
      </c>
      <c r="IC166">
        <v>999.9</v>
      </c>
      <c r="ID166">
        <v>4.97299</v>
      </c>
      <c r="IE166">
        <v>1.87744</v>
      </c>
      <c r="IF166">
        <v>1.87548</v>
      </c>
      <c r="IG166">
        <v>1.87834</v>
      </c>
      <c r="IH166">
        <v>1.875</v>
      </c>
      <c r="II166">
        <v>1.87865</v>
      </c>
      <c r="IJ166">
        <v>1.87573</v>
      </c>
      <c r="IK166">
        <v>1.8769</v>
      </c>
      <c r="IL166">
        <v>0</v>
      </c>
      <c r="IM166">
        <v>0</v>
      </c>
      <c r="IN166">
        <v>0</v>
      </c>
      <c r="IO166">
        <v>0</v>
      </c>
      <c r="IP166" t="s">
        <v>443</v>
      </c>
      <c r="IQ166" t="s">
        <v>444</v>
      </c>
      <c r="IR166" t="s">
        <v>445</v>
      </c>
      <c r="IS166" t="s">
        <v>445</v>
      </c>
      <c r="IT166" t="s">
        <v>445</v>
      </c>
      <c r="IU166" t="s">
        <v>445</v>
      </c>
      <c r="IV166">
        <v>0</v>
      </c>
      <c r="IW166">
        <v>100</v>
      </c>
      <c r="IX166">
        <v>100</v>
      </c>
      <c r="IY166">
        <v>0.651</v>
      </c>
      <c r="IZ166">
        <v>0.2063</v>
      </c>
      <c r="JA166">
        <v>-0.2046850803116756</v>
      </c>
      <c r="JB166">
        <v>0.001090686741545948</v>
      </c>
      <c r="JC166">
        <v>-2.452344269991786E-07</v>
      </c>
      <c r="JD166">
        <v>1.613811493950918E-10</v>
      </c>
      <c r="JE166">
        <v>-0.05017639731038544</v>
      </c>
      <c r="JF166">
        <v>-0.0006473243881308715</v>
      </c>
      <c r="JG166">
        <v>0.0006993473609999637</v>
      </c>
      <c r="JH166">
        <v>-6.390957121238126E-06</v>
      </c>
      <c r="JI166">
        <v>1</v>
      </c>
      <c r="JJ166">
        <v>2094</v>
      </c>
      <c r="JK166">
        <v>1</v>
      </c>
      <c r="JL166">
        <v>27</v>
      </c>
      <c r="JM166">
        <v>187566.8</v>
      </c>
      <c r="JN166">
        <v>187566.7</v>
      </c>
      <c r="JO166">
        <v>2.04468</v>
      </c>
      <c r="JP166">
        <v>2.54395</v>
      </c>
      <c r="JQ166">
        <v>1.39893</v>
      </c>
      <c r="JR166">
        <v>2.35229</v>
      </c>
      <c r="JS166">
        <v>1.44897</v>
      </c>
      <c r="JT166">
        <v>2.48413</v>
      </c>
      <c r="JU166">
        <v>36.9794</v>
      </c>
      <c r="JV166">
        <v>24.1926</v>
      </c>
      <c r="JW166">
        <v>18</v>
      </c>
      <c r="JX166">
        <v>476.041</v>
      </c>
      <c r="JY166">
        <v>483.857</v>
      </c>
      <c r="JZ166">
        <v>26.544</v>
      </c>
      <c r="KA166">
        <v>29.3209</v>
      </c>
      <c r="KB166">
        <v>30.0002</v>
      </c>
      <c r="KC166">
        <v>28.9434</v>
      </c>
      <c r="KD166">
        <v>28.9949</v>
      </c>
      <c r="KE166">
        <v>41.0388</v>
      </c>
      <c r="KF166">
        <v>26.319</v>
      </c>
      <c r="KG166">
        <v>100</v>
      </c>
      <c r="KH166">
        <v>26.5325</v>
      </c>
      <c r="KI166">
        <v>908.375</v>
      </c>
      <c r="KJ166">
        <v>21.9657</v>
      </c>
      <c r="KK166">
        <v>100.914</v>
      </c>
      <c r="KL166">
        <v>100.169</v>
      </c>
    </row>
    <row r="167" spans="1:298">
      <c r="A167">
        <v>151</v>
      </c>
      <c r="B167">
        <v>1758402590.1</v>
      </c>
      <c r="C167">
        <v>5181.599999904633</v>
      </c>
      <c r="D167" t="s">
        <v>748</v>
      </c>
      <c r="E167" t="s">
        <v>749</v>
      </c>
      <c r="F167">
        <v>5</v>
      </c>
      <c r="G167" t="s">
        <v>641</v>
      </c>
      <c r="H167" t="s">
        <v>437</v>
      </c>
      <c r="I167" t="s">
        <v>438</v>
      </c>
      <c r="J167">
        <v>1758402582.332142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911.5929264875623</v>
      </c>
      <c r="AL167">
        <v>892.4834848484846</v>
      </c>
      <c r="AM167">
        <v>3.430555410617274</v>
      </c>
      <c r="AN167">
        <v>65.66047444305194</v>
      </c>
      <c r="AO167">
        <f>(AQ167 - AP167 + DZ167*1E3/(8.314*(EB167+273.15)) * AS167/DY167 * AR167) * DY167/(100*DM167) * 1000/(1000 - AQ167)</f>
        <v>0</v>
      </c>
      <c r="AP167">
        <v>22.00609277376234</v>
      </c>
      <c r="AQ167">
        <v>22.21227393939393</v>
      </c>
      <c r="AR167">
        <v>-3.511025637894863E-05</v>
      </c>
      <c r="AS167">
        <v>125.0699500986589</v>
      </c>
      <c r="AT167">
        <v>1</v>
      </c>
      <c r="AU167">
        <v>0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439</v>
      </c>
      <c r="AZ167" t="s">
        <v>439</v>
      </c>
      <c r="BA167">
        <v>0</v>
      </c>
      <c r="BB167">
        <v>0</v>
      </c>
      <c r="BC167">
        <f>1-BA167/BB167</f>
        <v>0</v>
      </c>
      <c r="BD167">
        <v>0</v>
      </c>
      <c r="BE167" t="s">
        <v>439</v>
      </c>
      <c r="BF167" t="s">
        <v>439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439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1.91</v>
      </c>
      <c r="DN167">
        <v>0.5</v>
      </c>
      <c r="DO167" t="s">
        <v>440</v>
      </c>
      <c r="DP167">
        <v>2</v>
      </c>
      <c r="DQ167" t="b">
        <v>1</v>
      </c>
      <c r="DR167">
        <v>1758402582.332142</v>
      </c>
      <c r="DS167">
        <v>848.2116428571428</v>
      </c>
      <c r="DT167">
        <v>875.7895714285713</v>
      </c>
      <c r="DU167">
        <v>22.21915</v>
      </c>
      <c r="DV167">
        <v>22.00211785714285</v>
      </c>
      <c r="DW167">
        <v>847.5696785714287</v>
      </c>
      <c r="DX167">
        <v>22.01286071428572</v>
      </c>
      <c r="DY167">
        <v>500.0221428571429</v>
      </c>
      <c r="DZ167">
        <v>90.31404285714288</v>
      </c>
      <c r="EA167">
        <v>0.05565250714285713</v>
      </c>
      <c r="EB167">
        <v>28.97637500000001</v>
      </c>
      <c r="EC167">
        <v>30.0164</v>
      </c>
      <c r="ED167">
        <v>999.9000000000002</v>
      </c>
      <c r="EE167">
        <v>0</v>
      </c>
      <c r="EF167">
        <v>0</v>
      </c>
      <c r="EG167">
        <v>10009.30642857143</v>
      </c>
      <c r="EH167">
        <v>0</v>
      </c>
      <c r="EI167">
        <v>9.834812142857144</v>
      </c>
      <c r="EJ167">
        <v>-27.57803571428571</v>
      </c>
      <c r="EK167">
        <v>867.4862857142856</v>
      </c>
      <c r="EL167">
        <v>895.4922857142858</v>
      </c>
      <c r="EM167">
        <v>0.2170287857142857</v>
      </c>
      <c r="EN167">
        <v>875.7895714285713</v>
      </c>
      <c r="EO167">
        <v>22.00211785714285</v>
      </c>
      <c r="EP167">
        <v>2.006701071428572</v>
      </c>
      <c r="EQ167">
        <v>1.9871</v>
      </c>
      <c r="ER167">
        <v>17.49730714285715</v>
      </c>
      <c r="ES167">
        <v>17.34191785714286</v>
      </c>
      <c r="ET167">
        <v>1999.9925</v>
      </c>
      <c r="EU167">
        <v>0.9800040714285714</v>
      </c>
      <c r="EV167">
        <v>0.01999559642857143</v>
      </c>
      <c r="EW167">
        <v>0</v>
      </c>
      <c r="EX167">
        <v>210.1425</v>
      </c>
      <c r="EY167">
        <v>5.000560000000001</v>
      </c>
      <c r="EZ167">
        <v>4367.868928571429</v>
      </c>
      <c r="FA167">
        <v>17294.83571428572</v>
      </c>
      <c r="FB167">
        <v>41.92149999999999</v>
      </c>
      <c r="FC167">
        <v>42.18699999999999</v>
      </c>
      <c r="FD167">
        <v>41.68699999999999</v>
      </c>
      <c r="FE167">
        <v>41.2942857142857</v>
      </c>
      <c r="FF167">
        <v>42.56199999999999</v>
      </c>
      <c r="FG167">
        <v>1955.1025</v>
      </c>
      <c r="FH167">
        <v>39.89000000000001</v>
      </c>
      <c r="FI167">
        <v>0</v>
      </c>
      <c r="FJ167">
        <v>1758402590.2</v>
      </c>
      <c r="FK167">
        <v>0</v>
      </c>
      <c r="FL167">
        <v>210.116</v>
      </c>
      <c r="FM167">
        <v>-0.8603076898409143</v>
      </c>
      <c r="FN167">
        <v>-3.787692329477834</v>
      </c>
      <c r="FO167">
        <v>4367.881923076923</v>
      </c>
      <c r="FP167">
        <v>15</v>
      </c>
      <c r="FQ167">
        <v>0</v>
      </c>
      <c r="FR167" t="s">
        <v>441</v>
      </c>
      <c r="FS167">
        <v>1747148579.5</v>
      </c>
      <c r="FT167">
        <v>1747148584.5</v>
      </c>
      <c r="FU167">
        <v>0</v>
      </c>
      <c r="FV167">
        <v>0.162</v>
      </c>
      <c r="FW167">
        <v>-0.001</v>
      </c>
      <c r="FX167">
        <v>0.139</v>
      </c>
      <c r="FY167">
        <v>0.058</v>
      </c>
      <c r="FZ167">
        <v>420</v>
      </c>
      <c r="GA167">
        <v>16</v>
      </c>
      <c r="GB167">
        <v>0.19</v>
      </c>
      <c r="GC167">
        <v>0.02</v>
      </c>
      <c r="GD167">
        <v>-27.627425</v>
      </c>
      <c r="GE167">
        <v>0.9621703564728583</v>
      </c>
      <c r="GF167">
        <v>0.1070805135166995</v>
      </c>
      <c r="GG167">
        <v>0</v>
      </c>
      <c r="GH167">
        <v>210.1271470588235</v>
      </c>
      <c r="GI167">
        <v>-0.354453780167523</v>
      </c>
      <c r="GJ167">
        <v>0.2161222601095923</v>
      </c>
      <c r="GK167">
        <v>1</v>
      </c>
      <c r="GL167">
        <v>0.221766675</v>
      </c>
      <c r="GM167">
        <v>-0.0943062101313327</v>
      </c>
      <c r="GN167">
        <v>0.009095603782563034</v>
      </c>
      <c r="GO167">
        <v>1</v>
      </c>
      <c r="GP167">
        <v>2</v>
      </c>
      <c r="GQ167">
        <v>3</v>
      </c>
      <c r="GR167" t="s">
        <v>448</v>
      </c>
      <c r="GS167">
        <v>3.12741</v>
      </c>
      <c r="GT167">
        <v>2.73347</v>
      </c>
      <c r="GU167">
        <v>0.143018</v>
      </c>
      <c r="GV167">
        <v>0.146934</v>
      </c>
      <c r="GW167">
        <v>0.101155</v>
      </c>
      <c r="GX167">
        <v>0.101044</v>
      </c>
      <c r="GY167">
        <v>25690.8</v>
      </c>
      <c r="GZ167">
        <v>24785.5</v>
      </c>
      <c r="HA167">
        <v>30521.3</v>
      </c>
      <c r="HB167">
        <v>29310.5</v>
      </c>
      <c r="HC167">
        <v>37872.6</v>
      </c>
      <c r="HD167">
        <v>34664.5</v>
      </c>
      <c r="HE167">
        <v>46698.7</v>
      </c>
      <c r="HF167">
        <v>43545.7</v>
      </c>
      <c r="HG167">
        <v>1.8178</v>
      </c>
      <c r="HH167">
        <v>1.8776</v>
      </c>
      <c r="HI167">
        <v>0.116356</v>
      </c>
      <c r="HJ167">
        <v>0</v>
      </c>
      <c r="HK167">
        <v>28.1163</v>
      </c>
      <c r="HL167">
        <v>999.9</v>
      </c>
      <c r="HM167">
        <v>55</v>
      </c>
      <c r="HN167">
        <v>30.2</v>
      </c>
      <c r="HO167">
        <v>26.2444</v>
      </c>
      <c r="HP167">
        <v>63.6341</v>
      </c>
      <c r="HQ167">
        <v>16.6066</v>
      </c>
      <c r="HR167">
        <v>1</v>
      </c>
      <c r="HS167">
        <v>0.169756</v>
      </c>
      <c r="HT167">
        <v>0.669858</v>
      </c>
      <c r="HU167">
        <v>20.1979</v>
      </c>
      <c r="HV167">
        <v>5.22792</v>
      </c>
      <c r="HW167">
        <v>11.974</v>
      </c>
      <c r="HX167">
        <v>4.96965</v>
      </c>
      <c r="HY167">
        <v>3.2895</v>
      </c>
      <c r="HZ167">
        <v>9999</v>
      </c>
      <c r="IA167">
        <v>9999</v>
      </c>
      <c r="IB167">
        <v>9999</v>
      </c>
      <c r="IC167">
        <v>999.9</v>
      </c>
      <c r="ID167">
        <v>4.97295</v>
      </c>
      <c r="IE167">
        <v>1.87744</v>
      </c>
      <c r="IF167">
        <v>1.87549</v>
      </c>
      <c r="IG167">
        <v>1.87833</v>
      </c>
      <c r="IH167">
        <v>1.87501</v>
      </c>
      <c r="II167">
        <v>1.87864</v>
      </c>
      <c r="IJ167">
        <v>1.87574</v>
      </c>
      <c r="IK167">
        <v>1.87692</v>
      </c>
      <c r="IL167">
        <v>0</v>
      </c>
      <c r="IM167">
        <v>0</v>
      </c>
      <c r="IN167">
        <v>0</v>
      </c>
      <c r="IO167">
        <v>0</v>
      </c>
      <c r="IP167" t="s">
        <v>443</v>
      </c>
      <c r="IQ167" t="s">
        <v>444</v>
      </c>
      <c r="IR167" t="s">
        <v>445</v>
      </c>
      <c r="IS167" t="s">
        <v>445</v>
      </c>
      <c r="IT167" t="s">
        <v>445</v>
      </c>
      <c r="IU167" t="s">
        <v>445</v>
      </c>
      <c r="IV167">
        <v>0</v>
      </c>
      <c r="IW167">
        <v>100</v>
      </c>
      <c r="IX167">
        <v>100</v>
      </c>
      <c r="IY167">
        <v>0.669</v>
      </c>
      <c r="IZ167">
        <v>0.2062</v>
      </c>
      <c r="JA167">
        <v>-0.2046850803116756</v>
      </c>
      <c r="JB167">
        <v>0.001090686741545948</v>
      </c>
      <c r="JC167">
        <v>-2.452344269991786E-07</v>
      </c>
      <c r="JD167">
        <v>1.613811493950918E-10</v>
      </c>
      <c r="JE167">
        <v>-0.05017639731038544</v>
      </c>
      <c r="JF167">
        <v>-0.0006473243881308715</v>
      </c>
      <c r="JG167">
        <v>0.0006993473609999637</v>
      </c>
      <c r="JH167">
        <v>-6.390957121238126E-06</v>
      </c>
      <c r="JI167">
        <v>1</v>
      </c>
      <c r="JJ167">
        <v>2094</v>
      </c>
      <c r="JK167">
        <v>1</v>
      </c>
      <c r="JL167">
        <v>27</v>
      </c>
      <c r="JM167">
        <v>187566.8</v>
      </c>
      <c r="JN167">
        <v>187566.8</v>
      </c>
      <c r="JO167">
        <v>2.07886</v>
      </c>
      <c r="JP167">
        <v>2.5293</v>
      </c>
      <c r="JQ167">
        <v>1.39893</v>
      </c>
      <c r="JR167">
        <v>2.35229</v>
      </c>
      <c r="JS167">
        <v>1.44897</v>
      </c>
      <c r="JT167">
        <v>2.59888</v>
      </c>
      <c r="JU167">
        <v>37.0032</v>
      </c>
      <c r="JV167">
        <v>24.2013</v>
      </c>
      <c r="JW167">
        <v>18</v>
      </c>
      <c r="JX167">
        <v>476.088</v>
      </c>
      <c r="JY167">
        <v>484.016</v>
      </c>
      <c r="JZ167">
        <v>26.5298</v>
      </c>
      <c r="KA167">
        <v>29.3241</v>
      </c>
      <c r="KB167">
        <v>30.0002</v>
      </c>
      <c r="KC167">
        <v>28.9465</v>
      </c>
      <c r="KD167">
        <v>28.998</v>
      </c>
      <c r="KE167">
        <v>41.6204</v>
      </c>
      <c r="KF167">
        <v>26.319</v>
      </c>
      <c r="KG167">
        <v>100</v>
      </c>
      <c r="KH167">
        <v>26.5127</v>
      </c>
      <c r="KI167">
        <v>921.734</v>
      </c>
      <c r="KJ167">
        <v>21.9745</v>
      </c>
      <c r="KK167">
        <v>100.912</v>
      </c>
      <c r="KL167">
        <v>100.17</v>
      </c>
    </row>
    <row r="168" spans="1:298">
      <c r="A168">
        <v>152</v>
      </c>
      <c r="B168">
        <v>1758402595.1</v>
      </c>
      <c r="C168">
        <v>5186.599999904633</v>
      </c>
      <c r="D168" t="s">
        <v>750</v>
      </c>
      <c r="E168" t="s">
        <v>751</v>
      </c>
      <c r="F168">
        <v>5</v>
      </c>
      <c r="G168" t="s">
        <v>641</v>
      </c>
      <c r="H168" t="s">
        <v>437</v>
      </c>
      <c r="I168" t="s">
        <v>438</v>
      </c>
      <c r="J168">
        <v>1758402587.6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928.6810885837086</v>
      </c>
      <c r="AL168">
        <v>909.6231636363636</v>
      </c>
      <c r="AM168">
        <v>3.409696972200292</v>
      </c>
      <c r="AN168">
        <v>65.66047444305194</v>
      </c>
      <c r="AO168">
        <f>(AQ168 - AP168 + DZ168*1E3/(8.314*(EB168+273.15)) * AS168/DY168 * AR168) * DY168/(100*DM168) * 1000/(1000 - AQ168)</f>
        <v>0</v>
      </c>
      <c r="AP168">
        <v>22.0073865768295</v>
      </c>
      <c r="AQ168">
        <v>22.20962909090909</v>
      </c>
      <c r="AR168">
        <v>-2.967265143691997E-05</v>
      </c>
      <c r="AS168">
        <v>125.0699500986589</v>
      </c>
      <c r="AT168">
        <v>1</v>
      </c>
      <c r="AU168">
        <v>0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439</v>
      </c>
      <c r="AZ168" t="s">
        <v>439</v>
      </c>
      <c r="BA168">
        <v>0</v>
      </c>
      <c r="BB168">
        <v>0</v>
      </c>
      <c r="BC168">
        <f>1-BA168/BB168</f>
        <v>0</v>
      </c>
      <c r="BD168">
        <v>0</v>
      </c>
      <c r="BE168" t="s">
        <v>439</v>
      </c>
      <c r="BF168" t="s">
        <v>439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439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1.91</v>
      </c>
      <c r="DN168">
        <v>0.5</v>
      </c>
      <c r="DO168" t="s">
        <v>440</v>
      </c>
      <c r="DP168">
        <v>2</v>
      </c>
      <c r="DQ168" t="b">
        <v>1</v>
      </c>
      <c r="DR168">
        <v>1758402587.6</v>
      </c>
      <c r="DS168">
        <v>865.9382222222222</v>
      </c>
      <c r="DT168">
        <v>893.3899629629631</v>
      </c>
      <c r="DU168">
        <v>22.21472962962963</v>
      </c>
      <c r="DV168">
        <v>22.00508518518518</v>
      </c>
      <c r="DW168">
        <v>865.278111111111</v>
      </c>
      <c r="DX168">
        <v>22.00852222222222</v>
      </c>
      <c r="DY168">
        <v>500.0245185185184</v>
      </c>
      <c r="DZ168">
        <v>90.31370370370369</v>
      </c>
      <c r="EA168">
        <v>0.05570050000000001</v>
      </c>
      <c r="EB168">
        <v>28.97217407407408</v>
      </c>
      <c r="EC168">
        <v>30.01621111111111</v>
      </c>
      <c r="ED168">
        <v>999.9000000000001</v>
      </c>
      <c r="EE168">
        <v>0</v>
      </c>
      <c r="EF168">
        <v>0</v>
      </c>
      <c r="EG168">
        <v>9992.479629629628</v>
      </c>
      <c r="EH168">
        <v>0</v>
      </c>
      <c r="EI168">
        <v>9.843358148148148</v>
      </c>
      <c r="EJ168">
        <v>-27.45179259259259</v>
      </c>
      <c r="EK168">
        <v>885.6117407407407</v>
      </c>
      <c r="EL168">
        <v>913.4914444444445</v>
      </c>
      <c r="EM168">
        <v>0.2096385185185185</v>
      </c>
      <c r="EN168">
        <v>893.3899629629631</v>
      </c>
      <c r="EO168">
        <v>22.00508518518518</v>
      </c>
      <c r="EP168">
        <v>2.006294814814815</v>
      </c>
      <c r="EQ168">
        <v>1.987360740740741</v>
      </c>
      <c r="ER168">
        <v>17.4941</v>
      </c>
      <c r="ES168">
        <v>17.344</v>
      </c>
      <c r="ET168">
        <v>1999.994444444444</v>
      </c>
      <c r="EU168">
        <v>0.9800041111111111</v>
      </c>
      <c r="EV168">
        <v>0.01999555555555555</v>
      </c>
      <c r="EW168">
        <v>0</v>
      </c>
      <c r="EX168">
        <v>210.0935185185186</v>
      </c>
      <c r="EY168">
        <v>5.000560000000001</v>
      </c>
      <c r="EZ168">
        <v>4367.277407407407</v>
      </c>
      <c r="FA168">
        <v>17294.85925925926</v>
      </c>
      <c r="FB168">
        <v>41.92551851851851</v>
      </c>
      <c r="FC168">
        <v>42.18699999999999</v>
      </c>
      <c r="FD168">
        <v>41.68699999999999</v>
      </c>
      <c r="FE168">
        <v>41.28903703703703</v>
      </c>
      <c r="FF168">
        <v>42.56199999999999</v>
      </c>
      <c r="FG168">
        <v>1955.104444444444</v>
      </c>
      <c r="FH168">
        <v>39.89000000000001</v>
      </c>
      <c r="FI168">
        <v>0</v>
      </c>
      <c r="FJ168">
        <v>1758402595</v>
      </c>
      <c r="FK168">
        <v>0</v>
      </c>
      <c r="FL168">
        <v>210.1004615384615</v>
      </c>
      <c r="FM168">
        <v>-0.1527521330862714</v>
      </c>
      <c r="FN168">
        <v>-8.321709407011742</v>
      </c>
      <c r="FO168">
        <v>4367.293461538461</v>
      </c>
      <c r="FP168">
        <v>15</v>
      </c>
      <c r="FQ168">
        <v>0</v>
      </c>
      <c r="FR168" t="s">
        <v>441</v>
      </c>
      <c r="FS168">
        <v>1747148579.5</v>
      </c>
      <c r="FT168">
        <v>1747148584.5</v>
      </c>
      <c r="FU168">
        <v>0</v>
      </c>
      <c r="FV168">
        <v>0.162</v>
      </c>
      <c r="FW168">
        <v>-0.001</v>
      </c>
      <c r="FX168">
        <v>0.139</v>
      </c>
      <c r="FY168">
        <v>0.058</v>
      </c>
      <c r="FZ168">
        <v>420</v>
      </c>
      <c r="GA168">
        <v>16</v>
      </c>
      <c r="GB168">
        <v>0.19</v>
      </c>
      <c r="GC168">
        <v>0.02</v>
      </c>
      <c r="GD168">
        <v>-27.5291275</v>
      </c>
      <c r="GE168">
        <v>1.202245778611712</v>
      </c>
      <c r="GF168">
        <v>0.1373822077044551</v>
      </c>
      <c r="GG168">
        <v>0</v>
      </c>
      <c r="GH168">
        <v>210.1145</v>
      </c>
      <c r="GI168">
        <v>-0.2384873940743236</v>
      </c>
      <c r="GJ168">
        <v>0.2041261504416268</v>
      </c>
      <c r="GK168">
        <v>1</v>
      </c>
      <c r="GL168">
        <v>0.21424335</v>
      </c>
      <c r="GM168">
        <v>-0.08701846153846154</v>
      </c>
      <c r="GN168">
        <v>0.008428421950608549</v>
      </c>
      <c r="GO168">
        <v>1</v>
      </c>
      <c r="GP168">
        <v>2</v>
      </c>
      <c r="GQ168">
        <v>3</v>
      </c>
      <c r="GR168" t="s">
        <v>448</v>
      </c>
      <c r="GS168">
        <v>3.12729</v>
      </c>
      <c r="GT168">
        <v>2.73366</v>
      </c>
      <c r="GU168">
        <v>0.14479</v>
      </c>
      <c r="GV168">
        <v>0.148652</v>
      </c>
      <c r="GW168">
        <v>0.101142</v>
      </c>
      <c r="GX168">
        <v>0.101035</v>
      </c>
      <c r="GY168">
        <v>25637.4</v>
      </c>
      <c r="GZ168">
        <v>24735.1</v>
      </c>
      <c r="HA168">
        <v>30521</v>
      </c>
      <c r="HB168">
        <v>29310</v>
      </c>
      <c r="HC168">
        <v>37872.8</v>
      </c>
      <c r="HD168">
        <v>34664.7</v>
      </c>
      <c r="HE168">
        <v>46698.1</v>
      </c>
      <c r="HF168">
        <v>43545.4</v>
      </c>
      <c r="HG168">
        <v>1.81735</v>
      </c>
      <c r="HH168">
        <v>1.8779</v>
      </c>
      <c r="HI168">
        <v>0.116467</v>
      </c>
      <c r="HJ168">
        <v>0</v>
      </c>
      <c r="HK168">
        <v>28.1139</v>
      </c>
      <c r="HL168">
        <v>999.9</v>
      </c>
      <c r="HM168">
        <v>55</v>
      </c>
      <c r="HN168">
        <v>30.2</v>
      </c>
      <c r="HO168">
        <v>26.2457</v>
      </c>
      <c r="HP168">
        <v>62.8941</v>
      </c>
      <c r="HQ168">
        <v>16.5024</v>
      </c>
      <c r="HR168">
        <v>1</v>
      </c>
      <c r="HS168">
        <v>0.170173</v>
      </c>
      <c r="HT168">
        <v>0.695711</v>
      </c>
      <c r="HU168">
        <v>20.1977</v>
      </c>
      <c r="HV168">
        <v>5.22837</v>
      </c>
      <c r="HW168">
        <v>11.974</v>
      </c>
      <c r="HX168">
        <v>4.9697</v>
      </c>
      <c r="HY168">
        <v>3.28953</v>
      </c>
      <c r="HZ168">
        <v>9999</v>
      </c>
      <c r="IA168">
        <v>9999</v>
      </c>
      <c r="IB168">
        <v>9999</v>
      </c>
      <c r="IC168">
        <v>999.9</v>
      </c>
      <c r="ID168">
        <v>4.97295</v>
      </c>
      <c r="IE168">
        <v>1.87744</v>
      </c>
      <c r="IF168">
        <v>1.87546</v>
      </c>
      <c r="IG168">
        <v>1.87834</v>
      </c>
      <c r="IH168">
        <v>1.875</v>
      </c>
      <c r="II168">
        <v>1.87866</v>
      </c>
      <c r="IJ168">
        <v>1.87574</v>
      </c>
      <c r="IK168">
        <v>1.87692</v>
      </c>
      <c r="IL168">
        <v>0</v>
      </c>
      <c r="IM168">
        <v>0</v>
      </c>
      <c r="IN168">
        <v>0</v>
      </c>
      <c r="IO168">
        <v>0</v>
      </c>
      <c r="IP168" t="s">
        <v>443</v>
      </c>
      <c r="IQ168" t="s">
        <v>444</v>
      </c>
      <c r="IR168" t="s">
        <v>445</v>
      </c>
      <c r="IS168" t="s">
        <v>445</v>
      </c>
      <c r="IT168" t="s">
        <v>445</v>
      </c>
      <c r="IU168" t="s">
        <v>445</v>
      </c>
      <c r="IV168">
        <v>0</v>
      </c>
      <c r="IW168">
        <v>100</v>
      </c>
      <c r="IX168">
        <v>100</v>
      </c>
      <c r="IY168">
        <v>0.6860000000000001</v>
      </c>
      <c r="IZ168">
        <v>0.2061</v>
      </c>
      <c r="JA168">
        <v>-0.2046850803116756</v>
      </c>
      <c r="JB168">
        <v>0.001090686741545948</v>
      </c>
      <c r="JC168">
        <v>-2.452344269991786E-07</v>
      </c>
      <c r="JD168">
        <v>1.613811493950918E-10</v>
      </c>
      <c r="JE168">
        <v>-0.05017639731038544</v>
      </c>
      <c r="JF168">
        <v>-0.0006473243881308715</v>
      </c>
      <c r="JG168">
        <v>0.0006993473609999637</v>
      </c>
      <c r="JH168">
        <v>-6.390957121238126E-06</v>
      </c>
      <c r="JI168">
        <v>1</v>
      </c>
      <c r="JJ168">
        <v>2094</v>
      </c>
      <c r="JK168">
        <v>1</v>
      </c>
      <c r="JL168">
        <v>27</v>
      </c>
      <c r="JM168">
        <v>187566.9</v>
      </c>
      <c r="JN168">
        <v>187566.8</v>
      </c>
      <c r="JO168">
        <v>2.1106</v>
      </c>
      <c r="JP168">
        <v>2.5354</v>
      </c>
      <c r="JQ168">
        <v>1.39893</v>
      </c>
      <c r="JR168">
        <v>2.35352</v>
      </c>
      <c r="JS168">
        <v>1.44897</v>
      </c>
      <c r="JT168">
        <v>2.48657</v>
      </c>
      <c r="JU168">
        <v>37.0032</v>
      </c>
      <c r="JV168">
        <v>24.1926</v>
      </c>
      <c r="JW168">
        <v>18</v>
      </c>
      <c r="JX168">
        <v>475.862</v>
      </c>
      <c r="JY168">
        <v>484.242</v>
      </c>
      <c r="JZ168">
        <v>26.5137</v>
      </c>
      <c r="KA168">
        <v>29.3266</v>
      </c>
      <c r="KB168">
        <v>30.0005</v>
      </c>
      <c r="KC168">
        <v>28.9496</v>
      </c>
      <c r="KD168">
        <v>29.0011</v>
      </c>
      <c r="KE168">
        <v>42.2692</v>
      </c>
      <c r="KF168">
        <v>26.319</v>
      </c>
      <c r="KG168">
        <v>100</v>
      </c>
      <c r="KH168">
        <v>26.5009</v>
      </c>
      <c r="KI168">
        <v>941.772</v>
      </c>
      <c r="KJ168">
        <v>21.9869</v>
      </c>
      <c r="KK168">
        <v>100.911</v>
      </c>
      <c r="KL168">
        <v>100.169</v>
      </c>
    </row>
    <row r="169" spans="1:298">
      <c r="A169">
        <v>153</v>
      </c>
      <c r="B169">
        <v>1758402600.1</v>
      </c>
      <c r="C169">
        <v>5191.599999904633</v>
      </c>
      <c r="D169" t="s">
        <v>752</v>
      </c>
      <c r="E169" t="s">
        <v>753</v>
      </c>
      <c r="F169">
        <v>5</v>
      </c>
      <c r="G169" t="s">
        <v>641</v>
      </c>
      <c r="H169" t="s">
        <v>437</v>
      </c>
      <c r="I169" t="s">
        <v>438</v>
      </c>
      <c r="J169">
        <v>1758402592.314285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945.666781392049</v>
      </c>
      <c r="AL169">
        <v>926.8295575757575</v>
      </c>
      <c r="AM169">
        <v>3.449964217576903</v>
      </c>
      <c r="AN169">
        <v>65.66047444305194</v>
      </c>
      <c r="AO169">
        <f>(AQ169 - AP169 + DZ169*1E3/(8.314*(EB169+273.15)) * AS169/DY169 * AR169) * DY169/(100*DM169) * 1000/(1000 - AQ169)</f>
        <v>0</v>
      </c>
      <c r="AP169">
        <v>22.01015026628915</v>
      </c>
      <c r="AQ169">
        <v>22.20643151515151</v>
      </c>
      <c r="AR169">
        <v>-2.141904567928659E-05</v>
      </c>
      <c r="AS169">
        <v>125.0699500986589</v>
      </c>
      <c r="AT169">
        <v>1</v>
      </c>
      <c r="AU169">
        <v>0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439</v>
      </c>
      <c r="AZ169" t="s">
        <v>439</v>
      </c>
      <c r="BA169">
        <v>0</v>
      </c>
      <c r="BB169">
        <v>0</v>
      </c>
      <c r="BC169">
        <f>1-BA169/BB169</f>
        <v>0</v>
      </c>
      <c r="BD169">
        <v>0</v>
      </c>
      <c r="BE169" t="s">
        <v>439</v>
      </c>
      <c r="BF169" t="s">
        <v>439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439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1.91</v>
      </c>
      <c r="DN169">
        <v>0.5</v>
      </c>
      <c r="DO169" t="s">
        <v>440</v>
      </c>
      <c r="DP169">
        <v>2</v>
      </c>
      <c r="DQ169" t="b">
        <v>1</v>
      </c>
      <c r="DR169">
        <v>1758402592.314285</v>
      </c>
      <c r="DS169">
        <v>881.7755357142858</v>
      </c>
      <c r="DT169">
        <v>909.1677142857142</v>
      </c>
      <c r="DU169">
        <v>22.211325</v>
      </c>
      <c r="DV169">
        <v>22.00691428571429</v>
      </c>
      <c r="DW169">
        <v>881.0991785714286</v>
      </c>
      <c r="DX169">
        <v>22.00518214285714</v>
      </c>
      <c r="DY169">
        <v>499.9966428571428</v>
      </c>
      <c r="DZ169">
        <v>90.31263214285715</v>
      </c>
      <c r="EA169">
        <v>0.05572009999999999</v>
      </c>
      <c r="EB169">
        <v>28.9684</v>
      </c>
      <c r="EC169">
        <v>30.01551428571429</v>
      </c>
      <c r="ED169">
        <v>999.9000000000002</v>
      </c>
      <c r="EE169">
        <v>0</v>
      </c>
      <c r="EF169">
        <v>0</v>
      </c>
      <c r="EG169">
        <v>9991.252857142857</v>
      </c>
      <c r="EH169">
        <v>0</v>
      </c>
      <c r="EI169">
        <v>9.847420357142857</v>
      </c>
      <c r="EJ169">
        <v>-27.39209285714286</v>
      </c>
      <c r="EK169">
        <v>901.8058214285714</v>
      </c>
      <c r="EL169">
        <v>929.6259285714286</v>
      </c>
      <c r="EM169">
        <v>0.2044023571428571</v>
      </c>
      <c r="EN169">
        <v>909.1677142857142</v>
      </c>
      <c r="EO169">
        <v>22.00691428571429</v>
      </c>
      <c r="EP169">
        <v>2.005963928571429</v>
      </c>
      <c r="EQ169">
        <v>1.9875025</v>
      </c>
      <c r="ER169">
        <v>17.49147857142857</v>
      </c>
      <c r="ES169">
        <v>17.34512142857143</v>
      </c>
      <c r="ET169">
        <v>2000.002142857143</v>
      </c>
      <c r="EU169">
        <v>0.9800041785714285</v>
      </c>
      <c r="EV169">
        <v>0.01999548571428571</v>
      </c>
      <c r="EW169">
        <v>0</v>
      </c>
      <c r="EX169">
        <v>210.0246071428571</v>
      </c>
      <c r="EY169">
        <v>5.000560000000001</v>
      </c>
      <c r="EZ169">
        <v>4366.518928571429</v>
      </c>
      <c r="FA169">
        <v>17294.925</v>
      </c>
      <c r="FB169">
        <v>41.93035714285713</v>
      </c>
      <c r="FC169">
        <v>42.18699999999999</v>
      </c>
      <c r="FD169">
        <v>41.68699999999999</v>
      </c>
      <c r="FE169">
        <v>41.29871428571427</v>
      </c>
      <c r="FF169">
        <v>42.56199999999999</v>
      </c>
      <c r="FG169">
        <v>1955.112142857143</v>
      </c>
      <c r="FH169">
        <v>39.89000000000001</v>
      </c>
      <c r="FI169">
        <v>0</v>
      </c>
      <c r="FJ169">
        <v>1758402599.8</v>
      </c>
      <c r="FK169">
        <v>0</v>
      </c>
      <c r="FL169">
        <v>210.0303076923077</v>
      </c>
      <c r="FM169">
        <v>-0.8401367497392948</v>
      </c>
      <c r="FN169">
        <v>-14.41333334876128</v>
      </c>
      <c r="FO169">
        <v>4366.495</v>
      </c>
      <c r="FP169">
        <v>15</v>
      </c>
      <c r="FQ169">
        <v>0</v>
      </c>
      <c r="FR169" t="s">
        <v>441</v>
      </c>
      <c r="FS169">
        <v>1747148579.5</v>
      </c>
      <c r="FT169">
        <v>1747148584.5</v>
      </c>
      <c r="FU169">
        <v>0</v>
      </c>
      <c r="FV169">
        <v>0.162</v>
      </c>
      <c r="FW169">
        <v>-0.001</v>
      </c>
      <c r="FX169">
        <v>0.139</v>
      </c>
      <c r="FY169">
        <v>0.058</v>
      </c>
      <c r="FZ169">
        <v>420</v>
      </c>
      <c r="GA169">
        <v>16</v>
      </c>
      <c r="GB169">
        <v>0.19</v>
      </c>
      <c r="GC169">
        <v>0.02</v>
      </c>
      <c r="GD169">
        <v>-27.43469268292684</v>
      </c>
      <c r="GE169">
        <v>0.9319756097560834</v>
      </c>
      <c r="GF169">
        <v>0.1461733891738097</v>
      </c>
      <c r="GG169">
        <v>0</v>
      </c>
      <c r="GH169">
        <v>210.0521764705882</v>
      </c>
      <c r="GI169">
        <v>-0.6952177216943309</v>
      </c>
      <c r="GJ169">
        <v>0.2028586106551925</v>
      </c>
      <c r="GK169">
        <v>1</v>
      </c>
      <c r="GL169">
        <v>0.2078762926829268</v>
      </c>
      <c r="GM169">
        <v>-0.07036080836236941</v>
      </c>
      <c r="GN169">
        <v>0.007168272786634519</v>
      </c>
      <c r="GO169">
        <v>1</v>
      </c>
      <c r="GP169">
        <v>2</v>
      </c>
      <c r="GQ169">
        <v>3</v>
      </c>
      <c r="GR169" t="s">
        <v>448</v>
      </c>
      <c r="GS169">
        <v>3.12725</v>
      </c>
      <c r="GT169">
        <v>2.73362</v>
      </c>
      <c r="GU169">
        <v>0.146565</v>
      </c>
      <c r="GV169">
        <v>0.150461</v>
      </c>
      <c r="GW169">
        <v>0.101135</v>
      </c>
      <c r="GX169">
        <v>0.101055</v>
      </c>
      <c r="GY169">
        <v>25583.9</v>
      </c>
      <c r="GZ169">
        <v>24682.2</v>
      </c>
      <c r="HA169">
        <v>30520.7</v>
      </c>
      <c r="HB169">
        <v>29309.7</v>
      </c>
      <c r="HC169">
        <v>37872.7</v>
      </c>
      <c r="HD169">
        <v>34663.3</v>
      </c>
      <c r="HE169">
        <v>46697.4</v>
      </c>
      <c r="HF169">
        <v>43544.4</v>
      </c>
      <c r="HG169">
        <v>1.8175</v>
      </c>
      <c r="HH169">
        <v>1.87768</v>
      </c>
      <c r="HI169">
        <v>0.116594</v>
      </c>
      <c r="HJ169">
        <v>0</v>
      </c>
      <c r="HK169">
        <v>28.1116</v>
      </c>
      <c r="HL169">
        <v>999.9</v>
      </c>
      <c r="HM169">
        <v>55</v>
      </c>
      <c r="HN169">
        <v>30.2</v>
      </c>
      <c r="HO169">
        <v>26.2437</v>
      </c>
      <c r="HP169">
        <v>63.8641</v>
      </c>
      <c r="HQ169">
        <v>16.5785</v>
      </c>
      <c r="HR169">
        <v>1</v>
      </c>
      <c r="HS169">
        <v>0.170531</v>
      </c>
      <c r="HT169">
        <v>0.682541</v>
      </c>
      <c r="HU169">
        <v>20.1978</v>
      </c>
      <c r="HV169">
        <v>5.22867</v>
      </c>
      <c r="HW169">
        <v>11.974</v>
      </c>
      <c r="HX169">
        <v>4.9698</v>
      </c>
      <c r="HY169">
        <v>3.2896</v>
      </c>
      <c r="HZ169">
        <v>9999</v>
      </c>
      <c r="IA169">
        <v>9999</v>
      </c>
      <c r="IB169">
        <v>9999</v>
      </c>
      <c r="IC169">
        <v>999.9</v>
      </c>
      <c r="ID169">
        <v>4.97299</v>
      </c>
      <c r="IE169">
        <v>1.87744</v>
      </c>
      <c r="IF169">
        <v>1.8755</v>
      </c>
      <c r="IG169">
        <v>1.87834</v>
      </c>
      <c r="IH169">
        <v>1.87501</v>
      </c>
      <c r="II169">
        <v>1.87863</v>
      </c>
      <c r="IJ169">
        <v>1.87575</v>
      </c>
      <c r="IK169">
        <v>1.87691</v>
      </c>
      <c r="IL169">
        <v>0</v>
      </c>
      <c r="IM169">
        <v>0</v>
      </c>
      <c r="IN169">
        <v>0</v>
      </c>
      <c r="IO169">
        <v>0</v>
      </c>
      <c r="IP169" t="s">
        <v>443</v>
      </c>
      <c r="IQ169" t="s">
        <v>444</v>
      </c>
      <c r="IR169" t="s">
        <v>445</v>
      </c>
      <c r="IS169" t="s">
        <v>445</v>
      </c>
      <c r="IT169" t="s">
        <v>445</v>
      </c>
      <c r="IU169" t="s">
        <v>445</v>
      </c>
      <c r="IV169">
        <v>0</v>
      </c>
      <c r="IW169">
        <v>100</v>
      </c>
      <c r="IX169">
        <v>100</v>
      </c>
      <c r="IY169">
        <v>0.704</v>
      </c>
      <c r="IZ169">
        <v>0.206</v>
      </c>
      <c r="JA169">
        <v>-0.2046850803116756</v>
      </c>
      <c r="JB169">
        <v>0.001090686741545948</v>
      </c>
      <c r="JC169">
        <v>-2.452344269991786E-07</v>
      </c>
      <c r="JD169">
        <v>1.613811493950918E-10</v>
      </c>
      <c r="JE169">
        <v>-0.05017639731038544</v>
      </c>
      <c r="JF169">
        <v>-0.0006473243881308715</v>
      </c>
      <c r="JG169">
        <v>0.0006993473609999637</v>
      </c>
      <c r="JH169">
        <v>-6.390957121238126E-06</v>
      </c>
      <c r="JI169">
        <v>1</v>
      </c>
      <c r="JJ169">
        <v>2094</v>
      </c>
      <c r="JK169">
        <v>1</v>
      </c>
      <c r="JL169">
        <v>27</v>
      </c>
      <c r="JM169">
        <v>187567</v>
      </c>
      <c r="JN169">
        <v>187566.9</v>
      </c>
      <c r="JO169">
        <v>2.13745</v>
      </c>
      <c r="JP169">
        <v>2.53784</v>
      </c>
      <c r="JQ169">
        <v>1.39893</v>
      </c>
      <c r="JR169">
        <v>2.35229</v>
      </c>
      <c r="JS169">
        <v>1.44897</v>
      </c>
      <c r="JT169">
        <v>2.57935</v>
      </c>
      <c r="JU169">
        <v>36.9794</v>
      </c>
      <c r="JV169">
        <v>24.1926</v>
      </c>
      <c r="JW169">
        <v>18</v>
      </c>
      <c r="JX169">
        <v>475.964</v>
      </c>
      <c r="JY169">
        <v>484.117</v>
      </c>
      <c r="JZ169">
        <v>26.4987</v>
      </c>
      <c r="KA169">
        <v>29.3298</v>
      </c>
      <c r="KB169">
        <v>30.0004</v>
      </c>
      <c r="KC169">
        <v>28.9527</v>
      </c>
      <c r="KD169">
        <v>29.0042</v>
      </c>
      <c r="KE169">
        <v>42.8338</v>
      </c>
      <c r="KF169">
        <v>26.319</v>
      </c>
      <c r="KG169">
        <v>100</v>
      </c>
      <c r="KH169">
        <v>26.4872</v>
      </c>
      <c r="KI169">
        <v>955.128</v>
      </c>
      <c r="KJ169">
        <v>21.9982</v>
      </c>
      <c r="KK169">
        <v>100.91</v>
      </c>
      <c r="KL169">
        <v>100.167</v>
      </c>
    </row>
    <row r="170" spans="1:298">
      <c r="A170">
        <v>154</v>
      </c>
      <c r="B170">
        <v>1758402605.1</v>
      </c>
      <c r="C170">
        <v>5196.599999904633</v>
      </c>
      <c r="D170" t="s">
        <v>754</v>
      </c>
      <c r="E170" t="s">
        <v>755</v>
      </c>
      <c r="F170">
        <v>5</v>
      </c>
      <c r="G170" t="s">
        <v>641</v>
      </c>
      <c r="H170" t="s">
        <v>437</v>
      </c>
      <c r="I170" t="s">
        <v>438</v>
      </c>
      <c r="J170">
        <v>1758402597.6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963.3002292550758</v>
      </c>
      <c r="AL170">
        <v>944.1128303030304</v>
      </c>
      <c r="AM170">
        <v>3.458921679367772</v>
      </c>
      <c r="AN170">
        <v>65.66047444305194</v>
      </c>
      <c r="AO170">
        <f>(AQ170 - AP170 + DZ170*1E3/(8.314*(EB170+273.15)) * AS170/DY170 * AR170) * DY170/(100*DM170) * 1000/(1000 - AQ170)</f>
        <v>0</v>
      </c>
      <c r="AP170">
        <v>22.01677057262069</v>
      </c>
      <c r="AQ170">
        <v>22.20555696969697</v>
      </c>
      <c r="AR170">
        <v>1.480232917793944E-06</v>
      </c>
      <c r="AS170">
        <v>125.0699500986589</v>
      </c>
      <c r="AT170">
        <v>1</v>
      </c>
      <c r="AU170">
        <v>0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439</v>
      </c>
      <c r="AZ170" t="s">
        <v>439</v>
      </c>
      <c r="BA170">
        <v>0</v>
      </c>
      <c r="BB170">
        <v>0</v>
      </c>
      <c r="BC170">
        <f>1-BA170/BB170</f>
        <v>0</v>
      </c>
      <c r="BD170">
        <v>0</v>
      </c>
      <c r="BE170" t="s">
        <v>439</v>
      </c>
      <c r="BF170" t="s">
        <v>439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439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1.91</v>
      </c>
      <c r="DN170">
        <v>0.5</v>
      </c>
      <c r="DO170" t="s">
        <v>440</v>
      </c>
      <c r="DP170">
        <v>2</v>
      </c>
      <c r="DQ170" t="b">
        <v>1</v>
      </c>
      <c r="DR170">
        <v>1758402597.6</v>
      </c>
      <c r="DS170">
        <v>899.5524444444446</v>
      </c>
      <c r="DT170">
        <v>926.956074074074</v>
      </c>
      <c r="DU170">
        <v>22.20819629629629</v>
      </c>
      <c r="DV170">
        <v>22.01022592592592</v>
      </c>
      <c r="DW170">
        <v>898.8575925925927</v>
      </c>
      <c r="DX170">
        <v>22.00212592592593</v>
      </c>
      <c r="DY170">
        <v>499.984962962963</v>
      </c>
      <c r="DZ170">
        <v>90.31150370370372</v>
      </c>
      <c r="EA170">
        <v>0.05582822962962964</v>
      </c>
      <c r="EB170">
        <v>28.96347037037037</v>
      </c>
      <c r="EC170">
        <v>30.00937777777778</v>
      </c>
      <c r="ED170">
        <v>999.9000000000001</v>
      </c>
      <c r="EE170">
        <v>0</v>
      </c>
      <c r="EF170">
        <v>0</v>
      </c>
      <c r="EG170">
        <v>9990.58148148148</v>
      </c>
      <c r="EH170">
        <v>0</v>
      </c>
      <c r="EI170">
        <v>9.850764444444444</v>
      </c>
      <c r="EJ170">
        <v>-27.40357407407408</v>
      </c>
      <c r="EK170">
        <v>919.9836296296295</v>
      </c>
      <c r="EL170">
        <v>947.8177777777777</v>
      </c>
      <c r="EM170">
        <v>0.1979627777777777</v>
      </c>
      <c r="EN170">
        <v>926.956074074074</v>
      </c>
      <c r="EO170">
        <v>22.01022592592592</v>
      </c>
      <c r="EP170">
        <v>2.005655925925926</v>
      </c>
      <c r="EQ170">
        <v>1.987777407407408</v>
      </c>
      <c r="ER170">
        <v>17.48905185185185</v>
      </c>
      <c r="ES170">
        <v>17.34730740740741</v>
      </c>
      <c r="ET170">
        <v>1999.997777777778</v>
      </c>
      <c r="EU170">
        <v>0.9800041111111111</v>
      </c>
      <c r="EV170">
        <v>0.01999555185185185</v>
      </c>
      <c r="EW170">
        <v>0</v>
      </c>
      <c r="EX170">
        <v>209.9480370370371</v>
      </c>
      <c r="EY170">
        <v>5.000560000000001</v>
      </c>
      <c r="EZ170">
        <v>4365.348148148149</v>
      </c>
      <c r="FA170">
        <v>17294.89259259259</v>
      </c>
      <c r="FB170">
        <v>41.9324074074074</v>
      </c>
      <c r="FC170">
        <v>42.18699999999999</v>
      </c>
      <c r="FD170">
        <v>41.68699999999999</v>
      </c>
      <c r="FE170">
        <v>41.29592592592592</v>
      </c>
      <c r="FF170">
        <v>42.56199999999999</v>
      </c>
      <c r="FG170">
        <v>1955.107777777778</v>
      </c>
      <c r="FH170">
        <v>39.89000000000001</v>
      </c>
      <c r="FI170">
        <v>0</v>
      </c>
      <c r="FJ170">
        <v>1758402605.2</v>
      </c>
      <c r="FK170">
        <v>0</v>
      </c>
      <c r="FL170">
        <v>209.96168</v>
      </c>
      <c r="FM170">
        <v>-1.416461531352782</v>
      </c>
      <c r="FN170">
        <v>-14.35999999015236</v>
      </c>
      <c r="FO170">
        <v>4365.2236</v>
      </c>
      <c r="FP170">
        <v>15</v>
      </c>
      <c r="FQ170">
        <v>0</v>
      </c>
      <c r="FR170" t="s">
        <v>441</v>
      </c>
      <c r="FS170">
        <v>1747148579.5</v>
      </c>
      <c r="FT170">
        <v>1747148584.5</v>
      </c>
      <c r="FU170">
        <v>0</v>
      </c>
      <c r="FV170">
        <v>0.162</v>
      </c>
      <c r="FW170">
        <v>-0.001</v>
      </c>
      <c r="FX170">
        <v>0.139</v>
      </c>
      <c r="FY170">
        <v>0.058</v>
      </c>
      <c r="FZ170">
        <v>420</v>
      </c>
      <c r="GA170">
        <v>16</v>
      </c>
      <c r="GB170">
        <v>0.19</v>
      </c>
      <c r="GC170">
        <v>0.02</v>
      </c>
      <c r="GD170">
        <v>-27.4411575</v>
      </c>
      <c r="GE170">
        <v>-0.1338045028142169</v>
      </c>
      <c r="GF170">
        <v>0.1569068623220476</v>
      </c>
      <c r="GG170">
        <v>1</v>
      </c>
      <c r="GH170">
        <v>209.9959411764706</v>
      </c>
      <c r="GI170">
        <v>-0.869763173893921</v>
      </c>
      <c r="GJ170">
        <v>0.2219697834730809</v>
      </c>
      <c r="GK170">
        <v>1</v>
      </c>
      <c r="GL170">
        <v>0.201665275</v>
      </c>
      <c r="GM170">
        <v>-0.06930210506566679</v>
      </c>
      <c r="GN170">
        <v>0.006906030676110194</v>
      </c>
      <c r="GO170">
        <v>1</v>
      </c>
      <c r="GP170">
        <v>3</v>
      </c>
      <c r="GQ170">
        <v>3</v>
      </c>
      <c r="GR170" t="s">
        <v>442</v>
      </c>
      <c r="GS170">
        <v>3.12749</v>
      </c>
      <c r="GT170">
        <v>2.73377</v>
      </c>
      <c r="GU170">
        <v>0.148321</v>
      </c>
      <c r="GV170">
        <v>0.15217</v>
      </c>
      <c r="GW170">
        <v>0.101128</v>
      </c>
      <c r="GX170">
        <v>0.101072</v>
      </c>
      <c r="GY170">
        <v>25531</v>
      </c>
      <c r="GZ170">
        <v>24632.6</v>
      </c>
      <c r="HA170">
        <v>30520.5</v>
      </c>
      <c r="HB170">
        <v>29309.7</v>
      </c>
      <c r="HC170">
        <v>37873.2</v>
      </c>
      <c r="HD170">
        <v>34663</v>
      </c>
      <c r="HE170">
        <v>46697.5</v>
      </c>
      <c r="HF170">
        <v>43544.8</v>
      </c>
      <c r="HG170">
        <v>1.81772</v>
      </c>
      <c r="HH170">
        <v>1.8775</v>
      </c>
      <c r="HI170">
        <v>0.116482</v>
      </c>
      <c r="HJ170">
        <v>0</v>
      </c>
      <c r="HK170">
        <v>28.1098</v>
      </c>
      <c r="HL170">
        <v>999.9</v>
      </c>
      <c r="HM170">
        <v>55</v>
      </c>
      <c r="HN170">
        <v>30.2</v>
      </c>
      <c r="HO170">
        <v>26.248</v>
      </c>
      <c r="HP170">
        <v>63.6341</v>
      </c>
      <c r="HQ170">
        <v>16.5745</v>
      </c>
      <c r="HR170">
        <v>1</v>
      </c>
      <c r="HS170">
        <v>0.170638</v>
      </c>
      <c r="HT170">
        <v>0.690082</v>
      </c>
      <c r="HU170">
        <v>20.198</v>
      </c>
      <c r="HV170">
        <v>5.22822</v>
      </c>
      <c r="HW170">
        <v>11.974</v>
      </c>
      <c r="HX170">
        <v>4.96955</v>
      </c>
      <c r="HY170">
        <v>3.28958</v>
      </c>
      <c r="HZ170">
        <v>9999</v>
      </c>
      <c r="IA170">
        <v>9999</v>
      </c>
      <c r="IB170">
        <v>9999</v>
      </c>
      <c r="IC170">
        <v>999.9</v>
      </c>
      <c r="ID170">
        <v>4.97298</v>
      </c>
      <c r="IE170">
        <v>1.87744</v>
      </c>
      <c r="IF170">
        <v>1.87547</v>
      </c>
      <c r="IG170">
        <v>1.87832</v>
      </c>
      <c r="IH170">
        <v>1.87501</v>
      </c>
      <c r="II170">
        <v>1.87861</v>
      </c>
      <c r="IJ170">
        <v>1.87574</v>
      </c>
      <c r="IK170">
        <v>1.8769</v>
      </c>
      <c r="IL170">
        <v>0</v>
      </c>
      <c r="IM170">
        <v>0</v>
      </c>
      <c r="IN170">
        <v>0</v>
      </c>
      <c r="IO170">
        <v>0</v>
      </c>
      <c r="IP170" t="s">
        <v>443</v>
      </c>
      <c r="IQ170" t="s">
        <v>444</v>
      </c>
      <c r="IR170" t="s">
        <v>445</v>
      </c>
      <c r="IS170" t="s">
        <v>445</v>
      </c>
      <c r="IT170" t="s">
        <v>445</v>
      </c>
      <c r="IU170" t="s">
        <v>445</v>
      </c>
      <c r="IV170">
        <v>0</v>
      </c>
      <c r="IW170">
        <v>100</v>
      </c>
      <c r="IX170">
        <v>100</v>
      </c>
      <c r="IY170">
        <v>0.721</v>
      </c>
      <c r="IZ170">
        <v>0.206</v>
      </c>
      <c r="JA170">
        <v>-0.2046850803116756</v>
      </c>
      <c r="JB170">
        <v>0.001090686741545948</v>
      </c>
      <c r="JC170">
        <v>-2.452344269991786E-07</v>
      </c>
      <c r="JD170">
        <v>1.613811493950918E-10</v>
      </c>
      <c r="JE170">
        <v>-0.05017639731038544</v>
      </c>
      <c r="JF170">
        <v>-0.0006473243881308715</v>
      </c>
      <c r="JG170">
        <v>0.0006993473609999637</v>
      </c>
      <c r="JH170">
        <v>-6.390957121238126E-06</v>
      </c>
      <c r="JI170">
        <v>1</v>
      </c>
      <c r="JJ170">
        <v>2094</v>
      </c>
      <c r="JK170">
        <v>1</v>
      </c>
      <c r="JL170">
        <v>27</v>
      </c>
      <c r="JM170">
        <v>187567.1</v>
      </c>
      <c r="JN170">
        <v>187567</v>
      </c>
      <c r="JO170">
        <v>2.17041</v>
      </c>
      <c r="JP170">
        <v>2.54272</v>
      </c>
      <c r="JQ170">
        <v>1.39893</v>
      </c>
      <c r="JR170">
        <v>2.35229</v>
      </c>
      <c r="JS170">
        <v>1.44897</v>
      </c>
      <c r="JT170">
        <v>2.53906</v>
      </c>
      <c r="JU170">
        <v>37.0032</v>
      </c>
      <c r="JV170">
        <v>24.2013</v>
      </c>
      <c r="JW170">
        <v>18</v>
      </c>
      <c r="JX170">
        <v>476.107</v>
      </c>
      <c r="JY170">
        <v>484.03</v>
      </c>
      <c r="JZ170">
        <v>26.4862</v>
      </c>
      <c r="KA170">
        <v>29.3329</v>
      </c>
      <c r="KB170">
        <v>30.0003</v>
      </c>
      <c r="KC170">
        <v>28.9558</v>
      </c>
      <c r="KD170">
        <v>29.0079</v>
      </c>
      <c r="KE170">
        <v>43.47</v>
      </c>
      <c r="KF170">
        <v>26.319</v>
      </c>
      <c r="KG170">
        <v>100</v>
      </c>
      <c r="KH170">
        <v>26.4842</v>
      </c>
      <c r="KI170">
        <v>975.261</v>
      </c>
      <c r="KJ170">
        <v>22.011</v>
      </c>
      <c r="KK170">
        <v>100.91</v>
      </c>
      <c r="KL170">
        <v>100.168</v>
      </c>
    </row>
    <row r="171" spans="1:298">
      <c r="A171">
        <v>155</v>
      </c>
      <c r="B171">
        <v>1758402610.1</v>
      </c>
      <c r="C171">
        <v>5201.599999904633</v>
      </c>
      <c r="D171" t="s">
        <v>756</v>
      </c>
      <c r="E171" t="s">
        <v>757</v>
      </c>
      <c r="F171">
        <v>5</v>
      </c>
      <c r="G171" t="s">
        <v>641</v>
      </c>
      <c r="H171" t="s">
        <v>437</v>
      </c>
      <c r="I171" t="s">
        <v>438</v>
      </c>
      <c r="J171">
        <v>1758402602.314285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980.0768182636115</v>
      </c>
      <c r="AL171">
        <v>961.2667272727275</v>
      </c>
      <c r="AM171">
        <v>3.422905995998281</v>
      </c>
      <c r="AN171">
        <v>65.66047444305194</v>
      </c>
      <c r="AO171">
        <f>(AQ171 - AP171 + DZ171*1E3/(8.314*(EB171+273.15)) * AS171/DY171 * AR171) * DY171/(100*DM171) * 1000/(1000 - AQ171)</f>
        <v>0</v>
      </c>
      <c r="AP171">
        <v>22.02436208291715</v>
      </c>
      <c r="AQ171">
        <v>22.20319212121211</v>
      </c>
      <c r="AR171">
        <v>-4.52779420459937E-06</v>
      </c>
      <c r="AS171">
        <v>125.0699500986589</v>
      </c>
      <c r="AT171">
        <v>1</v>
      </c>
      <c r="AU171">
        <v>0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439</v>
      </c>
      <c r="AZ171" t="s">
        <v>439</v>
      </c>
      <c r="BA171">
        <v>0</v>
      </c>
      <c r="BB171">
        <v>0</v>
      </c>
      <c r="BC171">
        <f>1-BA171/BB171</f>
        <v>0</v>
      </c>
      <c r="BD171">
        <v>0</v>
      </c>
      <c r="BE171" t="s">
        <v>439</v>
      </c>
      <c r="BF171" t="s">
        <v>439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439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1.91</v>
      </c>
      <c r="DN171">
        <v>0.5</v>
      </c>
      <c r="DO171" t="s">
        <v>440</v>
      </c>
      <c r="DP171">
        <v>2</v>
      </c>
      <c r="DQ171" t="b">
        <v>1</v>
      </c>
      <c r="DR171">
        <v>1758402602.314285</v>
      </c>
      <c r="DS171">
        <v>915.4106428571429</v>
      </c>
      <c r="DT171">
        <v>942.7685714285714</v>
      </c>
      <c r="DU171">
        <v>22.20582857142857</v>
      </c>
      <c r="DV171">
        <v>22.01486071428571</v>
      </c>
      <c r="DW171">
        <v>914.6992142857143</v>
      </c>
      <c r="DX171">
        <v>21.99981428571429</v>
      </c>
      <c r="DY171">
        <v>500.016</v>
      </c>
      <c r="DZ171">
        <v>90.31079999999997</v>
      </c>
      <c r="EA171">
        <v>0.05571208214285715</v>
      </c>
      <c r="EB171">
        <v>28.959575</v>
      </c>
      <c r="EC171">
        <v>30.00929642857144</v>
      </c>
      <c r="ED171">
        <v>999.9000000000002</v>
      </c>
      <c r="EE171">
        <v>0</v>
      </c>
      <c r="EF171">
        <v>0</v>
      </c>
      <c r="EG171">
        <v>10011.47464285714</v>
      </c>
      <c r="EH171">
        <v>0</v>
      </c>
      <c r="EI171">
        <v>9.844071428571429</v>
      </c>
      <c r="EJ171">
        <v>-27.35788928571428</v>
      </c>
      <c r="EK171">
        <v>936.1997499999999</v>
      </c>
      <c r="EL171">
        <v>963.9907142857143</v>
      </c>
      <c r="EM171">
        <v>0.1909638571428572</v>
      </c>
      <c r="EN171">
        <v>942.7685714285714</v>
      </c>
      <c r="EO171">
        <v>22.01486071428571</v>
      </c>
      <c r="EP171">
        <v>2.005425714285714</v>
      </c>
      <c r="EQ171">
        <v>1.988180357142857</v>
      </c>
      <c r="ER171">
        <v>17.48723928571428</v>
      </c>
      <c r="ES171">
        <v>17.35051428571429</v>
      </c>
      <c r="ET171">
        <v>2000.027142857143</v>
      </c>
      <c r="EU171">
        <v>0.9800043928571428</v>
      </c>
      <c r="EV171">
        <v>0.01999526071428571</v>
      </c>
      <c r="EW171">
        <v>0</v>
      </c>
      <c r="EX171">
        <v>209.8663571428571</v>
      </c>
      <c r="EY171">
        <v>5.000560000000001</v>
      </c>
      <c r="EZ171">
        <v>4364.268214285715</v>
      </c>
      <c r="FA171">
        <v>17295.14642857143</v>
      </c>
      <c r="FB171">
        <v>41.92592857142856</v>
      </c>
      <c r="FC171">
        <v>42.18699999999999</v>
      </c>
      <c r="FD171">
        <v>41.68699999999999</v>
      </c>
      <c r="FE171">
        <v>41.30535714285713</v>
      </c>
      <c r="FF171">
        <v>42.56199999999999</v>
      </c>
      <c r="FG171">
        <v>1955.137142857143</v>
      </c>
      <c r="FH171">
        <v>39.89000000000001</v>
      </c>
      <c r="FI171">
        <v>0</v>
      </c>
      <c r="FJ171">
        <v>1758402610</v>
      </c>
      <c r="FK171">
        <v>0</v>
      </c>
      <c r="FL171">
        <v>209.8712</v>
      </c>
      <c r="FM171">
        <v>-0.1282307645355439</v>
      </c>
      <c r="FN171">
        <v>-13.91923073526607</v>
      </c>
      <c r="FO171">
        <v>4364.164000000001</v>
      </c>
      <c r="FP171">
        <v>15</v>
      </c>
      <c r="FQ171">
        <v>0</v>
      </c>
      <c r="FR171" t="s">
        <v>441</v>
      </c>
      <c r="FS171">
        <v>1747148579.5</v>
      </c>
      <c r="FT171">
        <v>1747148584.5</v>
      </c>
      <c r="FU171">
        <v>0</v>
      </c>
      <c r="FV171">
        <v>0.162</v>
      </c>
      <c r="FW171">
        <v>-0.001</v>
      </c>
      <c r="FX171">
        <v>0.139</v>
      </c>
      <c r="FY171">
        <v>0.058</v>
      </c>
      <c r="FZ171">
        <v>420</v>
      </c>
      <c r="GA171">
        <v>16</v>
      </c>
      <c r="GB171">
        <v>0.19</v>
      </c>
      <c r="GC171">
        <v>0.02</v>
      </c>
      <c r="GD171">
        <v>-27.36253</v>
      </c>
      <c r="GE171">
        <v>0.3041088180112276</v>
      </c>
      <c r="GF171">
        <v>0.1809601298629067</v>
      </c>
      <c r="GG171">
        <v>1</v>
      </c>
      <c r="GH171">
        <v>209.9228529411764</v>
      </c>
      <c r="GI171">
        <v>-0.8244614208213614</v>
      </c>
      <c r="GJ171">
        <v>0.2037541962545802</v>
      </c>
      <c r="GK171">
        <v>1</v>
      </c>
      <c r="GL171">
        <v>0.194750375</v>
      </c>
      <c r="GM171">
        <v>-0.08727767729831178</v>
      </c>
      <c r="GN171">
        <v>0.008693170856159161</v>
      </c>
      <c r="GO171">
        <v>1</v>
      </c>
      <c r="GP171">
        <v>3</v>
      </c>
      <c r="GQ171">
        <v>3</v>
      </c>
      <c r="GR171" t="s">
        <v>442</v>
      </c>
      <c r="GS171">
        <v>3.12734</v>
      </c>
      <c r="GT171">
        <v>2.73368</v>
      </c>
      <c r="GU171">
        <v>0.15004</v>
      </c>
      <c r="GV171">
        <v>0.153886</v>
      </c>
      <c r="GW171">
        <v>0.101116</v>
      </c>
      <c r="GX171">
        <v>0.101082</v>
      </c>
      <c r="GY171">
        <v>25479.4</v>
      </c>
      <c r="GZ171">
        <v>24583</v>
      </c>
      <c r="HA171">
        <v>30520.4</v>
      </c>
      <c r="HB171">
        <v>29310.1</v>
      </c>
      <c r="HC171">
        <v>37873.7</v>
      </c>
      <c r="HD171">
        <v>34663.1</v>
      </c>
      <c r="HE171">
        <v>46697.3</v>
      </c>
      <c r="HF171">
        <v>43545.1</v>
      </c>
      <c r="HG171">
        <v>1.81775</v>
      </c>
      <c r="HH171">
        <v>1.8776</v>
      </c>
      <c r="HI171">
        <v>0.11643</v>
      </c>
      <c r="HJ171">
        <v>0</v>
      </c>
      <c r="HK171">
        <v>28.1077</v>
      </c>
      <c r="HL171">
        <v>999.9</v>
      </c>
      <c r="HM171">
        <v>55</v>
      </c>
      <c r="HN171">
        <v>30.2</v>
      </c>
      <c r="HO171">
        <v>26.247</v>
      </c>
      <c r="HP171">
        <v>62.9541</v>
      </c>
      <c r="HQ171">
        <v>16.5465</v>
      </c>
      <c r="HR171">
        <v>1</v>
      </c>
      <c r="HS171">
        <v>0.170729</v>
      </c>
      <c r="HT171">
        <v>0.6590279999999999</v>
      </c>
      <c r="HU171">
        <v>20.1981</v>
      </c>
      <c r="HV171">
        <v>5.22822</v>
      </c>
      <c r="HW171">
        <v>11.974</v>
      </c>
      <c r="HX171">
        <v>4.9697</v>
      </c>
      <c r="HY171">
        <v>3.2895</v>
      </c>
      <c r="HZ171">
        <v>9999</v>
      </c>
      <c r="IA171">
        <v>9999</v>
      </c>
      <c r="IB171">
        <v>9999</v>
      </c>
      <c r="IC171">
        <v>999.9</v>
      </c>
      <c r="ID171">
        <v>4.97297</v>
      </c>
      <c r="IE171">
        <v>1.87744</v>
      </c>
      <c r="IF171">
        <v>1.87547</v>
      </c>
      <c r="IG171">
        <v>1.87835</v>
      </c>
      <c r="IH171">
        <v>1.875</v>
      </c>
      <c r="II171">
        <v>1.87864</v>
      </c>
      <c r="IJ171">
        <v>1.87575</v>
      </c>
      <c r="IK171">
        <v>1.87692</v>
      </c>
      <c r="IL171">
        <v>0</v>
      </c>
      <c r="IM171">
        <v>0</v>
      </c>
      <c r="IN171">
        <v>0</v>
      </c>
      <c r="IO171">
        <v>0</v>
      </c>
      <c r="IP171" t="s">
        <v>443</v>
      </c>
      <c r="IQ171" t="s">
        <v>444</v>
      </c>
      <c r="IR171" t="s">
        <v>445</v>
      </c>
      <c r="IS171" t="s">
        <v>445</v>
      </c>
      <c r="IT171" t="s">
        <v>445</v>
      </c>
      <c r="IU171" t="s">
        <v>445</v>
      </c>
      <c r="IV171">
        <v>0</v>
      </c>
      <c r="IW171">
        <v>100</v>
      </c>
      <c r="IX171">
        <v>100</v>
      </c>
      <c r="IY171">
        <v>0.739</v>
      </c>
      <c r="IZ171">
        <v>0.206</v>
      </c>
      <c r="JA171">
        <v>-0.2046850803116756</v>
      </c>
      <c r="JB171">
        <v>0.001090686741545948</v>
      </c>
      <c r="JC171">
        <v>-2.452344269991786E-07</v>
      </c>
      <c r="JD171">
        <v>1.613811493950918E-10</v>
      </c>
      <c r="JE171">
        <v>-0.05017639731038544</v>
      </c>
      <c r="JF171">
        <v>-0.0006473243881308715</v>
      </c>
      <c r="JG171">
        <v>0.0006993473609999637</v>
      </c>
      <c r="JH171">
        <v>-6.390957121238126E-06</v>
      </c>
      <c r="JI171">
        <v>1</v>
      </c>
      <c r="JJ171">
        <v>2094</v>
      </c>
      <c r="JK171">
        <v>1</v>
      </c>
      <c r="JL171">
        <v>27</v>
      </c>
      <c r="JM171">
        <v>187567.2</v>
      </c>
      <c r="JN171">
        <v>187567.1</v>
      </c>
      <c r="JO171">
        <v>2.19971</v>
      </c>
      <c r="JP171">
        <v>2.53784</v>
      </c>
      <c r="JQ171">
        <v>1.39893</v>
      </c>
      <c r="JR171">
        <v>2.35229</v>
      </c>
      <c r="JS171">
        <v>1.44897</v>
      </c>
      <c r="JT171">
        <v>2.54395</v>
      </c>
      <c r="JU171">
        <v>37.0032</v>
      </c>
      <c r="JV171">
        <v>24.1926</v>
      </c>
      <c r="JW171">
        <v>18</v>
      </c>
      <c r="JX171">
        <v>476.141</v>
      </c>
      <c r="JY171">
        <v>484.118</v>
      </c>
      <c r="JZ171">
        <v>26.4798</v>
      </c>
      <c r="KA171">
        <v>29.3361</v>
      </c>
      <c r="KB171">
        <v>30.0003</v>
      </c>
      <c r="KC171">
        <v>28.9589</v>
      </c>
      <c r="KD171">
        <v>29.0104</v>
      </c>
      <c r="KE171">
        <v>44.0361</v>
      </c>
      <c r="KF171">
        <v>26.319</v>
      </c>
      <c r="KG171">
        <v>100</v>
      </c>
      <c r="KH171">
        <v>26.4738</v>
      </c>
      <c r="KI171">
        <v>988.8</v>
      </c>
      <c r="KJ171">
        <v>22.0216</v>
      </c>
      <c r="KK171">
        <v>100.909</v>
      </c>
      <c r="KL171">
        <v>100.169</v>
      </c>
    </row>
    <row r="172" spans="1:298">
      <c r="A172">
        <v>156</v>
      </c>
      <c r="B172">
        <v>1758402615.1</v>
      </c>
      <c r="C172">
        <v>5206.599999904633</v>
      </c>
      <c r="D172" t="s">
        <v>758</v>
      </c>
      <c r="E172" t="s">
        <v>759</v>
      </c>
      <c r="F172">
        <v>5</v>
      </c>
      <c r="G172" t="s">
        <v>641</v>
      </c>
      <c r="H172" t="s">
        <v>437</v>
      </c>
      <c r="I172" t="s">
        <v>438</v>
      </c>
      <c r="J172">
        <v>1758402607.6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997.5462656996955</v>
      </c>
      <c r="AL172">
        <v>978.5351636363636</v>
      </c>
      <c r="AM172">
        <v>3.450336735493137</v>
      </c>
      <c r="AN172">
        <v>65.66047444305194</v>
      </c>
      <c r="AO172">
        <f>(AQ172 - AP172 + DZ172*1E3/(8.314*(EB172+273.15)) * AS172/DY172 * AR172) * DY172/(100*DM172) * 1000/(1000 - AQ172)</f>
        <v>0</v>
      </c>
      <c r="AP172">
        <v>22.02383835109591</v>
      </c>
      <c r="AQ172">
        <v>22.2023606060606</v>
      </c>
      <c r="AR172">
        <v>-1.117139477896204E-05</v>
      </c>
      <c r="AS172">
        <v>125.0699500986589</v>
      </c>
      <c r="AT172">
        <v>1</v>
      </c>
      <c r="AU172">
        <v>0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439</v>
      </c>
      <c r="AZ172" t="s">
        <v>439</v>
      </c>
      <c r="BA172">
        <v>0</v>
      </c>
      <c r="BB172">
        <v>0</v>
      </c>
      <c r="BC172">
        <f>1-BA172/BB172</f>
        <v>0</v>
      </c>
      <c r="BD172">
        <v>0</v>
      </c>
      <c r="BE172" t="s">
        <v>439</v>
      </c>
      <c r="BF172" t="s">
        <v>439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439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1.91</v>
      </c>
      <c r="DN172">
        <v>0.5</v>
      </c>
      <c r="DO172" t="s">
        <v>440</v>
      </c>
      <c r="DP172">
        <v>2</v>
      </c>
      <c r="DQ172" t="b">
        <v>1</v>
      </c>
      <c r="DR172">
        <v>1758402607.6</v>
      </c>
      <c r="DS172">
        <v>933.2298518518518</v>
      </c>
      <c r="DT172">
        <v>960.6058888888887</v>
      </c>
      <c r="DU172">
        <v>22.20416666666667</v>
      </c>
      <c r="DV172">
        <v>22.02067407407408</v>
      </c>
      <c r="DW172">
        <v>932.4997407407407</v>
      </c>
      <c r="DX172">
        <v>21.9982</v>
      </c>
      <c r="DY172">
        <v>500.0164074074075</v>
      </c>
      <c r="DZ172">
        <v>90.30894444444445</v>
      </c>
      <c r="EA172">
        <v>0.0556737037037037</v>
      </c>
      <c r="EB172">
        <v>28.95545555555556</v>
      </c>
      <c r="EC172">
        <v>30.00482592592593</v>
      </c>
      <c r="ED172">
        <v>999.9000000000001</v>
      </c>
      <c r="EE172">
        <v>0</v>
      </c>
      <c r="EF172">
        <v>0</v>
      </c>
      <c r="EG172">
        <v>10014.72037037037</v>
      </c>
      <c r="EH172">
        <v>0</v>
      </c>
      <c r="EI172">
        <v>9.847393333333335</v>
      </c>
      <c r="EJ172">
        <v>-27.3760962962963</v>
      </c>
      <c r="EK172">
        <v>954.4219629629631</v>
      </c>
      <c r="EL172">
        <v>982.2352962962964</v>
      </c>
      <c r="EM172">
        <v>0.1834901111111112</v>
      </c>
      <c r="EN172">
        <v>960.6058888888887</v>
      </c>
      <c r="EO172">
        <v>22.02067407407408</v>
      </c>
      <c r="EP172">
        <v>2.005234814814815</v>
      </c>
      <c r="EQ172">
        <v>1.988664444444445</v>
      </c>
      <c r="ER172">
        <v>17.48573703703704</v>
      </c>
      <c r="ES172">
        <v>17.35436666666667</v>
      </c>
      <c r="ET172">
        <v>2000.024074074074</v>
      </c>
      <c r="EU172">
        <v>0.9800043333333334</v>
      </c>
      <c r="EV172">
        <v>0.01999531851851852</v>
      </c>
      <c r="EW172">
        <v>0</v>
      </c>
      <c r="EX172">
        <v>209.8104444444444</v>
      </c>
      <c r="EY172">
        <v>5.000560000000001</v>
      </c>
      <c r="EZ172">
        <v>4363.039629629629</v>
      </c>
      <c r="FA172">
        <v>17295.11111111111</v>
      </c>
      <c r="FB172">
        <v>41.92551851851851</v>
      </c>
      <c r="FC172">
        <v>42.18699999999999</v>
      </c>
      <c r="FD172">
        <v>41.68699999999999</v>
      </c>
      <c r="FE172">
        <v>41.30051851851851</v>
      </c>
      <c r="FF172">
        <v>42.56199999999999</v>
      </c>
      <c r="FG172">
        <v>1955.134074074074</v>
      </c>
      <c r="FH172">
        <v>39.89000000000001</v>
      </c>
      <c r="FI172">
        <v>0</v>
      </c>
      <c r="FJ172">
        <v>1758402614.8</v>
      </c>
      <c r="FK172">
        <v>0</v>
      </c>
      <c r="FL172">
        <v>209.82544</v>
      </c>
      <c r="FM172">
        <v>-0.6940769197331025</v>
      </c>
      <c r="FN172">
        <v>-15.52769231748968</v>
      </c>
      <c r="FO172">
        <v>4363.0592</v>
      </c>
      <c r="FP172">
        <v>15</v>
      </c>
      <c r="FQ172">
        <v>0</v>
      </c>
      <c r="FR172" t="s">
        <v>441</v>
      </c>
      <c r="FS172">
        <v>1747148579.5</v>
      </c>
      <c r="FT172">
        <v>1747148584.5</v>
      </c>
      <c r="FU172">
        <v>0</v>
      </c>
      <c r="FV172">
        <v>0.162</v>
      </c>
      <c r="FW172">
        <v>-0.001</v>
      </c>
      <c r="FX172">
        <v>0.139</v>
      </c>
      <c r="FY172">
        <v>0.058</v>
      </c>
      <c r="FZ172">
        <v>420</v>
      </c>
      <c r="GA172">
        <v>16</v>
      </c>
      <c r="GB172">
        <v>0.19</v>
      </c>
      <c r="GC172">
        <v>0.02</v>
      </c>
      <c r="GD172">
        <v>-27.36511</v>
      </c>
      <c r="GE172">
        <v>0.1318333958724384</v>
      </c>
      <c r="GF172">
        <v>0.1671708658827849</v>
      </c>
      <c r="GG172">
        <v>1</v>
      </c>
      <c r="GH172">
        <v>209.8665294117647</v>
      </c>
      <c r="GI172">
        <v>-0.623926660276518</v>
      </c>
      <c r="GJ172">
        <v>0.1702508936305679</v>
      </c>
      <c r="GK172">
        <v>1</v>
      </c>
      <c r="GL172">
        <v>0.1885682</v>
      </c>
      <c r="GM172">
        <v>-0.09051847654784277</v>
      </c>
      <c r="GN172">
        <v>0.008986556112326901</v>
      </c>
      <c r="GO172">
        <v>1</v>
      </c>
      <c r="GP172">
        <v>3</v>
      </c>
      <c r="GQ172">
        <v>3</v>
      </c>
      <c r="GR172" t="s">
        <v>442</v>
      </c>
      <c r="GS172">
        <v>3.1273</v>
      </c>
      <c r="GT172">
        <v>2.73319</v>
      </c>
      <c r="GU172">
        <v>0.151764</v>
      </c>
      <c r="GV172">
        <v>0.155587</v>
      </c>
      <c r="GW172">
        <v>0.101112</v>
      </c>
      <c r="GX172">
        <v>0.101088</v>
      </c>
      <c r="GY172">
        <v>25427.7</v>
      </c>
      <c r="GZ172">
        <v>24533.1</v>
      </c>
      <c r="HA172">
        <v>30520.5</v>
      </c>
      <c r="HB172">
        <v>29309.6</v>
      </c>
      <c r="HC172">
        <v>37874.4</v>
      </c>
      <c r="HD172">
        <v>34662.4</v>
      </c>
      <c r="HE172">
        <v>46697.8</v>
      </c>
      <c r="HF172">
        <v>43544.4</v>
      </c>
      <c r="HG172">
        <v>1.81755</v>
      </c>
      <c r="HH172">
        <v>1.87757</v>
      </c>
      <c r="HI172">
        <v>0.116073</v>
      </c>
      <c r="HJ172">
        <v>0</v>
      </c>
      <c r="HK172">
        <v>28.1053</v>
      </c>
      <c r="HL172">
        <v>999.9</v>
      </c>
      <c r="HM172">
        <v>55</v>
      </c>
      <c r="HN172">
        <v>30.2</v>
      </c>
      <c r="HO172">
        <v>26.247</v>
      </c>
      <c r="HP172">
        <v>63.8641</v>
      </c>
      <c r="HQ172">
        <v>16.6466</v>
      </c>
      <c r="HR172">
        <v>1</v>
      </c>
      <c r="HS172">
        <v>0.170935</v>
      </c>
      <c r="HT172">
        <v>0.67582</v>
      </c>
      <c r="HU172">
        <v>20.1979</v>
      </c>
      <c r="HV172">
        <v>5.22852</v>
      </c>
      <c r="HW172">
        <v>11.974</v>
      </c>
      <c r="HX172">
        <v>4.9699</v>
      </c>
      <c r="HY172">
        <v>3.2896</v>
      </c>
      <c r="HZ172">
        <v>9999</v>
      </c>
      <c r="IA172">
        <v>9999</v>
      </c>
      <c r="IB172">
        <v>9999</v>
      </c>
      <c r="IC172">
        <v>999.9</v>
      </c>
      <c r="ID172">
        <v>4.97295</v>
      </c>
      <c r="IE172">
        <v>1.87744</v>
      </c>
      <c r="IF172">
        <v>1.87551</v>
      </c>
      <c r="IG172">
        <v>1.87834</v>
      </c>
      <c r="IH172">
        <v>1.875</v>
      </c>
      <c r="II172">
        <v>1.87863</v>
      </c>
      <c r="IJ172">
        <v>1.87575</v>
      </c>
      <c r="IK172">
        <v>1.87694</v>
      </c>
      <c r="IL172">
        <v>0</v>
      </c>
      <c r="IM172">
        <v>0</v>
      </c>
      <c r="IN172">
        <v>0</v>
      </c>
      <c r="IO172">
        <v>0</v>
      </c>
      <c r="IP172" t="s">
        <v>443</v>
      </c>
      <c r="IQ172" t="s">
        <v>444</v>
      </c>
      <c r="IR172" t="s">
        <v>445</v>
      </c>
      <c r="IS172" t="s">
        <v>445</v>
      </c>
      <c r="IT172" t="s">
        <v>445</v>
      </c>
      <c r="IU172" t="s">
        <v>445</v>
      </c>
      <c r="IV172">
        <v>0</v>
      </c>
      <c r="IW172">
        <v>100</v>
      </c>
      <c r="IX172">
        <v>100</v>
      </c>
      <c r="IY172">
        <v>0.757</v>
      </c>
      <c r="IZ172">
        <v>0.2059</v>
      </c>
      <c r="JA172">
        <v>-0.2046850803116756</v>
      </c>
      <c r="JB172">
        <v>0.001090686741545948</v>
      </c>
      <c r="JC172">
        <v>-2.452344269991786E-07</v>
      </c>
      <c r="JD172">
        <v>1.613811493950918E-10</v>
      </c>
      <c r="JE172">
        <v>-0.05017639731038544</v>
      </c>
      <c r="JF172">
        <v>-0.0006473243881308715</v>
      </c>
      <c r="JG172">
        <v>0.0006993473609999637</v>
      </c>
      <c r="JH172">
        <v>-6.390957121238126E-06</v>
      </c>
      <c r="JI172">
        <v>1</v>
      </c>
      <c r="JJ172">
        <v>2094</v>
      </c>
      <c r="JK172">
        <v>1</v>
      </c>
      <c r="JL172">
        <v>27</v>
      </c>
      <c r="JM172">
        <v>187567.3</v>
      </c>
      <c r="JN172">
        <v>187567.2</v>
      </c>
      <c r="JO172">
        <v>2.22534</v>
      </c>
      <c r="JP172">
        <v>2.52808</v>
      </c>
      <c r="JQ172">
        <v>1.39893</v>
      </c>
      <c r="JR172">
        <v>2.35352</v>
      </c>
      <c r="JS172">
        <v>1.44897</v>
      </c>
      <c r="JT172">
        <v>2.60864</v>
      </c>
      <c r="JU172">
        <v>37.0032</v>
      </c>
      <c r="JV172">
        <v>24.2013</v>
      </c>
      <c r="JW172">
        <v>18</v>
      </c>
      <c r="JX172">
        <v>476.051</v>
      </c>
      <c r="JY172">
        <v>484.126</v>
      </c>
      <c r="JZ172">
        <v>26.4735</v>
      </c>
      <c r="KA172">
        <v>29.3386</v>
      </c>
      <c r="KB172">
        <v>30.0001</v>
      </c>
      <c r="KC172">
        <v>28.962</v>
      </c>
      <c r="KD172">
        <v>29.0135</v>
      </c>
      <c r="KE172">
        <v>44.6803</v>
      </c>
      <c r="KF172">
        <v>26.319</v>
      </c>
      <c r="KG172">
        <v>100</v>
      </c>
      <c r="KH172">
        <v>26.4731</v>
      </c>
      <c r="KI172">
        <v>1008.89</v>
      </c>
      <c r="KJ172">
        <v>22.0333</v>
      </c>
      <c r="KK172">
        <v>100.91</v>
      </c>
      <c r="KL172">
        <v>100.167</v>
      </c>
    </row>
    <row r="173" spans="1:298">
      <c r="A173">
        <v>157</v>
      </c>
      <c r="B173">
        <v>1758402620.1</v>
      </c>
      <c r="C173">
        <v>5211.599999904633</v>
      </c>
      <c r="D173" t="s">
        <v>760</v>
      </c>
      <c r="E173" t="s">
        <v>761</v>
      </c>
      <c r="F173">
        <v>5</v>
      </c>
      <c r="G173" t="s">
        <v>641</v>
      </c>
      <c r="H173" t="s">
        <v>437</v>
      </c>
      <c r="I173" t="s">
        <v>438</v>
      </c>
      <c r="J173">
        <v>1758402612.314285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1014.625231865307</v>
      </c>
      <c r="AL173">
        <v>995.6637999999998</v>
      </c>
      <c r="AM173">
        <v>3.419570708274816</v>
      </c>
      <c r="AN173">
        <v>65.66047444305194</v>
      </c>
      <c r="AO173">
        <f>(AQ173 - AP173 + DZ173*1E3/(8.314*(EB173+273.15)) * AS173/DY173 * AR173) * DY173/(100*DM173) * 1000/(1000 - AQ173)</f>
        <v>0</v>
      </c>
      <c r="AP173">
        <v>22.02600642678078</v>
      </c>
      <c r="AQ173">
        <v>22.20281575757575</v>
      </c>
      <c r="AR173">
        <v>-1.454525160075625E-06</v>
      </c>
      <c r="AS173">
        <v>125.0699500986589</v>
      </c>
      <c r="AT173">
        <v>1</v>
      </c>
      <c r="AU173">
        <v>0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439</v>
      </c>
      <c r="AZ173" t="s">
        <v>439</v>
      </c>
      <c r="BA173">
        <v>0</v>
      </c>
      <c r="BB173">
        <v>0</v>
      </c>
      <c r="BC173">
        <f>1-BA173/BB173</f>
        <v>0</v>
      </c>
      <c r="BD173">
        <v>0</v>
      </c>
      <c r="BE173" t="s">
        <v>439</v>
      </c>
      <c r="BF173" t="s">
        <v>439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439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1.91</v>
      </c>
      <c r="DN173">
        <v>0.5</v>
      </c>
      <c r="DO173" t="s">
        <v>440</v>
      </c>
      <c r="DP173">
        <v>2</v>
      </c>
      <c r="DQ173" t="b">
        <v>1</v>
      </c>
      <c r="DR173">
        <v>1758402612.314285</v>
      </c>
      <c r="DS173">
        <v>949.0998214285713</v>
      </c>
      <c r="DT173">
        <v>976.3981071428574</v>
      </c>
      <c r="DU173">
        <v>22.20327142857143</v>
      </c>
      <c r="DV173">
        <v>22.02421428571428</v>
      </c>
      <c r="DW173">
        <v>948.3529642857144</v>
      </c>
      <c r="DX173">
        <v>21.99733214285714</v>
      </c>
      <c r="DY173">
        <v>500.0349999999999</v>
      </c>
      <c r="DZ173">
        <v>90.30731071428571</v>
      </c>
      <c r="EA173">
        <v>0.05552458928571429</v>
      </c>
      <c r="EB173">
        <v>28.95234642857143</v>
      </c>
      <c r="EC173">
        <v>30.00612857142857</v>
      </c>
      <c r="ED173">
        <v>999.9000000000002</v>
      </c>
      <c r="EE173">
        <v>0</v>
      </c>
      <c r="EF173">
        <v>0</v>
      </c>
      <c r="EG173">
        <v>10015.04321428571</v>
      </c>
      <c r="EH173">
        <v>0</v>
      </c>
      <c r="EI173">
        <v>9.846730714285716</v>
      </c>
      <c r="EJ173">
        <v>-27.29828214285715</v>
      </c>
      <c r="EK173">
        <v>970.6513928571428</v>
      </c>
      <c r="EL173">
        <v>998.3864285714288</v>
      </c>
      <c r="EM173">
        <v>0.17905825</v>
      </c>
      <c r="EN173">
        <v>976.3981071428574</v>
      </c>
      <c r="EO173">
        <v>22.02421428571428</v>
      </c>
      <c r="EP173">
        <v>2.005118928571429</v>
      </c>
      <c r="EQ173">
        <v>1.988948214285714</v>
      </c>
      <c r="ER173">
        <v>17.48481071428571</v>
      </c>
      <c r="ES173">
        <v>17.35662857142857</v>
      </c>
      <c r="ET173">
        <v>1999.997142857143</v>
      </c>
      <c r="EU173">
        <v>0.9800040714285715</v>
      </c>
      <c r="EV173">
        <v>0.01999558928571429</v>
      </c>
      <c r="EW173">
        <v>0</v>
      </c>
      <c r="EX173">
        <v>209.7706428571428</v>
      </c>
      <c r="EY173">
        <v>5.000560000000001</v>
      </c>
      <c r="EZ173">
        <v>4362.010357142857</v>
      </c>
      <c r="FA173">
        <v>17294.875</v>
      </c>
      <c r="FB173">
        <v>41.93035714285713</v>
      </c>
      <c r="FC173">
        <v>42.18924999999999</v>
      </c>
      <c r="FD173">
        <v>41.68699999999999</v>
      </c>
      <c r="FE173">
        <v>41.30535714285713</v>
      </c>
      <c r="FF173">
        <v>42.56199999999999</v>
      </c>
      <c r="FG173">
        <v>1955.107142857143</v>
      </c>
      <c r="FH173">
        <v>39.89000000000001</v>
      </c>
      <c r="FI173">
        <v>0</v>
      </c>
      <c r="FJ173">
        <v>1758402620.2</v>
      </c>
      <c r="FK173">
        <v>0</v>
      </c>
      <c r="FL173">
        <v>209.7613076923077</v>
      </c>
      <c r="FM173">
        <v>-0.9993846171513062</v>
      </c>
      <c r="FN173">
        <v>-12.60136750831768</v>
      </c>
      <c r="FO173">
        <v>4361.956538461539</v>
      </c>
      <c r="FP173">
        <v>15</v>
      </c>
      <c r="FQ173">
        <v>0</v>
      </c>
      <c r="FR173" t="s">
        <v>441</v>
      </c>
      <c r="FS173">
        <v>1747148579.5</v>
      </c>
      <c r="FT173">
        <v>1747148584.5</v>
      </c>
      <c r="FU173">
        <v>0</v>
      </c>
      <c r="FV173">
        <v>0.162</v>
      </c>
      <c r="FW173">
        <v>-0.001</v>
      </c>
      <c r="FX173">
        <v>0.139</v>
      </c>
      <c r="FY173">
        <v>0.058</v>
      </c>
      <c r="FZ173">
        <v>420</v>
      </c>
      <c r="GA173">
        <v>16</v>
      </c>
      <c r="GB173">
        <v>0.19</v>
      </c>
      <c r="GC173">
        <v>0.02</v>
      </c>
      <c r="GD173">
        <v>-27.3721</v>
      </c>
      <c r="GE173">
        <v>0.7139456445993</v>
      </c>
      <c r="GF173">
        <v>0.1543867127481207</v>
      </c>
      <c r="GG173">
        <v>0</v>
      </c>
      <c r="GH173">
        <v>209.7985294117647</v>
      </c>
      <c r="GI173">
        <v>-0.8441558422056263</v>
      </c>
      <c r="GJ173">
        <v>0.1925817221939382</v>
      </c>
      <c r="GK173">
        <v>1</v>
      </c>
      <c r="GL173">
        <v>0.1823597804878049</v>
      </c>
      <c r="GM173">
        <v>-0.05664202787456415</v>
      </c>
      <c r="GN173">
        <v>0.006161167000290848</v>
      </c>
      <c r="GO173">
        <v>1</v>
      </c>
      <c r="GP173">
        <v>2</v>
      </c>
      <c r="GQ173">
        <v>3</v>
      </c>
      <c r="GR173" t="s">
        <v>448</v>
      </c>
      <c r="GS173">
        <v>3.12767</v>
      </c>
      <c r="GT173">
        <v>2.73329</v>
      </c>
      <c r="GU173">
        <v>0.15346</v>
      </c>
      <c r="GV173">
        <v>0.157287</v>
      </c>
      <c r="GW173">
        <v>0.101115</v>
      </c>
      <c r="GX173">
        <v>0.10109</v>
      </c>
      <c r="GY173">
        <v>25376.7</v>
      </c>
      <c r="GZ173">
        <v>24483.7</v>
      </c>
      <c r="HA173">
        <v>30520.3</v>
      </c>
      <c r="HB173">
        <v>29309.6</v>
      </c>
      <c r="HC173">
        <v>37874.2</v>
      </c>
      <c r="HD173">
        <v>34662.6</v>
      </c>
      <c r="HE173">
        <v>46697.6</v>
      </c>
      <c r="HF173">
        <v>43544.6</v>
      </c>
      <c r="HG173">
        <v>1.8177</v>
      </c>
      <c r="HH173">
        <v>1.87703</v>
      </c>
      <c r="HI173">
        <v>0.117168</v>
      </c>
      <c r="HJ173">
        <v>0</v>
      </c>
      <c r="HK173">
        <v>28.1031</v>
      </c>
      <c r="HL173">
        <v>999.9</v>
      </c>
      <c r="HM173">
        <v>55</v>
      </c>
      <c r="HN173">
        <v>30.2</v>
      </c>
      <c r="HO173">
        <v>26.2461</v>
      </c>
      <c r="HP173">
        <v>63.6641</v>
      </c>
      <c r="HQ173">
        <v>16.4103</v>
      </c>
      <c r="HR173">
        <v>1</v>
      </c>
      <c r="HS173">
        <v>0.171049</v>
      </c>
      <c r="HT173">
        <v>0.657702</v>
      </c>
      <c r="HU173">
        <v>20.1981</v>
      </c>
      <c r="HV173">
        <v>5.22807</v>
      </c>
      <c r="HW173">
        <v>11.974</v>
      </c>
      <c r="HX173">
        <v>4.9696</v>
      </c>
      <c r="HY173">
        <v>3.2895</v>
      </c>
      <c r="HZ173">
        <v>9999</v>
      </c>
      <c r="IA173">
        <v>9999</v>
      </c>
      <c r="IB173">
        <v>9999</v>
      </c>
      <c r="IC173">
        <v>999.9</v>
      </c>
      <c r="ID173">
        <v>4.97295</v>
      </c>
      <c r="IE173">
        <v>1.87744</v>
      </c>
      <c r="IF173">
        <v>1.87553</v>
      </c>
      <c r="IG173">
        <v>1.87836</v>
      </c>
      <c r="IH173">
        <v>1.87504</v>
      </c>
      <c r="II173">
        <v>1.87863</v>
      </c>
      <c r="IJ173">
        <v>1.87576</v>
      </c>
      <c r="IK173">
        <v>1.87696</v>
      </c>
      <c r="IL173">
        <v>0</v>
      </c>
      <c r="IM173">
        <v>0</v>
      </c>
      <c r="IN173">
        <v>0</v>
      </c>
      <c r="IO173">
        <v>0</v>
      </c>
      <c r="IP173" t="s">
        <v>443</v>
      </c>
      <c r="IQ173" t="s">
        <v>444</v>
      </c>
      <c r="IR173" t="s">
        <v>445</v>
      </c>
      <c r="IS173" t="s">
        <v>445</v>
      </c>
      <c r="IT173" t="s">
        <v>445</v>
      </c>
      <c r="IU173" t="s">
        <v>445</v>
      </c>
      <c r="IV173">
        <v>0</v>
      </c>
      <c r="IW173">
        <v>100</v>
      </c>
      <c r="IX173">
        <v>100</v>
      </c>
      <c r="IY173">
        <v>0.775</v>
      </c>
      <c r="IZ173">
        <v>0.2059</v>
      </c>
      <c r="JA173">
        <v>-0.2046850803116756</v>
      </c>
      <c r="JB173">
        <v>0.001090686741545948</v>
      </c>
      <c r="JC173">
        <v>-2.452344269991786E-07</v>
      </c>
      <c r="JD173">
        <v>1.613811493950918E-10</v>
      </c>
      <c r="JE173">
        <v>-0.05017639731038544</v>
      </c>
      <c r="JF173">
        <v>-0.0006473243881308715</v>
      </c>
      <c r="JG173">
        <v>0.0006993473609999637</v>
      </c>
      <c r="JH173">
        <v>-6.390957121238126E-06</v>
      </c>
      <c r="JI173">
        <v>1</v>
      </c>
      <c r="JJ173">
        <v>2094</v>
      </c>
      <c r="JK173">
        <v>1</v>
      </c>
      <c r="JL173">
        <v>27</v>
      </c>
      <c r="JM173">
        <v>187567.3</v>
      </c>
      <c r="JN173">
        <v>187567.3</v>
      </c>
      <c r="JO173">
        <v>2.25952</v>
      </c>
      <c r="JP173">
        <v>2.53784</v>
      </c>
      <c r="JQ173">
        <v>1.39893</v>
      </c>
      <c r="JR173">
        <v>2.35229</v>
      </c>
      <c r="JS173">
        <v>1.44897</v>
      </c>
      <c r="JT173">
        <v>2.47925</v>
      </c>
      <c r="JU173">
        <v>37.0032</v>
      </c>
      <c r="JV173">
        <v>24.1926</v>
      </c>
      <c r="JW173">
        <v>18</v>
      </c>
      <c r="JX173">
        <v>476.153</v>
      </c>
      <c r="JY173">
        <v>483.789</v>
      </c>
      <c r="JZ173">
        <v>26.4708</v>
      </c>
      <c r="KA173">
        <v>29.3418</v>
      </c>
      <c r="KB173">
        <v>30.0003</v>
      </c>
      <c r="KC173">
        <v>28.9651</v>
      </c>
      <c r="KD173">
        <v>29.0172</v>
      </c>
      <c r="KE173">
        <v>45.243</v>
      </c>
      <c r="KF173">
        <v>26.319</v>
      </c>
      <c r="KG173">
        <v>100</v>
      </c>
      <c r="KH173">
        <v>26.466</v>
      </c>
      <c r="KI173">
        <v>1022.26</v>
      </c>
      <c r="KJ173">
        <v>22.0447</v>
      </c>
      <c r="KK173">
        <v>100.91</v>
      </c>
      <c r="KL173">
        <v>100.167</v>
      </c>
    </row>
    <row r="174" spans="1:298">
      <c r="A174">
        <v>158</v>
      </c>
      <c r="B174">
        <v>1758402625.1</v>
      </c>
      <c r="C174">
        <v>5216.599999904633</v>
      </c>
      <c r="D174" t="s">
        <v>762</v>
      </c>
      <c r="E174" t="s">
        <v>763</v>
      </c>
      <c r="F174">
        <v>5</v>
      </c>
      <c r="G174" t="s">
        <v>641</v>
      </c>
      <c r="H174" t="s">
        <v>437</v>
      </c>
      <c r="I174" t="s">
        <v>438</v>
      </c>
      <c r="J174">
        <v>1758402617.6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1031.95988812756</v>
      </c>
      <c r="AL174">
        <v>1012.962454545455</v>
      </c>
      <c r="AM174">
        <v>3.467657135964505</v>
      </c>
      <c r="AN174">
        <v>65.66047444305194</v>
      </c>
      <c r="AO174">
        <f>(AQ174 - AP174 + DZ174*1E3/(8.314*(EB174+273.15)) * AS174/DY174 * AR174) * DY174/(100*DM174) * 1000/(1000 - AQ174)</f>
        <v>0</v>
      </c>
      <c r="AP174">
        <v>22.03045926985006</v>
      </c>
      <c r="AQ174">
        <v>22.19871333333332</v>
      </c>
      <c r="AR174">
        <v>-1.313784001184748E-05</v>
      </c>
      <c r="AS174">
        <v>125.0699500986589</v>
      </c>
      <c r="AT174">
        <v>1</v>
      </c>
      <c r="AU174">
        <v>0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439</v>
      </c>
      <c r="AZ174" t="s">
        <v>439</v>
      </c>
      <c r="BA174">
        <v>0</v>
      </c>
      <c r="BB174">
        <v>0</v>
      </c>
      <c r="BC174">
        <f>1-BA174/BB174</f>
        <v>0</v>
      </c>
      <c r="BD174">
        <v>0</v>
      </c>
      <c r="BE174" t="s">
        <v>439</v>
      </c>
      <c r="BF174" t="s">
        <v>439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439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1.91</v>
      </c>
      <c r="DN174">
        <v>0.5</v>
      </c>
      <c r="DO174" t="s">
        <v>440</v>
      </c>
      <c r="DP174">
        <v>2</v>
      </c>
      <c r="DQ174" t="b">
        <v>1</v>
      </c>
      <c r="DR174">
        <v>1758402617.6</v>
      </c>
      <c r="DS174">
        <v>966.8792222222221</v>
      </c>
      <c r="DT174">
        <v>994.2521481481482</v>
      </c>
      <c r="DU174">
        <v>22.20202222222222</v>
      </c>
      <c r="DV174">
        <v>22.02635555555556</v>
      </c>
      <c r="DW174">
        <v>966.1135185185186</v>
      </c>
      <c r="DX174">
        <v>21.9961</v>
      </c>
      <c r="DY174">
        <v>500.0097037037037</v>
      </c>
      <c r="DZ174">
        <v>90.30702222222224</v>
      </c>
      <c r="EA174">
        <v>0.05556312222222223</v>
      </c>
      <c r="EB174">
        <v>28.94877037037037</v>
      </c>
      <c r="EC174">
        <v>30.0044037037037</v>
      </c>
      <c r="ED174">
        <v>999.9000000000001</v>
      </c>
      <c r="EE174">
        <v>0</v>
      </c>
      <c r="EF174">
        <v>0</v>
      </c>
      <c r="EG174">
        <v>9995.575925925925</v>
      </c>
      <c r="EH174">
        <v>0</v>
      </c>
      <c r="EI174">
        <v>9.854543703703703</v>
      </c>
      <c r="EJ174">
        <v>-27.37311481481481</v>
      </c>
      <c r="EK174">
        <v>988.8332592592592</v>
      </c>
      <c r="EL174">
        <v>1016.645</v>
      </c>
      <c r="EM174">
        <v>0.1756677037037037</v>
      </c>
      <c r="EN174">
        <v>994.2521481481482</v>
      </c>
      <c r="EO174">
        <v>22.02635555555556</v>
      </c>
      <c r="EP174">
        <v>2.004999259259259</v>
      </c>
      <c r="EQ174">
        <v>1.989135555555555</v>
      </c>
      <c r="ER174">
        <v>17.48387407407407</v>
      </c>
      <c r="ES174">
        <v>17.35811851851852</v>
      </c>
      <c r="ET174">
        <v>1999.967407407407</v>
      </c>
      <c r="EU174">
        <v>0.9800037777777776</v>
      </c>
      <c r="EV174">
        <v>0.01999589259259259</v>
      </c>
      <c r="EW174">
        <v>0</v>
      </c>
      <c r="EX174">
        <v>209.7232222222222</v>
      </c>
      <c r="EY174">
        <v>5.000560000000001</v>
      </c>
      <c r="EZ174">
        <v>4360.959999999999</v>
      </c>
      <c r="FA174">
        <v>17294.61111111111</v>
      </c>
      <c r="FB174">
        <v>41.91633333333333</v>
      </c>
      <c r="FC174">
        <v>42.194</v>
      </c>
      <c r="FD174">
        <v>41.68699999999999</v>
      </c>
      <c r="FE174">
        <v>41.29133333333333</v>
      </c>
      <c r="FF174">
        <v>42.56199999999999</v>
      </c>
      <c r="FG174">
        <v>1955.077407407407</v>
      </c>
      <c r="FH174">
        <v>39.89000000000001</v>
      </c>
      <c r="FI174">
        <v>0</v>
      </c>
      <c r="FJ174">
        <v>1758402625</v>
      </c>
      <c r="FK174">
        <v>0</v>
      </c>
      <c r="FL174">
        <v>209.7289615384615</v>
      </c>
      <c r="FM174">
        <v>-0.6009914608731437</v>
      </c>
      <c r="FN174">
        <v>-12.78222219573926</v>
      </c>
      <c r="FO174">
        <v>4360.987692307692</v>
      </c>
      <c r="FP174">
        <v>15</v>
      </c>
      <c r="FQ174">
        <v>0</v>
      </c>
      <c r="FR174" t="s">
        <v>441</v>
      </c>
      <c r="FS174">
        <v>1747148579.5</v>
      </c>
      <c r="FT174">
        <v>1747148584.5</v>
      </c>
      <c r="FU174">
        <v>0</v>
      </c>
      <c r="FV174">
        <v>0.162</v>
      </c>
      <c r="FW174">
        <v>-0.001</v>
      </c>
      <c r="FX174">
        <v>0.139</v>
      </c>
      <c r="FY174">
        <v>0.058</v>
      </c>
      <c r="FZ174">
        <v>420</v>
      </c>
      <c r="GA174">
        <v>16</v>
      </c>
      <c r="GB174">
        <v>0.19</v>
      </c>
      <c r="GC174">
        <v>0.02</v>
      </c>
      <c r="GD174">
        <v>-27.32978000000001</v>
      </c>
      <c r="GE174">
        <v>-0.6513838649155587</v>
      </c>
      <c r="GF174">
        <v>0.1045923735269453</v>
      </c>
      <c r="GG174">
        <v>0</v>
      </c>
      <c r="GH174">
        <v>209.7549411764706</v>
      </c>
      <c r="GI174">
        <v>-0.418731860041318</v>
      </c>
      <c r="GJ174">
        <v>0.1884209837784188</v>
      </c>
      <c r="GK174">
        <v>1</v>
      </c>
      <c r="GL174">
        <v>0.177819925</v>
      </c>
      <c r="GM174">
        <v>-0.03765040525328361</v>
      </c>
      <c r="GN174">
        <v>0.004138568800850724</v>
      </c>
      <c r="GO174">
        <v>1</v>
      </c>
      <c r="GP174">
        <v>2</v>
      </c>
      <c r="GQ174">
        <v>3</v>
      </c>
      <c r="GR174" t="s">
        <v>448</v>
      </c>
      <c r="GS174">
        <v>3.1273</v>
      </c>
      <c r="GT174">
        <v>2.73352</v>
      </c>
      <c r="GU174">
        <v>0.155158</v>
      </c>
      <c r="GV174">
        <v>0.15897</v>
      </c>
      <c r="GW174">
        <v>0.101102</v>
      </c>
      <c r="GX174">
        <v>0.10111</v>
      </c>
      <c r="GY174">
        <v>25325.3</v>
      </c>
      <c r="GZ174">
        <v>24434.8</v>
      </c>
      <c r="HA174">
        <v>30519.7</v>
      </c>
      <c r="HB174">
        <v>29309.7</v>
      </c>
      <c r="HC174">
        <v>37874</v>
      </c>
      <c r="HD174">
        <v>34662.1</v>
      </c>
      <c r="HE174">
        <v>46696.5</v>
      </c>
      <c r="HF174">
        <v>43544.9</v>
      </c>
      <c r="HG174">
        <v>1.81755</v>
      </c>
      <c r="HH174">
        <v>1.8773</v>
      </c>
      <c r="HI174">
        <v>0.116877</v>
      </c>
      <c r="HJ174">
        <v>0</v>
      </c>
      <c r="HK174">
        <v>28.1029</v>
      </c>
      <c r="HL174">
        <v>999.9</v>
      </c>
      <c r="HM174">
        <v>55</v>
      </c>
      <c r="HN174">
        <v>30.2</v>
      </c>
      <c r="HO174">
        <v>26.2433</v>
      </c>
      <c r="HP174">
        <v>63.6141</v>
      </c>
      <c r="HQ174">
        <v>16.6546</v>
      </c>
      <c r="HR174">
        <v>1</v>
      </c>
      <c r="HS174">
        <v>0.171326</v>
      </c>
      <c r="HT174">
        <v>0.671193</v>
      </c>
      <c r="HU174">
        <v>20.1982</v>
      </c>
      <c r="HV174">
        <v>5.22882</v>
      </c>
      <c r="HW174">
        <v>11.974</v>
      </c>
      <c r="HX174">
        <v>4.9699</v>
      </c>
      <c r="HY174">
        <v>3.2897</v>
      </c>
      <c r="HZ174">
        <v>9999</v>
      </c>
      <c r="IA174">
        <v>9999</v>
      </c>
      <c r="IB174">
        <v>9999</v>
      </c>
      <c r="IC174">
        <v>999.9</v>
      </c>
      <c r="ID174">
        <v>4.97298</v>
      </c>
      <c r="IE174">
        <v>1.87744</v>
      </c>
      <c r="IF174">
        <v>1.87551</v>
      </c>
      <c r="IG174">
        <v>1.87836</v>
      </c>
      <c r="IH174">
        <v>1.87501</v>
      </c>
      <c r="II174">
        <v>1.87865</v>
      </c>
      <c r="IJ174">
        <v>1.87576</v>
      </c>
      <c r="IK174">
        <v>1.87694</v>
      </c>
      <c r="IL174">
        <v>0</v>
      </c>
      <c r="IM174">
        <v>0</v>
      </c>
      <c r="IN174">
        <v>0</v>
      </c>
      <c r="IO174">
        <v>0</v>
      </c>
      <c r="IP174" t="s">
        <v>443</v>
      </c>
      <c r="IQ174" t="s">
        <v>444</v>
      </c>
      <c r="IR174" t="s">
        <v>445</v>
      </c>
      <c r="IS174" t="s">
        <v>445</v>
      </c>
      <c r="IT174" t="s">
        <v>445</v>
      </c>
      <c r="IU174" t="s">
        <v>445</v>
      </c>
      <c r="IV174">
        <v>0</v>
      </c>
      <c r="IW174">
        <v>100</v>
      </c>
      <c r="IX174">
        <v>100</v>
      </c>
      <c r="IY174">
        <v>0.793</v>
      </c>
      <c r="IZ174">
        <v>0.2059</v>
      </c>
      <c r="JA174">
        <v>-0.2046850803116756</v>
      </c>
      <c r="JB174">
        <v>0.001090686741545948</v>
      </c>
      <c r="JC174">
        <v>-2.452344269991786E-07</v>
      </c>
      <c r="JD174">
        <v>1.613811493950918E-10</v>
      </c>
      <c r="JE174">
        <v>-0.05017639731038544</v>
      </c>
      <c r="JF174">
        <v>-0.0006473243881308715</v>
      </c>
      <c r="JG174">
        <v>0.0006993473609999637</v>
      </c>
      <c r="JH174">
        <v>-6.390957121238126E-06</v>
      </c>
      <c r="JI174">
        <v>1</v>
      </c>
      <c r="JJ174">
        <v>2094</v>
      </c>
      <c r="JK174">
        <v>1</v>
      </c>
      <c r="JL174">
        <v>27</v>
      </c>
      <c r="JM174">
        <v>187567.4</v>
      </c>
      <c r="JN174">
        <v>187567.3</v>
      </c>
      <c r="JO174">
        <v>2.28516</v>
      </c>
      <c r="JP174">
        <v>2.53174</v>
      </c>
      <c r="JQ174">
        <v>1.39893</v>
      </c>
      <c r="JR174">
        <v>2.35229</v>
      </c>
      <c r="JS174">
        <v>1.44897</v>
      </c>
      <c r="JT174">
        <v>2.60254</v>
      </c>
      <c r="JU174">
        <v>37.0032</v>
      </c>
      <c r="JV174">
        <v>24.2013</v>
      </c>
      <c r="JW174">
        <v>18</v>
      </c>
      <c r="JX174">
        <v>476.091</v>
      </c>
      <c r="JY174">
        <v>483.998</v>
      </c>
      <c r="JZ174">
        <v>26.4661</v>
      </c>
      <c r="KA174">
        <v>29.3449</v>
      </c>
      <c r="KB174">
        <v>30.0004</v>
      </c>
      <c r="KC174">
        <v>28.9682</v>
      </c>
      <c r="KD174">
        <v>29.0203</v>
      </c>
      <c r="KE174">
        <v>45.8595</v>
      </c>
      <c r="KF174">
        <v>26.319</v>
      </c>
      <c r="KG174">
        <v>100</v>
      </c>
      <c r="KH174">
        <v>26.4601</v>
      </c>
      <c r="KI174">
        <v>1042.31</v>
      </c>
      <c r="KJ174">
        <v>22.0583</v>
      </c>
      <c r="KK174">
        <v>100.908</v>
      </c>
      <c r="KL174">
        <v>100.168</v>
      </c>
    </row>
    <row r="175" spans="1:298">
      <c r="A175">
        <v>159</v>
      </c>
      <c r="B175">
        <v>1758402630.1</v>
      </c>
      <c r="C175">
        <v>5221.599999904633</v>
      </c>
      <c r="D175" t="s">
        <v>764</v>
      </c>
      <c r="E175" t="s">
        <v>765</v>
      </c>
      <c r="F175">
        <v>5</v>
      </c>
      <c r="G175" t="s">
        <v>641</v>
      </c>
      <c r="H175" t="s">
        <v>437</v>
      </c>
      <c r="I175" t="s">
        <v>438</v>
      </c>
      <c r="J175">
        <v>1758402622.314285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1048.993077910954</v>
      </c>
      <c r="AL175">
        <v>1030.219696969696</v>
      </c>
      <c r="AM175">
        <v>3.449519846169902</v>
      </c>
      <c r="AN175">
        <v>65.66047444305194</v>
      </c>
      <c r="AO175">
        <f>(AQ175 - AP175 + DZ175*1E3/(8.314*(EB175+273.15)) * AS175/DY175 * AR175) * DY175/(100*DM175) * 1000/(1000 - AQ175)</f>
        <v>0</v>
      </c>
      <c r="AP175">
        <v>22.03349559711118</v>
      </c>
      <c r="AQ175">
        <v>22.2010296969697</v>
      </c>
      <c r="AR175">
        <v>8.335211419949346E-06</v>
      </c>
      <c r="AS175">
        <v>125.0699500986589</v>
      </c>
      <c r="AT175">
        <v>1</v>
      </c>
      <c r="AU175">
        <v>0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439</v>
      </c>
      <c r="AZ175" t="s">
        <v>439</v>
      </c>
      <c r="BA175">
        <v>0</v>
      </c>
      <c r="BB175">
        <v>0</v>
      </c>
      <c r="BC175">
        <f>1-BA175/BB175</f>
        <v>0</v>
      </c>
      <c r="BD175">
        <v>0</v>
      </c>
      <c r="BE175" t="s">
        <v>439</v>
      </c>
      <c r="BF175" t="s">
        <v>439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439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1.91</v>
      </c>
      <c r="DN175">
        <v>0.5</v>
      </c>
      <c r="DO175" t="s">
        <v>440</v>
      </c>
      <c r="DP175">
        <v>2</v>
      </c>
      <c r="DQ175" t="b">
        <v>1</v>
      </c>
      <c r="DR175">
        <v>1758402622.314285</v>
      </c>
      <c r="DS175">
        <v>982.7792142857143</v>
      </c>
      <c r="DT175">
        <v>1010.067607142857</v>
      </c>
      <c r="DU175">
        <v>22.20105</v>
      </c>
      <c r="DV175">
        <v>22.02898928571429</v>
      </c>
      <c r="DW175">
        <v>981.9958571428572</v>
      </c>
      <c r="DX175">
        <v>21.99514285714286</v>
      </c>
      <c r="DY175">
        <v>499.9891785714286</v>
      </c>
      <c r="DZ175">
        <v>90.30792499999998</v>
      </c>
      <c r="EA175">
        <v>0.05563891071428571</v>
      </c>
      <c r="EB175">
        <v>28.94504285714286</v>
      </c>
      <c r="EC175">
        <v>30.00509285714286</v>
      </c>
      <c r="ED175">
        <v>999.9000000000002</v>
      </c>
      <c r="EE175">
        <v>0</v>
      </c>
      <c r="EF175">
        <v>0</v>
      </c>
      <c r="EG175">
        <v>9994.664999999999</v>
      </c>
      <c r="EH175">
        <v>0</v>
      </c>
      <c r="EI175">
        <v>9.85096642857143</v>
      </c>
      <c r="EJ175">
        <v>-27.28936071428572</v>
      </c>
      <c r="EK175">
        <v>1005.092142857143</v>
      </c>
      <c r="EL175">
        <v>1032.819642857143</v>
      </c>
      <c r="EM175">
        <v>0.1720641428571429</v>
      </c>
      <c r="EN175">
        <v>1010.067607142857</v>
      </c>
      <c r="EO175">
        <v>22.02898928571429</v>
      </c>
      <c r="EP175">
        <v>2.004932142857143</v>
      </c>
      <c r="EQ175">
        <v>1.989393928571429</v>
      </c>
      <c r="ER175">
        <v>17.48333571428571</v>
      </c>
      <c r="ES175">
        <v>17.36016785714286</v>
      </c>
      <c r="ET175">
        <v>1999.996428571429</v>
      </c>
      <c r="EU175">
        <v>0.9800040714285714</v>
      </c>
      <c r="EV175">
        <v>0.01999559285714286</v>
      </c>
      <c r="EW175">
        <v>0</v>
      </c>
      <c r="EX175">
        <v>209.7083214285714</v>
      </c>
      <c r="EY175">
        <v>5.000560000000001</v>
      </c>
      <c r="EZ175">
        <v>4360.075714285715</v>
      </c>
      <c r="FA175">
        <v>17294.87142857143</v>
      </c>
      <c r="FB175">
        <v>41.91042857142856</v>
      </c>
      <c r="FC175">
        <v>42.19374999999998</v>
      </c>
      <c r="FD175">
        <v>41.68699999999999</v>
      </c>
      <c r="FE175">
        <v>41.29428571428571</v>
      </c>
      <c r="FF175">
        <v>42.56199999999999</v>
      </c>
      <c r="FG175">
        <v>1955.106428571429</v>
      </c>
      <c r="FH175">
        <v>39.89000000000001</v>
      </c>
      <c r="FI175">
        <v>0</v>
      </c>
      <c r="FJ175">
        <v>1758402629.8</v>
      </c>
      <c r="FK175">
        <v>0</v>
      </c>
      <c r="FL175">
        <v>209.6967307692307</v>
      </c>
      <c r="FM175">
        <v>0.05029059102633145</v>
      </c>
      <c r="FN175">
        <v>-12.78427350712652</v>
      </c>
      <c r="FO175">
        <v>4360.024615384616</v>
      </c>
      <c r="FP175">
        <v>15</v>
      </c>
      <c r="FQ175">
        <v>0</v>
      </c>
      <c r="FR175" t="s">
        <v>441</v>
      </c>
      <c r="FS175">
        <v>1747148579.5</v>
      </c>
      <c r="FT175">
        <v>1747148584.5</v>
      </c>
      <c r="FU175">
        <v>0</v>
      </c>
      <c r="FV175">
        <v>0.162</v>
      </c>
      <c r="FW175">
        <v>-0.001</v>
      </c>
      <c r="FX175">
        <v>0.139</v>
      </c>
      <c r="FY175">
        <v>0.058</v>
      </c>
      <c r="FZ175">
        <v>420</v>
      </c>
      <c r="GA175">
        <v>16</v>
      </c>
      <c r="GB175">
        <v>0.19</v>
      </c>
      <c r="GC175">
        <v>0.02</v>
      </c>
      <c r="GD175">
        <v>-27.32133750000001</v>
      </c>
      <c r="GE175">
        <v>0.6533999999999699</v>
      </c>
      <c r="GF175">
        <v>0.1250928149165651</v>
      </c>
      <c r="GG175">
        <v>0</v>
      </c>
      <c r="GH175">
        <v>209.7334117647059</v>
      </c>
      <c r="GI175">
        <v>-0.4943621119069804</v>
      </c>
      <c r="GJ175">
        <v>0.1980108609093496</v>
      </c>
      <c r="GK175">
        <v>1</v>
      </c>
      <c r="GL175">
        <v>0.1740082</v>
      </c>
      <c r="GM175">
        <v>-0.04560040525328372</v>
      </c>
      <c r="GN175">
        <v>0.004829295286064005</v>
      </c>
      <c r="GO175">
        <v>1</v>
      </c>
      <c r="GP175">
        <v>2</v>
      </c>
      <c r="GQ175">
        <v>3</v>
      </c>
      <c r="GR175" t="s">
        <v>448</v>
      </c>
      <c r="GS175">
        <v>3.12767</v>
      </c>
      <c r="GT175">
        <v>2.73333</v>
      </c>
      <c r="GU175">
        <v>0.15683</v>
      </c>
      <c r="GV175">
        <v>0.160619</v>
      </c>
      <c r="GW175">
        <v>0.101106</v>
      </c>
      <c r="GX175">
        <v>0.101116</v>
      </c>
      <c r="GY175">
        <v>25275.5</v>
      </c>
      <c r="GZ175">
        <v>24386.6</v>
      </c>
      <c r="HA175">
        <v>30520.2</v>
      </c>
      <c r="HB175">
        <v>29309.4</v>
      </c>
      <c r="HC175">
        <v>37874.9</v>
      </c>
      <c r="HD175">
        <v>34661.7</v>
      </c>
      <c r="HE175">
        <v>46697.7</v>
      </c>
      <c r="HF175">
        <v>43544.4</v>
      </c>
      <c r="HG175">
        <v>1.81785</v>
      </c>
      <c r="HH175">
        <v>1.87707</v>
      </c>
      <c r="HI175">
        <v>0.116952</v>
      </c>
      <c r="HJ175">
        <v>0</v>
      </c>
      <c r="HK175">
        <v>28.1005</v>
      </c>
      <c r="HL175">
        <v>999.9</v>
      </c>
      <c r="HM175">
        <v>55</v>
      </c>
      <c r="HN175">
        <v>30.2</v>
      </c>
      <c r="HO175">
        <v>26.2465</v>
      </c>
      <c r="HP175">
        <v>63.3541</v>
      </c>
      <c r="HQ175">
        <v>16.3902</v>
      </c>
      <c r="HR175">
        <v>1</v>
      </c>
      <c r="HS175">
        <v>0.171717</v>
      </c>
      <c r="HT175">
        <v>0.672737</v>
      </c>
      <c r="HU175">
        <v>20.198</v>
      </c>
      <c r="HV175">
        <v>5.22837</v>
      </c>
      <c r="HW175">
        <v>11.974</v>
      </c>
      <c r="HX175">
        <v>4.96985</v>
      </c>
      <c r="HY175">
        <v>3.28955</v>
      </c>
      <c r="HZ175">
        <v>9999</v>
      </c>
      <c r="IA175">
        <v>9999</v>
      </c>
      <c r="IB175">
        <v>9999</v>
      </c>
      <c r="IC175">
        <v>999.9</v>
      </c>
      <c r="ID175">
        <v>4.97296</v>
      </c>
      <c r="IE175">
        <v>1.87744</v>
      </c>
      <c r="IF175">
        <v>1.87551</v>
      </c>
      <c r="IG175">
        <v>1.87836</v>
      </c>
      <c r="IH175">
        <v>1.87501</v>
      </c>
      <c r="II175">
        <v>1.87865</v>
      </c>
      <c r="IJ175">
        <v>1.87576</v>
      </c>
      <c r="IK175">
        <v>1.87691</v>
      </c>
      <c r="IL175">
        <v>0</v>
      </c>
      <c r="IM175">
        <v>0</v>
      </c>
      <c r="IN175">
        <v>0</v>
      </c>
      <c r="IO175">
        <v>0</v>
      </c>
      <c r="IP175" t="s">
        <v>443</v>
      </c>
      <c r="IQ175" t="s">
        <v>444</v>
      </c>
      <c r="IR175" t="s">
        <v>445</v>
      </c>
      <c r="IS175" t="s">
        <v>445</v>
      </c>
      <c r="IT175" t="s">
        <v>445</v>
      </c>
      <c r="IU175" t="s">
        <v>445</v>
      </c>
      <c r="IV175">
        <v>0</v>
      </c>
      <c r="IW175">
        <v>100</v>
      </c>
      <c r="IX175">
        <v>100</v>
      </c>
      <c r="IY175">
        <v>0.8100000000000001</v>
      </c>
      <c r="IZ175">
        <v>0.2059</v>
      </c>
      <c r="JA175">
        <v>-0.2046850803116756</v>
      </c>
      <c r="JB175">
        <v>0.001090686741545948</v>
      </c>
      <c r="JC175">
        <v>-2.452344269991786E-07</v>
      </c>
      <c r="JD175">
        <v>1.613811493950918E-10</v>
      </c>
      <c r="JE175">
        <v>-0.05017639731038544</v>
      </c>
      <c r="JF175">
        <v>-0.0006473243881308715</v>
      </c>
      <c r="JG175">
        <v>0.0006993473609999637</v>
      </c>
      <c r="JH175">
        <v>-6.390957121238126E-06</v>
      </c>
      <c r="JI175">
        <v>1</v>
      </c>
      <c r="JJ175">
        <v>2094</v>
      </c>
      <c r="JK175">
        <v>1</v>
      </c>
      <c r="JL175">
        <v>27</v>
      </c>
      <c r="JM175">
        <v>187567.5</v>
      </c>
      <c r="JN175">
        <v>187567.4</v>
      </c>
      <c r="JO175">
        <v>2.31689</v>
      </c>
      <c r="JP175">
        <v>2.53296</v>
      </c>
      <c r="JQ175">
        <v>1.39893</v>
      </c>
      <c r="JR175">
        <v>2.35229</v>
      </c>
      <c r="JS175">
        <v>1.44897</v>
      </c>
      <c r="JT175">
        <v>2.50488</v>
      </c>
      <c r="JU175">
        <v>37.0032</v>
      </c>
      <c r="JV175">
        <v>24.2013</v>
      </c>
      <c r="JW175">
        <v>18</v>
      </c>
      <c r="JX175">
        <v>476.275</v>
      </c>
      <c r="JY175">
        <v>483.873</v>
      </c>
      <c r="JZ175">
        <v>26.4599</v>
      </c>
      <c r="KA175">
        <v>29.3481</v>
      </c>
      <c r="KB175">
        <v>30.0004</v>
      </c>
      <c r="KC175">
        <v>28.9714</v>
      </c>
      <c r="KD175">
        <v>29.0234</v>
      </c>
      <c r="KE175">
        <v>46.4204</v>
      </c>
      <c r="KF175">
        <v>26.319</v>
      </c>
      <c r="KG175">
        <v>100</v>
      </c>
      <c r="KH175">
        <v>26.4557</v>
      </c>
      <c r="KI175">
        <v>1055.69</v>
      </c>
      <c r="KJ175">
        <v>22.072</v>
      </c>
      <c r="KK175">
        <v>100.91</v>
      </c>
      <c r="KL175">
        <v>100.167</v>
      </c>
    </row>
    <row r="176" spans="1:298">
      <c r="A176">
        <v>160</v>
      </c>
      <c r="B176">
        <v>1758402635.1</v>
      </c>
      <c r="C176">
        <v>5226.599999904633</v>
      </c>
      <c r="D176" t="s">
        <v>766</v>
      </c>
      <c r="E176" t="s">
        <v>767</v>
      </c>
      <c r="F176">
        <v>5</v>
      </c>
      <c r="G176" t="s">
        <v>641</v>
      </c>
      <c r="H176" t="s">
        <v>437</v>
      </c>
      <c r="I176" t="s">
        <v>438</v>
      </c>
      <c r="J176">
        <v>1758402627.6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1066.26827074063</v>
      </c>
      <c r="AL176">
        <v>1047.386</v>
      </c>
      <c r="AM176">
        <v>3.438303776235916</v>
      </c>
      <c r="AN176">
        <v>65.66047444305194</v>
      </c>
      <c r="AO176">
        <f>(AQ176 - AP176 + DZ176*1E3/(8.314*(EB176+273.15)) * AS176/DY176 * AR176) * DY176/(100*DM176) * 1000/(1000 - AQ176)</f>
        <v>0</v>
      </c>
      <c r="AP176">
        <v>22.03537206629278</v>
      </c>
      <c r="AQ176">
        <v>22.19973818181818</v>
      </c>
      <c r="AR176">
        <v>9.630873772973022E-07</v>
      </c>
      <c r="AS176">
        <v>125.0699500986589</v>
      </c>
      <c r="AT176">
        <v>1</v>
      </c>
      <c r="AU176">
        <v>0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439</v>
      </c>
      <c r="AZ176" t="s">
        <v>439</v>
      </c>
      <c r="BA176">
        <v>0</v>
      </c>
      <c r="BB176">
        <v>0</v>
      </c>
      <c r="BC176">
        <f>1-BA176/BB176</f>
        <v>0</v>
      </c>
      <c r="BD176">
        <v>0</v>
      </c>
      <c r="BE176" t="s">
        <v>439</v>
      </c>
      <c r="BF176" t="s">
        <v>439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439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1.91</v>
      </c>
      <c r="DN176">
        <v>0.5</v>
      </c>
      <c r="DO176" t="s">
        <v>440</v>
      </c>
      <c r="DP176">
        <v>2</v>
      </c>
      <c r="DQ176" t="b">
        <v>1</v>
      </c>
      <c r="DR176">
        <v>1758402627.6</v>
      </c>
      <c r="DS176">
        <v>1000.58962962963</v>
      </c>
      <c r="DT176">
        <v>1027.827777777778</v>
      </c>
      <c r="DU176">
        <v>22.2</v>
      </c>
      <c r="DV176">
        <v>22.03215185185185</v>
      </c>
      <c r="DW176">
        <v>999.7863703703704</v>
      </c>
      <c r="DX176">
        <v>21.99411111111112</v>
      </c>
      <c r="DY176">
        <v>500.0133333333333</v>
      </c>
      <c r="DZ176">
        <v>90.30796666666667</v>
      </c>
      <c r="EA176">
        <v>0.05570130370370371</v>
      </c>
      <c r="EB176">
        <v>28.94072222222222</v>
      </c>
      <c r="EC176">
        <v>30.00595555555556</v>
      </c>
      <c r="ED176">
        <v>999.9000000000001</v>
      </c>
      <c r="EE176">
        <v>0</v>
      </c>
      <c r="EF176">
        <v>0</v>
      </c>
      <c r="EG176">
        <v>9986.411851851852</v>
      </c>
      <c r="EH176">
        <v>0</v>
      </c>
      <c r="EI176">
        <v>9.853675555555556</v>
      </c>
      <c r="EJ176">
        <v>-27.23931851851852</v>
      </c>
      <c r="EK176">
        <v>1023.30537037037</v>
      </c>
      <c r="EL176">
        <v>1050.983703703704</v>
      </c>
      <c r="EM176">
        <v>0.1678625925925926</v>
      </c>
      <c r="EN176">
        <v>1027.827777777778</v>
      </c>
      <c r="EO176">
        <v>22.03215185185185</v>
      </c>
      <c r="EP176">
        <v>2.004837777777778</v>
      </c>
      <c r="EQ176">
        <v>1.98968</v>
      </c>
      <c r="ER176">
        <v>17.48259629629629</v>
      </c>
      <c r="ES176">
        <v>17.36243333333333</v>
      </c>
      <c r="ET176">
        <v>2000.012962962963</v>
      </c>
      <c r="EU176">
        <v>0.9800042222222223</v>
      </c>
      <c r="EV176">
        <v>0.01999543333333333</v>
      </c>
      <c r="EW176">
        <v>0</v>
      </c>
      <c r="EX176">
        <v>209.6685185185185</v>
      </c>
      <c r="EY176">
        <v>5.000560000000001</v>
      </c>
      <c r="EZ176">
        <v>4359.113333333334</v>
      </c>
      <c r="FA176">
        <v>17295.0037037037</v>
      </c>
      <c r="FB176">
        <v>41.90485185185184</v>
      </c>
      <c r="FC176">
        <v>42.19166666666666</v>
      </c>
      <c r="FD176">
        <v>41.68699999999999</v>
      </c>
      <c r="FE176">
        <v>41.28444444444444</v>
      </c>
      <c r="FF176">
        <v>42.56199999999999</v>
      </c>
      <c r="FG176">
        <v>1955.122962962963</v>
      </c>
      <c r="FH176">
        <v>39.89000000000001</v>
      </c>
      <c r="FI176">
        <v>0</v>
      </c>
      <c r="FJ176">
        <v>1758402635.2</v>
      </c>
      <c r="FK176">
        <v>0</v>
      </c>
      <c r="FL176">
        <v>209.66684</v>
      </c>
      <c r="FM176">
        <v>-0.7531538560145477</v>
      </c>
      <c r="FN176">
        <v>-10.17999998360701</v>
      </c>
      <c r="FO176">
        <v>4358.986</v>
      </c>
      <c r="FP176">
        <v>15</v>
      </c>
      <c r="FQ176">
        <v>0</v>
      </c>
      <c r="FR176" t="s">
        <v>441</v>
      </c>
      <c r="FS176">
        <v>1747148579.5</v>
      </c>
      <c r="FT176">
        <v>1747148584.5</v>
      </c>
      <c r="FU176">
        <v>0</v>
      </c>
      <c r="FV176">
        <v>0.162</v>
      </c>
      <c r="FW176">
        <v>-0.001</v>
      </c>
      <c r="FX176">
        <v>0.139</v>
      </c>
      <c r="FY176">
        <v>0.058</v>
      </c>
      <c r="FZ176">
        <v>420</v>
      </c>
      <c r="GA176">
        <v>16</v>
      </c>
      <c r="GB176">
        <v>0.19</v>
      </c>
      <c r="GC176">
        <v>0.02</v>
      </c>
      <c r="GD176">
        <v>-27.27061951219513</v>
      </c>
      <c r="GE176">
        <v>0.8368787456445707</v>
      </c>
      <c r="GF176">
        <v>0.1381614029959557</v>
      </c>
      <c r="GG176">
        <v>0</v>
      </c>
      <c r="GH176">
        <v>209.6721470588235</v>
      </c>
      <c r="GI176">
        <v>-0.3405194835117473</v>
      </c>
      <c r="GJ176">
        <v>0.1817415961893881</v>
      </c>
      <c r="GK176">
        <v>1</v>
      </c>
      <c r="GL176">
        <v>0.1704206829268293</v>
      </c>
      <c r="GM176">
        <v>-0.04770068989547</v>
      </c>
      <c r="GN176">
        <v>0.005039770801210398</v>
      </c>
      <c r="GO176">
        <v>1</v>
      </c>
      <c r="GP176">
        <v>2</v>
      </c>
      <c r="GQ176">
        <v>3</v>
      </c>
      <c r="GR176" t="s">
        <v>448</v>
      </c>
      <c r="GS176">
        <v>3.12732</v>
      </c>
      <c r="GT176">
        <v>2.73332</v>
      </c>
      <c r="GU176">
        <v>0.158481</v>
      </c>
      <c r="GV176">
        <v>0.162247</v>
      </c>
      <c r="GW176">
        <v>0.101101</v>
      </c>
      <c r="GX176">
        <v>0.101117</v>
      </c>
      <c r="GY176">
        <v>25225.2</v>
      </c>
      <c r="GZ176">
        <v>24339.1</v>
      </c>
      <c r="HA176">
        <v>30519.3</v>
      </c>
      <c r="HB176">
        <v>29309.3</v>
      </c>
      <c r="HC176">
        <v>37874</v>
      </c>
      <c r="HD176">
        <v>34661.2</v>
      </c>
      <c r="HE176">
        <v>46696.1</v>
      </c>
      <c r="HF176">
        <v>43543.8</v>
      </c>
      <c r="HG176">
        <v>1.8176</v>
      </c>
      <c r="HH176">
        <v>1.87755</v>
      </c>
      <c r="HI176">
        <v>0.116862</v>
      </c>
      <c r="HJ176">
        <v>0</v>
      </c>
      <c r="HK176">
        <v>28.0985</v>
      </c>
      <c r="HL176">
        <v>999.9</v>
      </c>
      <c r="HM176">
        <v>55</v>
      </c>
      <c r="HN176">
        <v>30.2</v>
      </c>
      <c r="HO176">
        <v>26.2479</v>
      </c>
      <c r="HP176">
        <v>64.08410000000001</v>
      </c>
      <c r="HQ176">
        <v>16.5465</v>
      </c>
      <c r="HR176">
        <v>1</v>
      </c>
      <c r="HS176">
        <v>0.171839</v>
      </c>
      <c r="HT176">
        <v>0.67101</v>
      </c>
      <c r="HU176">
        <v>20.1979</v>
      </c>
      <c r="HV176">
        <v>5.22912</v>
      </c>
      <c r="HW176">
        <v>11.974</v>
      </c>
      <c r="HX176">
        <v>4.96985</v>
      </c>
      <c r="HY176">
        <v>3.2896</v>
      </c>
      <c r="HZ176">
        <v>9999</v>
      </c>
      <c r="IA176">
        <v>9999</v>
      </c>
      <c r="IB176">
        <v>9999</v>
      </c>
      <c r="IC176">
        <v>999.9</v>
      </c>
      <c r="ID176">
        <v>4.97299</v>
      </c>
      <c r="IE176">
        <v>1.87744</v>
      </c>
      <c r="IF176">
        <v>1.87549</v>
      </c>
      <c r="IG176">
        <v>1.87836</v>
      </c>
      <c r="IH176">
        <v>1.87502</v>
      </c>
      <c r="II176">
        <v>1.87864</v>
      </c>
      <c r="IJ176">
        <v>1.87575</v>
      </c>
      <c r="IK176">
        <v>1.87692</v>
      </c>
      <c r="IL176">
        <v>0</v>
      </c>
      <c r="IM176">
        <v>0</v>
      </c>
      <c r="IN176">
        <v>0</v>
      </c>
      <c r="IO176">
        <v>0</v>
      </c>
      <c r="IP176" t="s">
        <v>443</v>
      </c>
      <c r="IQ176" t="s">
        <v>444</v>
      </c>
      <c r="IR176" t="s">
        <v>445</v>
      </c>
      <c r="IS176" t="s">
        <v>445</v>
      </c>
      <c r="IT176" t="s">
        <v>445</v>
      </c>
      <c r="IU176" t="s">
        <v>445</v>
      </c>
      <c r="IV176">
        <v>0</v>
      </c>
      <c r="IW176">
        <v>100</v>
      </c>
      <c r="IX176">
        <v>100</v>
      </c>
      <c r="IY176">
        <v>0.83</v>
      </c>
      <c r="IZ176">
        <v>0.2059</v>
      </c>
      <c r="JA176">
        <v>-0.2046850803116756</v>
      </c>
      <c r="JB176">
        <v>0.001090686741545948</v>
      </c>
      <c r="JC176">
        <v>-2.452344269991786E-07</v>
      </c>
      <c r="JD176">
        <v>1.613811493950918E-10</v>
      </c>
      <c r="JE176">
        <v>-0.05017639731038544</v>
      </c>
      <c r="JF176">
        <v>-0.0006473243881308715</v>
      </c>
      <c r="JG176">
        <v>0.0006993473609999637</v>
      </c>
      <c r="JH176">
        <v>-6.390957121238126E-06</v>
      </c>
      <c r="JI176">
        <v>1</v>
      </c>
      <c r="JJ176">
        <v>2094</v>
      </c>
      <c r="JK176">
        <v>1</v>
      </c>
      <c r="JL176">
        <v>27</v>
      </c>
      <c r="JM176">
        <v>187567.6</v>
      </c>
      <c r="JN176">
        <v>187567.5</v>
      </c>
      <c r="JO176">
        <v>2.34497</v>
      </c>
      <c r="JP176">
        <v>2.5354</v>
      </c>
      <c r="JQ176">
        <v>1.39893</v>
      </c>
      <c r="JR176">
        <v>2.35229</v>
      </c>
      <c r="JS176">
        <v>1.44897</v>
      </c>
      <c r="JT176">
        <v>2.59521</v>
      </c>
      <c r="JU176">
        <v>37.027</v>
      </c>
      <c r="JV176">
        <v>24.2013</v>
      </c>
      <c r="JW176">
        <v>18</v>
      </c>
      <c r="JX176">
        <v>476.157</v>
      </c>
      <c r="JY176">
        <v>484.215</v>
      </c>
      <c r="JZ176">
        <v>26.4552</v>
      </c>
      <c r="KA176">
        <v>29.3504</v>
      </c>
      <c r="KB176">
        <v>30.0003</v>
      </c>
      <c r="KC176">
        <v>28.9743</v>
      </c>
      <c r="KD176">
        <v>29.0264</v>
      </c>
      <c r="KE176">
        <v>47.0496</v>
      </c>
      <c r="KF176">
        <v>26.319</v>
      </c>
      <c r="KG176">
        <v>100</v>
      </c>
      <c r="KH176">
        <v>26.4481</v>
      </c>
      <c r="KI176">
        <v>1075.74</v>
      </c>
      <c r="KJ176">
        <v>22.083</v>
      </c>
      <c r="KK176">
        <v>100.906</v>
      </c>
      <c r="KL176">
        <v>100.166</v>
      </c>
    </row>
    <row r="177" spans="1:298">
      <c r="A177">
        <v>161</v>
      </c>
      <c r="B177">
        <v>1758402640.1</v>
      </c>
      <c r="C177">
        <v>5231.599999904633</v>
      </c>
      <c r="D177" t="s">
        <v>768</v>
      </c>
      <c r="E177" t="s">
        <v>769</v>
      </c>
      <c r="F177">
        <v>5</v>
      </c>
      <c r="G177" t="s">
        <v>641</v>
      </c>
      <c r="H177" t="s">
        <v>437</v>
      </c>
      <c r="I177" t="s">
        <v>438</v>
      </c>
      <c r="J177">
        <v>1758402632.314285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1083.320018250323</v>
      </c>
      <c r="AL177">
        <v>1064.553818181818</v>
      </c>
      <c r="AM177">
        <v>3.452115092170617</v>
      </c>
      <c r="AN177">
        <v>65.66047444305194</v>
      </c>
      <c r="AO177">
        <f>(AQ177 - AP177 + DZ177*1E3/(8.314*(EB177+273.15)) * AS177/DY177 * AR177) * DY177/(100*DM177) * 1000/(1000 - AQ177)</f>
        <v>0</v>
      </c>
      <c r="AP177">
        <v>22.03979438786994</v>
      </c>
      <c r="AQ177">
        <v>22.19896060606061</v>
      </c>
      <c r="AR177">
        <v>2.393431804804733E-06</v>
      </c>
      <c r="AS177">
        <v>125.0699500986589</v>
      </c>
      <c r="AT177">
        <v>1</v>
      </c>
      <c r="AU177">
        <v>0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439</v>
      </c>
      <c r="AZ177" t="s">
        <v>439</v>
      </c>
      <c r="BA177">
        <v>0</v>
      </c>
      <c r="BB177">
        <v>0</v>
      </c>
      <c r="BC177">
        <f>1-BA177/BB177</f>
        <v>0</v>
      </c>
      <c r="BD177">
        <v>0</v>
      </c>
      <c r="BE177" t="s">
        <v>439</v>
      </c>
      <c r="BF177" t="s">
        <v>439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439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1.91</v>
      </c>
      <c r="DN177">
        <v>0.5</v>
      </c>
      <c r="DO177" t="s">
        <v>440</v>
      </c>
      <c r="DP177">
        <v>2</v>
      </c>
      <c r="DQ177" t="b">
        <v>1</v>
      </c>
      <c r="DR177">
        <v>1758402632.314285</v>
      </c>
      <c r="DS177">
        <v>1016.4505</v>
      </c>
      <c r="DT177">
        <v>1043.609285714286</v>
      </c>
      <c r="DU177">
        <v>22.199525</v>
      </c>
      <c r="DV177">
        <v>22.03546428571428</v>
      </c>
      <c r="DW177">
        <v>1015.630285714286</v>
      </c>
      <c r="DX177">
        <v>21.99365357142857</v>
      </c>
      <c r="DY177">
        <v>499.9752857142857</v>
      </c>
      <c r="DZ177">
        <v>90.30754999999998</v>
      </c>
      <c r="EA177">
        <v>0.0556531</v>
      </c>
      <c r="EB177">
        <v>28.93668928571429</v>
      </c>
      <c r="EC177">
        <v>30.00422142857143</v>
      </c>
      <c r="ED177">
        <v>999.9000000000002</v>
      </c>
      <c r="EE177">
        <v>0</v>
      </c>
      <c r="EF177">
        <v>0</v>
      </c>
      <c r="EG177">
        <v>9999.326071428573</v>
      </c>
      <c r="EH177">
        <v>0</v>
      </c>
      <c r="EI177">
        <v>9.84377607142857</v>
      </c>
      <c r="EJ177">
        <v>-27.16029285714286</v>
      </c>
      <c r="EK177">
        <v>1039.526428571429</v>
      </c>
      <c r="EL177">
        <v>1067.125357142857</v>
      </c>
      <c r="EM177">
        <v>0.1640765</v>
      </c>
      <c r="EN177">
        <v>1043.609285714286</v>
      </c>
      <c r="EO177">
        <v>22.03546428571428</v>
      </c>
      <c r="EP177">
        <v>2.004786071428571</v>
      </c>
      <c r="EQ177">
        <v>1.98997</v>
      </c>
      <c r="ER177">
        <v>17.48218214285714</v>
      </c>
      <c r="ES177">
        <v>17.36473571428571</v>
      </c>
      <c r="ET177">
        <v>2000.007857142857</v>
      </c>
      <c r="EU177">
        <v>0.9800041785714286</v>
      </c>
      <c r="EV177">
        <v>0.01999547857142857</v>
      </c>
      <c r="EW177">
        <v>0</v>
      </c>
      <c r="EX177">
        <v>209.5807857142857</v>
      </c>
      <c r="EY177">
        <v>5.000560000000001</v>
      </c>
      <c r="EZ177">
        <v>4358.222142857142</v>
      </c>
      <c r="FA177">
        <v>17294.97142857143</v>
      </c>
      <c r="FB177">
        <v>41.91928571428571</v>
      </c>
      <c r="FC177">
        <v>42.18699999999999</v>
      </c>
      <c r="FD177">
        <v>41.68699999999999</v>
      </c>
      <c r="FE177">
        <v>41.29207142857143</v>
      </c>
      <c r="FF177">
        <v>42.56199999999999</v>
      </c>
      <c r="FG177">
        <v>1955.117857142857</v>
      </c>
      <c r="FH177">
        <v>39.89000000000001</v>
      </c>
      <c r="FI177">
        <v>0</v>
      </c>
      <c r="FJ177">
        <v>1758402640</v>
      </c>
      <c r="FK177">
        <v>0</v>
      </c>
      <c r="FL177">
        <v>209.56812</v>
      </c>
      <c r="FM177">
        <v>-1.684538456695647</v>
      </c>
      <c r="FN177">
        <v>-9.237692259428261</v>
      </c>
      <c r="FO177">
        <v>4358.174</v>
      </c>
      <c r="FP177">
        <v>15</v>
      </c>
      <c r="FQ177">
        <v>0</v>
      </c>
      <c r="FR177" t="s">
        <v>441</v>
      </c>
      <c r="FS177">
        <v>1747148579.5</v>
      </c>
      <c r="FT177">
        <v>1747148584.5</v>
      </c>
      <c r="FU177">
        <v>0</v>
      </c>
      <c r="FV177">
        <v>0.162</v>
      </c>
      <c r="FW177">
        <v>-0.001</v>
      </c>
      <c r="FX177">
        <v>0.139</v>
      </c>
      <c r="FY177">
        <v>0.058</v>
      </c>
      <c r="FZ177">
        <v>420</v>
      </c>
      <c r="GA177">
        <v>16</v>
      </c>
      <c r="GB177">
        <v>0.19</v>
      </c>
      <c r="GC177">
        <v>0.02</v>
      </c>
      <c r="GD177">
        <v>-27.24489268292683</v>
      </c>
      <c r="GE177">
        <v>1.021145644599331</v>
      </c>
      <c r="GF177">
        <v>0.1427347435617244</v>
      </c>
      <c r="GG177">
        <v>0</v>
      </c>
      <c r="GH177">
        <v>209.6177352941177</v>
      </c>
      <c r="GI177">
        <v>-0.6409014542375372</v>
      </c>
      <c r="GJ177">
        <v>0.1852758371001144</v>
      </c>
      <c r="GK177">
        <v>1</v>
      </c>
      <c r="GL177">
        <v>0.1673628048780488</v>
      </c>
      <c r="GM177">
        <v>-0.04944459930313611</v>
      </c>
      <c r="GN177">
        <v>0.00519153138842956</v>
      </c>
      <c r="GO177">
        <v>1</v>
      </c>
      <c r="GP177">
        <v>2</v>
      </c>
      <c r="GQ177">
        <v>3</v>
      </c>
      <c r="GR177" t="s">
        <v>448</v>
      </c>
      <c r="GS177">
        <v>3.12772</v>
      </c>
      <c r="GT177">
        <v>2.73309</v>
      </c>
      <c r="GU177">
        <v>0.160119</v>
      </c>
      <c r="GV177">
        <v>0.163877</v>
      </c>
      <c r="GW177">
        <v>0.101101</v>
      </c>
      <c r="GX177">
        <v>0.101131</v>
      </c>
      <c r="GY177">
        <v>25176.1</v>
      </c>
      <c r="GZ177">
        <v>24292</v>
      </c>
      <c r="HA177">
        <v>30519.2</v>
      </c>
      <c r="HB177">
        <v>29309.6</v>
      </c>
      <c r="HC177">
        <v>37873.9</v>
      </c>
      <c r="HD177">
        <v>34661.8</v>
      </c>
      <c r="HE177">
        <v>46695.9</v>
      </c>
      <c r="HF177">
        <v>43545</v>
      </c>
      <c r="HG177">
        <v>1.81793</v>
      </c>
      <c r="HH177">
        <v>1.87705</v>
      </c>
      <c r="HI177">
        <v>0.117011</v>
      </c>
      <c r="HJ177">
        <v>0</v>
      </c>
      <c r="HK177">
        <v>28.0972</v>
      </c>
      <c r="HL177">
        <v>999.9</v>
      </c>
      <c r="HM177">
        <v>55</v>
      </c>
      <c r="HN177">
        <v>30.2</v>
      </c>
      <c r="HO177">
        <v>26.2456</v>
      </c>
      <c r="HP177">
        <v>63.9441</v>
      </c>
      <c r="HQ177">
        <v>16.4904</v>
      </c>
      <c r="HR177">
        <v>1</v>
      </c>
      <c r="HS177">
        <v>0.172243</v>
      </c>
      <c r="HT177">
        <v>0.682181</v>
      </c>
      <c r="HU177">
        <v>20.1982</v>
      </c>
      <c r="HV177">
        <v>5.22792</v>
      </c>
      <c r="HW177">
        <v>11.974</v>
      </c>
      <c r="HX177">
        <v>4.9697</v>
      </c>
      <c r="HY177">
        <v>3.28953</v>
      </c>
      <c r="HZ177">
        <v>9999</v>
      </c>
      <c r="IA177">
        <v>9999</v>
      </c>
      <c r="IB177">
        <v>9999</v>
      </c>
      <c r="IC177">
        <v>999.9</v>
      </c>
      <c r="ID177">
        <v>4.97295</v>
      </c>
      <c r="IE177">
        <v>1.87743</v>
      </c>
      <c r="IF177">
        <v>1.87547</v>
      </c>
      <c r="IG177">
        <v>1.87832</v>
      </c>
      <c r="IH177">
        <v>1.875</v>
      </c>
      <c r="II177">
        <v>1.87861</v>
      </c>
      <c r="IJ177">
        <v>1.8757</v>
      </c>
      <c r="IK177">
        <v>1.87687</v>
      </c>
      <c r="IL177">
        <v>0</v>
      </c>
      <c r="IM177">
        <v>0</v>
      </c>
      <c r="IN177">
        <v>0</v>
      </c>
      <c r="IO177">
        <v>0</v>
      </c>
      <c r="IP177" t="s">
        <v>443</v>
      </c>
      <c r="IQ177" t="s">
        <v>444</v>
      </c>
      <c r="IR177" t="s">
        <v>445</v>
      </c>
      <c r="IS177" t="s">
        <v>445</v>
      </c>
      <c r="IT177" t="s">
        <v>445</v>
      </c>
      <c r="IU177" t="s">
        <v>445</v>
      </c>
      <c r="IV177">
        <v>0</v>
      </c>
      <c r="IW177">
        <v>100</v>
      </c>
      <c r="IX177">
        <v>100</v>
      </c>
      <c r="IY177">
        <v>0.84</v>
      </c>
      <c r="IZ177">
        <v>0.2059</v>
      </c>
      <c r="JA177">
        <v>-0.2046850803116756</v>
      </c>
      <c r="JB177">
        <v>0.001090686741545948</v>
      </c>
      <c r="JC177">
        <v>-2.452344269991786E-07</v>
      </c>
      <c r="JD177">
        <v>1.613811493950918E-10</v>
      </c>
      <c r="JE177">
        <v>-0.05017639731038544</v>
      </c>
      <c r="JF177">
        <v>-0.0006473243881308715</v>
      </c>
      <c r="JG177">
        <v>0.0006993473609999637</v>
      </c>
      <c r="JH177">
        <v>-6.390957121238126E-06</v>
      </c>
      <c r="JI177">
        <v>1</v>
      </c>
      <c r="JJ177">
        <v>2094</v>
      </c>
      <c r="JK177">
        <v>1</v>
      </c>
      <c r="JL177">
        <v>27</v>
      </c>
      <c r="JM177">
        <v>187567.7</v>
      </c>
      <c r="JN177">
        <v>187567.6</v>
      </c>
      <c r="JO177">
        <v>2.37793</v>
      </c>
      <c r="JP177">
        <v>2.52319</v>
      </c>
      <c r="JQ177">
        <v>1.39893</v>
      </c>
      <c r="JR177">
        <v>2.35352</v>
      </c>
      <c r="JS177">
        <v>1.44897</v>
      </c>
      <c r="JT177">
        <v>2.54761</v>
      </c>
      <c r="JU177">
        <v>37.027</v>
      </c>
      <c r="JV177">
        <v>24.2013</v>
      </c>
      <c r="JW177">
        <v>18</v>
      </c>
      <c r="JX177">
        <v>476.356</v>
      </c>
      <c r="JY177">
        <v>483.907</v>
      </c>
      <c r="JZ177">
        <v>26.4489</v>
      </c>
      <c r="KA177">
        <v>29.3537</v>
      </c>
      <c r="KB177">
        <v>30.0004</v>
      </c>
      <c r="KC177">
        <v>28.9776</v>
      </c>
      <c r="KD177">
        <v>29.0297</v>
      </c>
      <c r="KE177">
        <v>47.6055</v>
      </c>
      <c r="KF177">
        <v>26.319</v>
      </c>
      <c r="KG177">
        <v>100</v>
      </c>
      <c r="KH177">
        <v>26.4474</v>
      </c>
      <c r="KI177">
        <v>1089.12</v>
      </c>
      <c r="KJ177">
        <v>22.093</v>
      </c>
      <c r="KK177">
        <v>100.906</v>
      </c>
      <c r="KL177">
        <v>100.168</v>
      </c>
    </row>
    <row r="178" spans="1:298">
      <c r="A178">
        <v>162</v>
      </c>
      <c r="B178">
        <v>1758402645.1</v>
      </c>
      <c r="C178">
        <v>5236.599999904633</v>
      </c>
      <c r="D178" t="s">
        <v>770</v>
      </c>
      <c r="E178" t="s">
        <v>771</v>
      </c>
      <c r="F178">
        <v>5</v>
      </c>
      <c r="G178" t="s">
        <v>641</v>
      </c>
      <c r="H178" t="s">
        <v>437</v>
      </c>
      <c r="I178" t="s">
        <v>438</v>
      </c>
      <c r="J178">
        <v>1758402637.6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1100.438095991501</v>
      </c>
      <c r="AL178">
        <v>1081.542484848484</v>
      </c>
      <c r="AM178">
        <v>3.39895379397382</v>
      </c>
      <c r="AN178">
        <v>65.66047444305194</v>
      </c>
      <c r="AO178">
        <f>(AQ178 - AP178 + DZ178*1E3/(8.314*(EB178+273.15)) * AS178/DY178 * AR178) * DY178/(100*DM178) * 1000/(1000 - AQ178)</f>
        <v>0</v>
      </c>
      <c r="AP178">
        <v>22.04050657201095</v>
      </c>
      <c r="AQ178">
        <v>22.19978848484848</v>
      </c>
      <c r="AR178">
        <v>5.031407490890921E-06</v>
      </c>
      <c r="AS178">
        <v>125.0699500986589</v>
      </c>
      <c r="AT178">
        <v>1</v>
      </c>
      <c r="AU178">
        <v>0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439</v>
      </c>
      <c r="AZ178" t="s">
        <v>439</v>
      </c>
      <c r="BA178">
        <v>0</v>
      </c>
      <c r="BB178">
        <v>0</v>
      </c>
      <c r="BC178">
        <f>1-BA178/BB178</f>
        <v>0</v>
      </c>
      <c r="BD178">
        <v>0</v>
      </c>
      <c r="BE178" t="s">
        <v>439</v>
      </c>
      <c r="BF178" t="s">
        <v>439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439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1.91</v>
      </c>
      <c r="DN178">
        <v>0.5</v>
      </c>
      <c r="DO178" t="s">
        <v>440</v>
      </c>
      <c r="DP178">
        <v>2</v>
      </c>
      <c r="DQ178" t="b">
        <v>1</v>
      </c>
      <c r="DR178">
        <v>1758402637.6</v>
      </c>
      <c r="DS178">
        <v>1034.151851851852</v>
      </c>
      <c r="DT178">
        <v>1061.31962962963</v>
      </c>
      <c r="DU178">
        <v>22.19934814814815</v>
      </c>
      <c r="DV178">
        <v>22.03812222222222</v>
      </c>
      <c r="DW178">
        <v>1033.312592592593</v>
      </c>
      <c r="DX178">
        <v>21.99348148148147</v>
      </c>
      <c r="DY178">
        <v>499.9803703703704</v>
      </c>
      <c r="DZ178">
        <v>90.30728518518519</v>
      </c>
      <c r="EA178">
        <v>0.05556389259259259</v>
      </c>
      <c r="EB178">
        <v>28.93269259259259</v>
      </c>
      <c r="EC178">
        <v>30.00337777777778</v>
      </c>
      <c r="ED178">
        <v>999.9000000000001</v>
      </c>
      <c r="EE178">
        <v>0</v>
      </c>
      <c r="EF178">
        <v>0</v>
      </c>
      <c r="EG178">
        <v>9997.701111111111</v>
      </c>
      <c r="EH178">
        <v>0</v>
      </c>
      <c r="EI178">
        <v>9.844022592592591</v>
      </c>
      <c r="EJ178">
        <v>-27.16863333333333</v>
      </c>
      <c r="EK178">
        <v>1057.62962962963</v>
      </c>
      <c r="EL178">
        <v>1085.237037037037</v>
      </c>
      <c r="EM178">
        <v>0.1612265555555556</v>
      </c>
      <c r="EN178">
        <v>1061.31962962963</v>
      </c>
      <c r="EO178">
        <v>22.03812222222222</v>
      </c>
      <c r="EP178">
        <v>2.004762962962963</v>
      </c>
      <c r="EQ178">
        <v>1.990204074074074</v>
      </c>
      <c r="ER178">
        <v>17.4820037037037</v>
      </c>
      <c r="ES178">
        <v>17.36661111111111</v>
      </c>
      <c r="ET178">
        <v>2000.01037037037</v>
      </c>
      <c r="EU178">
        <v>0.9800042222222223</v>
      </c>
      <c r="EV178">
        <v>0.01999543333333333</v>
      </c>
      <c r="EW178">
        <v>0</v>
      </c>
      <c r="EX178">
        <v>209.546</v>
      </c>
      <c r="EY178">
        <v>5.000560000000001</v>
      </c>
      <c r="EZ178">
        <v>4357.463703703704</v>
      </c>
      <c r="FA178">
        <v>17294.99259259259</v>
      </c>
      <c r="FB178">
        <v>41.92322222222222</v>
      </c>
      <c r="FC178">
        <v>42.18699999999999</v>
      </c>
      <c r="FD178">
        <v>41.68699999999999</v>
      </c>
      <c r="FE178">
        <v>41.28903703703703</v>
      </c>
      <c r="FF178">
        <v>42.56199999999999</v>
      </c>
      <c r="FG178">
        <v>1955.12037037037</v>
      </c>
      <c r="FH178">
        <v>39.89000000000001</v>
      </c>
      <c r="FI178">
        <v>0</v>
      </c>
      <c r="FJ178">
        <v>1758402645.4</v>
      </c>
      <c r="FK178">
        <v>0</v>
      </c>
      <c r="FL178">
        <v>209.5434230769231</v>
      </c>
      <c r="FM178">
        <v>0.1296068464925438</v>
      </c>
      <c r="FN178">
        <v>-10.13059828802571</v>
      </c>
      <c r="FO178">
        <v>4357.393076923077</v>
      </c>
      <c r="FP178">
        <v>15</v>
      </c>
      <c r="FQ178">
        <v>0</v>
      </c>
      <c r="FR178" t="s">
        <v>441</v>
      </c>
      <c r="FS178">
        <v>1747148579.5</v>
      </c>
      <c r="FT178">
        <v>1747148584.5</v>
      </c>
      <c r="FU178">
        <v>0</v>
      </c>
      <c r="FV178">
        <v>0.162</v>
      </c>
      <c r="FW178">
        <v>-0.001</v>
      </c>
      <c r="FX178">
        <v>0.139</v>
      </c>
      <c r="FY178">
        <v>0.058</v>
      </c>
      <c r="FZ178">
        <v>420</v>
      </c>
      <c r="GA178">
        <v>16</v>
      </c>
      <c r="GB178">
        <v>0.19</v>
      </c>
      <c r="GC178">
        <v>0.02</v>
      </c>
      <c r="GD178">
        <v>-27.16827317073172</v>
      </c>
      <c r="GE178">
        <v>0.1656480836237153</v>
      </c>
      <c r="GF178">
        <v>0.08556046791850951</v>
      </c>
      <c r="GG178">
        <v>1</v>
      </c>
      <c r="GH178">
        <v>209.5806764705883</v>
      </c>
      <c r="GI178">
        <v>-0.7549121450224014</v>
      </c>
      <c r="GJ178">
        <v>0.1682873454031446</v>
      </c>
      <c r="GK178">
        <v>1</v>
      </c>
      <c r="GL178">
        <v>0.1629982926829268</v>
      </c>
      <c r="GM178">
        <v>-0.03309478745644599</v>
      </c>
      <c r="GN178">
        <v>0.003452143054746466</v>
      </c>
      <c r="GO178">
        <v>1</v>
      </c>
      <c r="GP178">
        <v>3</v>
      </c>
      <c r="GQ178">
        <v>3</v>
      </c>
      <c r="GR178" t="s">
        <v>442</v>
      </c>
      <c r="GS178">
        <v>3.12735</v>
      </c>
      <c r="GT178">
        <v>2.73351</v>
      </c>
      <c r="GU178">
        <v>0.161731</v>
      </c>
      <c r="GV178">
        <v>0.165486</v>
      </c>
      <c r="GW178">
        <v>0.101102</v>
      </c>
      <c r="GX178">
        <v>0.10114</v>
      </c>
      <c r="GY178">
        <v>25127.7</v>
      </c>
      <c r="GZ178">
        <v>24244.6</v>
      </c>
      <c r="HA178">
        <v>30519.2</v>
      </c>
      <c r="HB178">
        <v>29308.8</v>
      </c>
      <c r="HC178">
        <v>37874.2</v>
      </c>
      <c r="HD178">
        <v>34660.6</v>
      </c>
      <c r="HE178">
        <v>46696.1</v>
      </c>
      <c r="HF178">
        <v>43543.9</v>
      </c>
      <c r="HG178">
        <v>1.81717</v>
      </c>
      <c r="HH178">
        <v>1.87763</v>
      </c>
      <c r="HI178">
        <v>0.11722</v>
      </c>
      <c r="HJ178">
        <v>0</v>
      </c>
      <c r="HK178">
        <v>28.0957</v>
      </c>
      <c r="HL178">
        <v>999.9</v>
      </c>
      <c r="HM178">
        <v>55</v>
      </c>
      <c r="HN178">
        <v>30.2</v>
      </c>
      <c r="HO178">
        <v>26.2472</v>
      </c>
      <c r="HP178">
        <v>63.6541</v>
      </c>
      <c r="HQ178">
        <v>16.4423</v>
      </c>
      <c r="HR178">
        <v>1</v>
      </c>
      <c r="HS178">
        <v>0.172317</v>
      </c>
      <c r="HT178">
        <v>0.664995</v>
      </c>
      <c r="HU178">
        <v>20.198</v>
      </c>
      <c r="HV178">
        <v>5.22882</v>
      </c>
      <c r="HW178">
        <v>11.974</v>
      </c>
      <c r="HX178">
        <v>4.9698</v>
      </c>
      <c r="HY178">
        <v>3.2895</v>
      </c>
      <c r="HZ178">
        <v>9999</v>
      </c>
      <c r="IA178">
        <v>9999</v>
      </c>
      <c r="IB178">
        <v>9999</v>
      </c>
      <c r="IC178">
        <v>999.9</v>
      </c>
      <c r="ID178">
        <v>4.97298</v>
      </c>
      <c r="IE178">
        <v>1.87743</v>
      </c>
      <c r="IF178">
        <v>1.87546</v>
      </c>
      <c r="IG178">
        <v>1.87835</v>
      </c>
      <c r="IH178">
        <v>1.875</v>
      </c>
      <c r="II178">
        <v>1.87861</v>
      </c>
      <c r="IJ178">
        <v>1.87574</v>
      </c>
      <c r="IK178">
        <v>1.87689</v>
      </c>
      <c r="IL178">
        <v>0</v>
      </c>
      <c r="IM178">
        <v>0</v>
      </c>
      <c r="IN178">
        <v>0</v>
      </c>
      <c r="IO178">
        <v>0</v>
      </c>
      <c r="IP178" t="s">
        <v>443</v>
      </c>
      <c r="IQ178" t="s">
        <v>444</v>
      </c>
      <c r="IR178" t="s">
        <v>445</v>
      </c>
      <c r="IS178" t="s">
        <v>445</v>
      </c>
      <c r="IT178" t="s">
        <v>445</v>
      </c>
      <c r="IU178" t="s">
        <v>445</v>
      </c>
      <c r="IV178">
        <v>0</v>
      </c>
      <c r="IW178">
        <v>100</v>
      </c>
      <c r="IX178">
        <v>100</v>
      </c>
      <c r="IY178">
        <v>0.87</v>
      </c>
      <c r="IZ178">
        <v>0.2059</v>
      </c>
      <c r="JA178">
        <v>-0.2046850803116756</v>
      </c>
      <c r="JB178">
        <v>0.001090686741545948</v>
      </c>
      <c r="JC178">
        <v>-2.452344269991786E-07</v>
      </c>
      <c r="JD178">
        <v>1.613811493950918E-10</v>
      </c>
      <c r="JE178">
        <v>-0.05017639731038544</v>
      </c>
      <c r="JF178">
        <v>-0.0006473243881308715</v>
      </c>
      <c r="JG178">
        <v>0.0006993473609999637</v>
      </c>
      <c r="JH178">
        <v>-6.390957121238126E-06</v>
      </c>
      <c r="JI178">
        <v>1</v>
      </c>
      <c r="JJ178">
        <v>2094</v>
      </c>
      <c r="JK178">
        <v>1</v>
      </c>
      <c r="JL178">
        <v>27</v>
      </c>
      <c r="JM178">
        <v>187567.8</v>
      </c>
      <c r="JN178">
        <v>187567.7</v>
      </c>
      <c r="JO178">
        <v>2.40356</v>
      </c>
      <c r="JP178">
        <v>2.5354</v>
      </c>
      <c r="JQ178">
        <v>1.39893</v>
      </c>
      <c r="JR178">
        <v>2.35229</v>
      </c>
      <c r="JS178">
        <v>1.44897</v>
      </c>
      <c r="JT178">
        <v>2.55005</v>
      </c>
      <c r="JU178">
        <v>37.027</v>
      </c>
      <c r="JV178">
        <v>24.1926</v>
      </c>
      <c r="JW178">
        <v>18</v>
      </c>
      <c r="JX178">
        <v>475.965</v>
      </c>
      <c r="JY178">
        <v>484.316</v>
      </c>
      <c r="JZ178">
        <v>26.4453</v>
      </c>
      <c r="KA178">
        <v>29.3568</v>
      </c>
      <c r="KB178">
        <v>30.0003</v>
      </c>
      <c r="KC178">
        <v>28.9806</v>
      </c>
      <c r="KD178">
        <v>29.0326</v>
      </c>
      <c r="KE178">
        <v>48.2279</v>
      </c>
      <c r="KF178">
        <v>26.319</v>
      </c>
      <c r="KG178">
        <v>100</v>
      </c>
      <c r="KH178">
        <v>26.4452</v>
      </c>
      <c r="KI178">
        <v>1109.16</v>
      </c>
      <c r="KJ178">
        <v>22.1068</v>
      </c>
      <c r="KK178">
        <v>100.906</v>
      </c>
      <c r="KL178">
        <v>100.165</v>
      </c>
    </row>
    <row r="179" spans="1:298">
      <c r="A179">
        <v>163</v>
      </c>
      <c r="B179">
        <v>1758402650.1</v>
      </c>
      <c r="C179">
        <v>5241.599999904633</v>
      </c>
      <c r="D179" t="s">
        <v>772</v>
      </c>
      <c r="E179" t="s">
        <v>773</v>
      </c>
      <c r="F179">
        <v>5</v>
      </c>
      <c r="G179" t="s">
        <v>641</v>
      </c>
      <c r="H179" t="s">
        <v>437</v>
      </c>
      <c r="I179" t="s">
        <v>438</v>
      </c>
      <c r="J179">
        <v>1758402642.314285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1117.674556329127</v>
      </c>
      <c r="AL179">
        <v>1098.796848484848</v>
      </c>
      <c r="AM179">
        <v>3.451750513006584</v>
      </c>
      <c r="AN179">
        <v>65.66047444305194</v>
      </c>
      <c r="AO179">
        <f>(AQ179 - AP179 + DZ179*1E3/(8.314*(EB179+273.15)) * AS179/DY179 * AR179) * DY179/(100*DM179) * 1000/(1000 - AQ179)</f>
        <v>0</v>
      </c>
      <c r="AP179">
        <v>22.04614079385243</v>
      </c>
      <c r="AQ179">
        <v>22.20002969696969</v>
      </c>
      <c r="AR179">
        <v>-1.395399129087539E-07</v>
      </c>
      <c r="AS179">
        <v>125.0699500986589</v>
      </c>
      <c r="AT179">
        <v>1</v>
      </c>
      <c r="AU179">
        <v>0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439</v>
      </c>
      <c r="AZ179" t="s">
        <v>439</v>
      </c>
      <c r="BA179">
        <v>0</v>
      </c>
      <c r="BB179">
        <v>0</v>
      </c>
      <c r="BC179">
        <f>1-BA179/BB179</f>
        <v>0</v>
      </c>
      <c r="BD179">
        <v>0</v>
      </c>
      <c r="BE179" t="s">
        <v>439</v>
      </c>
      <c r="BF179" t="s">
        <v>439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439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1.91</v>
      </c>
      <c r="DN179">
        <v>0.5</v>
      </c>
      <c r="DO179" t="s">
        <v>440</v>
      </c>
      <c r="DP179">
        <v>2</v>
      </c>
      <c r="DQ179" t="b">
        <v>1</v>
      </c>
      <c r="DR179">
        <v>1758402642.314285</v>
      </c>
      <c r="DS179">
        <v>1049.945714285714</v>
      </c>
      <c r="DT179">
        <v>1077.116071428571</v>
      </c>
      <c r="DU179">
        <v>22.19947142857143</v>
      </c>
      <c r="DV179">
        <v>22.04121785714286</v>
      </c>
      <c r="DW179">
        <v>1049.089642857143</v>
      </c>
      <c r="DX179">
        <v>21.99359642857143</v>
      </c>
      <c r="DY179">
        <v>499.9703214285714</v>
      </c>
      <c r="DZ179">
        <v>90.30779285714286</v>
      </c>
      <c r="EA179">
        <v>0.05554973571428572</v>
      </c>
      <c r="EB179">
        <v>28.92933571428571</v>
      </c>
      <c r="EC179">
        <v>30.00279285714285</v>
      </c>
      <c r="ED179">
        <v>999.9000000000002</v>
      </c>
      <c r="EE179">
        <v>0</v>
      </c>
      <c r="EF179">
        <v>0</v>
      </c>
      <c r="EG179">
        <v>10009.83642857143</v>
      </c>
      <c r="EH179">
        <v>0</v>
      </c>
      <c r="EI179">
        <v>9.840525357142857</v>
      </c>
      <c r="EJ179">
        <v>-27.17088571428571</v>
      </c>
      <c r="EK179">
        <v>1073.7825</v>
      </c>
      <c r="EL179">
        <v>1101.392142857143</v>
      </c>
      <c r="EM179">
        <v>0.1582464285714285</v>
      </c>
      <c r="EN179">
        <v>1077.116071428571</v>
      </c>
      <c r="EO179">
        <v>22.04121785714286</v>
      </c>
      <c r="EP179">
        <v>2.004785357142857</v>
      </c>
      <c r="EQ179">
        <v>1.990495</v>
      </c>
      <c r="ER179">
        <v>17.48218214285714</v>
      </c>
      <c r="ES179">
        <v>17.36892857142857</v>
      </c>
      <c r="ET179">
        <v>2000.004285714286</v>
      </c>
      <c r="EU179">
        <v>0.9800041785714286</v>
      </c>
      <c r="EV179">
        <v>0.01999548214285714</v>
      </c>
      <c r="EW179">
        <v>0</v>
      </c>
      <c r="EX179">
        <v>209.5406071428572</v>
      </c>
      <c r="EY179">
        <v>5.000560000000001</v>
      </c>
      <c r="EZ179">
        <v>4356.642500000001</v>
      </c>
      <c r="FA179">
        <v>17294.95</v>
      </c>
      <c r="FB179">
        <v>41.92371428571428</v>
      </c>
      <c r="FC179">
        <v>42.18924999999998</v>
      </c>
      <c r="FD179">
        <v>41.68699999999999</v>
      </c>
      <c r="FE179">
        <v>41.28321428571427</v>
      </c>
      <c r="FF179">
        <v>42.56199999999999</v>
      </c>
      <c r="FG179">
        <v>1955.114285714286</v>
      </c>
      <c r="FH179">
        <v>39.89000000000001</v>
      </c>
      <c r="FI179">
        <v>0</v>
      </c>
      <c r="FJ179">
        <v>1758402650.2</v>
      </c>
      <c r="FK179">
        <v>0</v>
      </c>
      <c r="FL179">
        <v>209.5050384615384</v>
      </c>
      <c r="FM179">
        <v>0.1787692372718256</v>
      </c>
      <c r="FN179">
        <v>-7.320000014199985</v>
      </c>
      <c r="FO179">
        <v>4356.634230769231</v>
      </c>
      <c r="FP179">
        <v>15</v>
      </c>
      <c r="FQ179">
        <v>0</v>
      </c>
      <c r="FR179" t="s">
        <v>441</v>
      </c>
      <c r="FS179">
        <v>1747148579.5</v>
      </c>
      <c r="FT179">
        <v>1747148584.5</v>
      </c>
      <c r="FU179">
        <v>0</v>
      </c>
      <c r="FV179">
        <v>0.162</v>
      </c>
      <c r="FW179">
        <v>-0.001</v>
      </c>
      <c r="FX179">
        <v>0.139</v>
      </c>
      <c r="FY179">
        <v>0.058</v>
      </c>
      <c r="FZ179">
        <v>420</v>
      </c>
      <c r="GA179">
        <v>16</v>
      </c>
      <c r="GB179">
        <v>0.19</v>
      </c>
      <c r="GC179">
        <v>0.02</v>
      </c>
      <c r="GD179">
        <v>-27.17593658536586</v>
      </c>
      <c r="GE179">
        <v>0.009921951219416076</v>
      </c>
      <c r="GF179">
        <v>0.06004758582949068</v>
      </c>
      <c r="GG179">
        <v>1</v>
      </c>
      <c r="GH179">
        <v>209.5410588235294</v>
      </c>
      <c r="GI179">
        <v>-0.07153551924694228</v>
      </c>
      <c r="GJ179">
        <v>0.1666807341237355</v>
      </c>
      <c r="GK179">
        <v>1</v>
      </c>
      <c r="GL179">
        <v>0.1601108292682926</v>
      </c>
      <c r="GM179">
        <v>-0.03641719860627142</v>
      </c>
      <c r="GN179">
        <v>0.003750777954442732</v>
      </c>
      <c r="GO179">
        <v>1</v>
      </c>
      <c r="GP179">
        <v>3</v>
      </c>
      <c r="GQ179">
        <v>3</v>
      </c>
      <c r="GR179" t="s">
        <v>442</v>
      </c>
      <c r="GS179">
        <v>3.12732</v>
      </c>
      <c r="GT179">
        <v>2.73362</v>
      </c>
      <c r="GU179">
        <v>0.163354</v>
      </c>
      <c r="GV179">
        <v>0.167084</v>
      </c>
      <c r="GW179">
        <v>0.101106</v>
      </c>
      <c r="GX179">
        <v>0.101155</v>
      </c>
      <c r="GY179">
        <v>25078.8</v>
      </c>
      <c r="GZ179">
        <v>24197.7</v>
      </c>
      <c r="HA179">
        <v>30519.1</v>
      </c>
      <c r="HB179">
        <v>29308.3</v>
      </c>
      <c r="HC179">
        <v>37873.9</v>
      </c>
      <c r="HD179">
        <v>34659.6</v>
      </c>
      <c r="HE179">
        <v>46695.8</v>
      </c>
      <c r="HF179">
        <v>43543.2</v>
      </c>
      <c r="HG179">
        <v>1.81745</v>
      </c>
      <c r="HH179">
        <v>1.8775</v>
      </c>
      <c r="HI179">
        <v>0.116587</v>
      </c>
      <c r="HJ179">
        <v>0</v>
      </c>
      <c r="HK179">
        <v>28.0957</v>
      </c>
      <c r="HL179">
        <v>999.9</v>
      </c>
      <c r="HM179">
        <v>55</v>
      </c>
      <c r="HN179">
        <v>30.2</v>
      </c>
      <c r="HO179">
        <v>26.2475</v>
      </c>
      <c r="HP179">
        <v>63.7841</v>
      </c>
      <c r="HQ179">
        <v>16.6426</v>
      </c>
      <c r="HR179">
        <v>1</v>
      </c>
      <c r="HS179">
        <v>0.172434</v>
      </c>
      <c r="HT179">
        <v>0.661852</v>
      </c>
      <c r="HU179">
        <v>20.1981</v>
      </c>
      <c r="HV179">
        <v>5.22882</v>
      </c>
      <c r="HW179">
        <v>11.974</v>
      </c>
      <c r="HX179">
        <v>4.9698</v>
      </c>
      <c r="HY179">
        <v>3.28953</v>
      </c>
      <c r="HZ179">
        <v>9999</v>
      </c>
      <c r="IA179">
        <v>9999</v>
      </c>
      <c r="IB179">
        <v>9999</v>
      </c>
      <c r="IC179">
        <v>999.9</v>
      </c>
      <c r="ID179">
        <v>4.97299</v>
      </c>
      <c r="IE179">
        <v>1.87744</v>
      </c>
      <c r="IF179">
        <v>1.87547</v>
      </c>
      <c r="IG179">
        <v>1.87832</v>
      </c>
      <c r="IH179">
        <v>1.87502</v>
      </c>
      <c r="II179">
        <v>1.87862</v>
      </c>
      <c r="IJ179">
        <v>1.87575</v>
      </c>
      <c r="IK179">
        <v>1.87692</v>
      </c>
      <c r="IL179">
        <v>0</v>
      </c>
      <c r="IM179">
        <v>0</v>
      </c>
      <c r="IN179">
        <v>0</v>
      </c>
      <c r="IO179">
        <v>0</v>
      </c>
      <c r="IP179" t="s">
        <v>443</v>
      </c>
      <c r="IQ179" t="s">
        <v>444</v>
      </c>
      <c r="IR179" t="s">
        <v>445</v>
      </c>
      <c r="IS179" t="s">
        <v>445</v>
      </c>
      <c r="IT179" t="s">
        <v>445</v>
      </c>
      <c r="IU179" t="s">
        <v>445</v>
      </c>
      <c r="IV179">
        <v>0</v>
      </c>
      <c r="IW179">
        <v>100</v>
      </c>
      <c r="IX179">
        <v>100</v>
      </c>
      <c r="IY179">
        <v>0.89</v>
      </c>
      <c r="IZ179">
        <v>0.2059</v>
      </c>
      <c r="JA179">
        <v>-0.2046850803116756</v>
      </c>
      <c r="JB179">
        <v>0.001090686741545948</v>
      </c>
      <c r="JC179">
        <v>-2.452344269991786E-07</v>
      </c>
      <c r="JD179">
        <v>1.613811493950918E-10</v>
      </c>
      <c r="JE179">
        <v>-0.05017639731038544</v>
      </c>
      <c r="JF179">
        <v>-0.0006473243881308715</v>
      </c>
      <c r="JG179">
        <v>0.0006993473609999637</v>
      </c>
      <c r="JH179">
        <v>-6.390957121238126E-06</v>
      </c>
      <c r="JI179">
        <v>1</v>
      </c>
      <c r="JJ179">
        <v>2094</v>
      </c>
      <c r="JK179">
        <v>1</v>
      </c>
      <c r="JL179">
        <v>27</v>
      </c>
      <c r="JM179">
        <v>187567.8</v>
      </c>
      <c r="JN179">
        <v>187567.8</v>
      </c>
      <c r="JO179">
        <v>2.43652</v>
      </c>
      <c r="JP179">
        <v>2.52441</v>
      </c>
      <c r="JQ179">
        <v>1.39893</v>
      </c>
      <c r="JR179">
        <v>2.35229</v>
      </c>
      <c r="JS179">
        <v>1.44897</v>
      </c>
      <c r="JT179">
        <v>2.58057</v>
      </c>
      <c r="JU179">
        <v>37.027</v>
      </c>
      <c r="JV179">
        <v>24.2013</v>
      </c>
      <c r="JW179">
        <v>18</v>
      </c>
      <c r="JX179">
        <v>476.136</v>
      </c>
      <c r="JY179">
        <v>484.259</v>
      </c>
      <c r="JZ179">
        <v>26.4439</v>
      </c>
      <c r="KA179">
        <v>29.3601</v>
      </c>
      <c r="KB179">
        <v>30.0003</v>
      </c>
      <c r="KC179">
        <v>28.9838</v>
      </c>
      <c r="KD179">
        <v>29.0359</v>
      </c>
      <c r="KE179">
        <v>48.7832</v>
      </c>
      <c r="KF179">
        <v>26.319</v>
      </c>
      <c r="KG179">
        <v>100</v>
      </c>
      <c r="KH179">
        <v>26.44</v>
      </c>
      <c r="KI179">
        <v>1122.53</v>
      </c>
      <c r="KJ179">
        <v>22.1181</v>
      </c>
      <c r="KK179">
        <v>100.906</v>
      </c>
      <c r="KL179">
        <v>100.163</v>
      </c>
    </row>
    <row r="180" spans="1:298">
      <c r="A180">
        <v>164</v>
      </c>
      <c r="B180">
        <v>1758402655.1</v>
      </c>
      <c r="C180">
        <v>5246.599999904633</v>
      </c>
      <c r="D180" t="s">
        <v>774</v>
      </c>
      <c r="E180" t="s">
        <v>775</v>
      </c>
      <c r="F180">
        <v>5</v>
      </c>
      <c r="G180" t="s">
        <v>641</v>
      </c>
      <c r="H180" t="s">
        <v>437</v>
      </c>
      <c r="I180" t="s">
        <v>438</v>
      </c>
      <c r="J180">
        <v>1758402647.6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1134.717283253219</v>
      </c>
      <c r="AL180">
        <v>1115.953939393939</v>
      </c>
      <c r="AM180">
        <v>3.439543732527004</v>
      </c>
      <c r="AN180">
        <v>65.66047444305194</v>
      </c>
      <c r="AO180">
        <f>(AQ180 - AP180 + DZ180*1E3/(8.314*(EB180+273.15)) * AS180/DY180 * AR180) * DY180/(100*DM180) * 1000/(1000 - AQ180)</f>
        <v>0</v>
      </c>
      <c r="AP180">
        <v>22.04747638667189</v>
      </c>
      <c r="AQ180">
        <v>22.20068969696969</v>
      </c>
      <c r="AR180">
        <v>-5.972009523979516E-06</v>
      </c>
      <c r="AS180">
        <v>125.0699500986589</v>
      </c>
      <c r="AT180">
        <v>1</v>
      </c>
      <c r="AU180">
        <v>0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439</v>
      </c>
      <c r="AZ180" t="s">
        <v>439</v>
      </c>
      <c r="BA180">
        <v>0</v>
      </c>
      <c r="BB180">
        <v>0</v>
      </c>
      <c r="BC180">
        <f>1-BA180/BB180</f>
        <v>0</v>
      </c>
      <c r="BD180">
        <v>0</v>
      </c>
      <c r="BE180" t="s">
        <v>439</v>
      </c>
      <c r="BF180" t="s">
        <v>439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439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1.91</v>
      </c>
      <c r="DN180">
        <v>0.5</v>
      </c>
      <c r="DO180" t="s">
        <v>440</v>
      </c>
      <c r="DP180">
        <v>2</v>
      </c>
      <c r="DQ180" t="b">
        <v>1</v>
      </c>
      <c r="DR180">
        <v>1758402647.6</v>
      </c>
      <c r="DS180">
        <v>1067.662962962963</v>
      </c>
      <c r="DT180">
        <v>1094.837407407407</v>
      </c>
      <c r="DU180">
        <v>22.2002074074074</v>
      </c>
      <c r="DV180">
        <v>22.04407037037037</v>
      </c>
      <c r="DW180">
        <v>1066.786666666667</v>
      </c>
      <c r="DX180">
        <v>21.99431481481482</v>
      </c>
      <c r="DY180">
        <v>500.0162592592592</v>
      </c>
      <c r="DZ180">
        <v>90.30905925925926</v>
      </c>
      <c r="EA180">
        <v>0.05556403333333333</v>
      </c>
      <c r="EB180">
        <v>28.92567407407407</v>
      </c>
      <c r="EC180">
        <v>29.99738888888889</v>
      </c>
      <c r="ED180">
        <v>999.9000000000001</v>
      </c>
      <c r="EE180">
        <v>0</v>
      </c>
      <c r="EF180">
        <v>0</v>
      </c>
      <c r="EG180">
        <v>10006.87148148148</v>
      </c>
      <c r="EH180">
        <v>0</v>
      </c>
      <c r="EI180">
        <v>9.850712962962964</v>
      </c>
      <c r="EJ180">
        <v>-27.17468148148148</v>
      </c>
      <c r="EK180">
        <v>1091.902592592593</v>
      </c>
      <c r="EL180">
        <v>1119.515555555556</v>
      </c>
      <c r="EM180">
        <v>0.1561299259259259</v>
      </c>
      <c r="EN180">
        <v>1094.837407407407</v>
      </c>
      <c r="EO180">
        <v>22.04407037037037</v>
      </c>
      <c r="EP180">
        <v>2.00488037037037</v>
      </c>
      <c r="EQ180">
        <v>1.99078037037037</v>
      </c>
      <c r="ER180">
        <v>17.48293333333333</v>
      </c>
      <c r="ES180">
        <v>17.3711962962963</v>
      </c>
      <c r="ET180">
        <v>2000.020740740741</v>
      </c>
      <c r="EU180">
        <v>0.9800043333333334</v>
      </c>
      <c r="EV180">
        <v>0.01999532592592592</v>
      </c>
      <c r="EW180">
        <v>0</v>
      </c>
      <c r="EX180">
        <v>209.5200740740741</v>
      </c>
      <c r="EY180">
        <v>5.000560000000001</v>
      </c>
      <c r="EZ180">
        <v>4356.04111111111</v>
      </c>
      <c r="FA180">
        <v>17295.08148148148</v>
      </c>
      <c r="FB180">
        <v>41.91174074074073</v>
      </c>
      <c r="FC180">
        <v>42.18933333333332</v>
      </c>
      <c r="FD180">
        <v>41.68699999999999</v>
      </c>
      <c r="FE180">
        <v>41.27985185185185</v>
      </c>
      <c r="FF180">
        <v>42.56199999999999</v>
      </c>
      <c r="FG180">
        <v>1955.130740740741</v>
      </c>
      <c r="FH180">
        <v>39.89000000000001</v>
      </c>
      <c r="FI180">
        <v>0</v>
      </c>
      <c r="FJ180">
        <v>1758402655</v>
      </c>
      <c r="FK180">
        <v>0</v>
      </c>
      <c r="FL180">
        <v>209.4889230769231</v>
      </c>
      <c r="FM180">
        <v>-0.795008543603842</v>
      </c>
      <c r="FN180">
        <v>-8.703931598968463</v>
      </c>
      <c r="FO180">
        <v>4356.028076923077</v>
      </c>
      <c r="FP180">
        <v>15</v>
      </c>
      <c r="FQ180">
        <v>0</v>
      </c>
      <c r="FR180" t="s">
        <v>441</v>
      </c>
      <c r="FS180">
        <v>1747148579.5</v>
      </c>
      <c r="FT180">
        <v>1747148584.5</v>
      </c>
      <c r="FU180">
        <v>0</v>
      </c>
      <c r="FV180">
        <v>0.162</v>
      </c>
      <c r="FW180">
        <v>-0.001</v>
      </c>
      <c r="FX180">
        <v>0.139</v>
      </c>
      <c r="FY180">
        <v>0.058</v>
      </c>
      <c r="FZ180">
        <v>420</v>
      </c>
      <c r="GA180">
        <v>16</v>
      </c>
      <c r="GB180">
        <v>0.19</v>
      </c>
      <c r="GC180">
        <v>0.02</v>
      </c>
      <c r="GD180">
        <v>-27.162845</v>
      </c>
      <c r="GE180">
        <v>-0.04593095684803911</v>
      </c>
      <c r="GF180">
        <v>0.05195121726196602</v>
      </c>
      <c r="GG180">
        <v>1</v>
      </c>
      <c r="GH180">
        <v>209.494</v>
      </c>
      <c r="GI180">
        <v>-0.1496409459672917</v>
      </c>
      <c r="GJ180">
        <v>0.1791502819685526</v>
      </c>
      <c r="GK180">
        <v>1</v>
      </c>
      <c r="GL180">
        <v>0.1575481</v>
      </c>
      <c r="GM180">
        <v>-0.02832704690431529</v>
      </c>
      <c r="GN180">
        <v>0.00294075760476786</v>
      </c>
      <c r="GO180">
        <v>1</v>
      </c>
      <c r="GP180">
        <v>3</v>
      </c>
      <c r="GQ180">
        <v>3</v>
      </c>
      <c r="GR180" t="s">
        <v>442</v>
      </c>
      <c r="GS180">
        <v>3.12752</v>
      </c>
      <c r="GT180">
        <v>2.73321</v>
      </c>
      <c r="GU180">
        <v>0.164949</v>
      </c>
      <c r="GV180">
        <v>0.16869</v>
      </c>
      <c r="GW180">
        <v>0.101105</v>
      </c>
      <c r="GX180">
        <v>0.101162</v>
      </c>
      <c r="GY180">
        <v>25030.4</v>
      </c>
      <c r="GZ180">
        <v>24151.1</v>
      </c>
      <c r="HA180">
        <v>30518.3</v>
      </c>
      <c r="HB180">
        <v>29308.4</v>
      </c>
      <c r="HC180">
        <v>37873</v>
      </c>
      <c r="HD180">
        <v>34659.4</v>
      </c>
      <c r="HE180">
        <v>46694.5</v>
      </c>
      <c r="HF180">
        <v>43543.1</v>
      </c>
      <c r="HG180">
        <v>1.81747</v>
      </c>
      <c r="HH180">
        <v>1.87742</v>
      </c>
      <c r="HI180">
        <v>0.115544</v>
      </c>
      <c r="HJ180">
        <v>0</v>
      </c>
      <c r="HK180">
        <v>28.0937</v>
      </c>
      <c r="HL180">
        <v>999.9</v>
      </c>
      <c r="HM180">
        <v>55</v>
      </c>
      <c r="HN180">
        <v>30.2</v>
      </c>
      <c r="HO180">
        <v>26.2459</v>
      </c>
      <c r="HP180">
        <v>63.9141</v>
      </c>
      <c r="HQ180">
        <v>16.4022</v>
      </c>
      <c r="HR180">
        <v>1</v>
      </c>
      <c r="HS180">
        <v>0.172866</v>
      </c>
      <c r="HT180">
        <v>0.672963</v>
      </c>
      <c r="HU180">
        <v>20.1978</v>
      </c>
      <c r="HV180">
        <v>5.22613</v>
      </c>
      <c r="HW180">
        <v>11.974</v>
      </c>
      <c r="HX180">
        <v>4.9693</v>
      </c>
      <c r="HY180">
        <v>3.2892</v>
      </c>
      <c r="HZ180">
        <v>9999</v>
      </c>
      <c r="IA180">
        <v>9999</v>
      </c>
      <c r="IB180">
        <v>9999</v>
      </c>
      <c r="IC180">
        <v>999.9</v>
      </c>
      <c r="ID180">
        <v>4.97297</v>
      </c>
      <c r="IE180">
        <v>1.87744</v>
      </c>
      <c r="IF180">
        <v>1.87546</v>
      </c>
      <c r="IG180">
        <v>1.87835</v>
      </c>
      <c r="IH180">
        <v>1.875</v>
      </c>
      <c r="II180">
        <v>1.87862</v>
      </c>
      <c r="IJ180">
        <v>1.87575</v>
      </c>
      <c r="IK180">
        <v>1.87694</v>
      </c>
      <c r="IL180">
        <v>0</v>
      </c>
      <c r="IM180">
        <v>0</v>
      </c>
      <c r="IN180">
        <v>0</v>
      </c>
      <c r="IO180">
        <v>0</v>
      </c>
      <c r="IP180" t="s">
        <v>443</v>
      </c>
      <c r="IQ180" t="s">
        <v>444</v>
      </c>
      <c r="IR180" t="s">
        <v>445</v>
      </c>
      <c r="IS180" t="s">
        <v>445</v>
      </c>
      <c r="IT180" t="s">
        <v>445</v>
      </c>
      <c r="IU180" t="s">
        <v>445</v>
      </c>
      <c r="IV180">
        <v>0</v>
      </c>
      <c r="IW180">
        <v>100</v>
      </c>
      <c r="IX180">
        <v>100</v>
      </c>
      <c r="IY180">
        <v>0.9</v>
      </c>
      <c r="IZ180">
        <v>0.2059</v>
      </c>
      <c r="JA180">
        <v>-0.2046850803116756</v>
      </c>
      <c r="JB180">
        <v>0.001090686741545948</v>
      </c>
      <c r="JC180">
        <v>-2.452344269991786E-07</v>
      </c>
      <c r="JD180">
        <v>1.613811493950918E-10</v>
      </c>
      <c r="JE180">
        <v>-0.05017639731038544</v>
      </c>
      <c r="JF180">
        <v>-0.0006473243881308715</v>
      </c>
      <c r="JG180">
        <v>0.0006993473609999637</v>
      </c>
      <c r="JH180">
        <v>-6.390957121238126E-06</v>
      </c>
      <c r="JI180">
        <v>1</v>
      </c>
      <c r="JJ180">
        <v>2094</v>
      </c>
      <c r="JK180">
        <v>1</v>
      </c>
      <c r="JL180">
        <v>27</v>
      </c>
      <c r="JM180">
        <v>187567.9</v>
      </c>
      <c r="JN180">
        <v>187567.8</v>
      </c>
      <c r="JO180">
        <v>2.46216</v>
      </c>
      <c r="JP180">
        <v>2.53906</v>
      </c>
      <c r="JQ180">
        <v>1.39893</v>
      </c>
      <c r="JR180">
        <v>2.35229</v>
      </c>
      <c r="JS180">
        <v>1.44897</v>
      </c>
      <c r="JT180">
        <v>2.51099</v>
      </c>
      <c r="JU180">
        <v>37.027</v>
      </c>
      <c r="JV180">
        <v>24.1926</v>
      </c>
      <c r="JW180">
        <v>18</v>
      </c>
      <c r="JX180">
        <v>476.169</v>
      </c>
      <c r="JY180">
        <v>484.233</v>
      </c>
      <c r="JZ180">
        <v>26.4406</v>
      </c>
      <c r="KA180">
        <v>29.3625</v>
      </c>
      <c r="KB180">
        <v>30.0003</v>
      </c>
      <c r="KC180">
        <v>28.9868</v>
      </c>
      <c r="KD180">
        <v>29.0388</v>
      </c>
      <c r="KE180">
        <v>49.3916</v>
      </c>
      <c r="KF180">
        <v>26.319</v>
      </c>
      <c r="KG180">
        <v>100</v>
      </c>
      <c r="KH180">
        <v>26.5966</v>
      </c>
      <c r="KI180">
        <v>1142.57</v>
      </c>
      <c r="KJ180">
        <v>22.0869</v>
      </c>
      <c r="KK180">
        <v>100.903</v>
      </c>
      <c r="KL180">
        <v>100.163</v>
      </c>
    </row>
    <row r="181" spans="1:298">
      <c r="A181">
        <v>165</v>
      </c>
      <c r="B181">
        <v>1758402660.1</v>
      </c>
      <c r="C181">
        <v>5251.599999904633</v>
      </c>
      <c r="D181" t="s">
        <v>776</v>
      </c>
      <c r="E181" t="s">
        <v>777</v>
      </c>
      <c r="F181">
        <v>5</v>
      </c>
      <c r="G181" t="s">
        <v>641</v>
      </c>
      <c r="H181" t="s">
        <v>437</v>
      </c>
      <c r="I181" t="s">
        <v>438</v>
      </c>
      <c r="J181">
        <v>1758402652.314285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1152.024938641024</v>
      </c>
      <c r="AL181">
        <v>1133.112787878788</v>
      </c>
      <c r="AM181">
        <v>3.420208227965064</v>
      </c>
      <c r="AN181">
        <v>65.66047444305194</v>
      </c>
      <c r="AO181">
        <f>(AQ181 - AP181 + DZ181*1E3/(8.314*(EB181+273.15)) * AS181/DY181 * AR181) * DY181/(100*DM181) * 1000/(1000 - AQ181)</f>
        <v>0</v>
      </c>
      <c r="AP181">
        <v>22.05239383756572</v>
      </c>
      <c r="AQ181">
        <v>22.20298363636363</v>
      </c>
      <c r="AR181">
        <v>1.27251726257608E-05</v>
      </c>
      <c r="AS181">
        <v>125.0699500986589</v>
      </c>
      <c r="AT181">
        <v>0</v>
      </c>
      <c r="AU181">
        <v>0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439</v>
      </c>
      <c r="AZ181" t="s">
        <v>439</v>
      </c>
      <c r="BA181">
        <v>0</v>
      </c>
      <c r="BB181">
        <v>0</v>
      </c>
      <c r="BC181">
        <f>1-BA181/BB181</f>
        <v>0</v>
      </c>
      <c r="BD181">
        <v>0</v>
      </c>
      <c r="BE181" t="s">
        <v>439</v>
      </c>
      <c r="BF181" t="s">
        <v>439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439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1.91</v>
      </c>
      <c r="DN181">
        <v>0.5</v>
      </c>
      <c r="DO181" t="s">
        <v>440</v>
      </c>
      <c r="DP181">
        <v>2</v>
      </c>
      <c r="DQ181" t="b">
        <v>1</v>
      </c>
      <c r="DR181">
        <v>1758402652.314285</v>
      </c>
      <c r="DS181">
        <v>1083.504285714286</v>
      </c>
      <c r="DT181">
        <v>1110.684285714286</v>
      </c>
      <c r="DU181">
        <v>22.20081785714286</v>
      </c>
      <c r="DV181">
        <v>22.04752142857143</v>
      </c>
      <c r="DW181">
        <v>1082.610357142857</v>
      </c>
      <c r="DX181">
        <v>21.99490714285714</v>
      </c>
      <c r="DY181">
        <v>499.9721785714286</v>
      </c>
      <c r="DZ181">
        <v>90.30942857142857</v>
      </c>
      <c r="EA181">
        <v>0.0556398</v>
      </c>
      <c r="EB181">
        <v>28.92236428571428</v>
      </c>
      <c r="EC181">
        <v>29.99061071428571</v>
      </c>
      <c r="ED181">
        <v>999.9000000000002</v>
      </c>
      <c r="EE181">
        <v>0</v>
      </c>
      <c r="EF181">
        <v>0</v>
      </c>
      <c r="EG181">
        <v>10013.45821428571</v>
      </c>
      <c r="EH181">
        <v>0</v>
      </c>
      <c r="EI181">
        <v>9.847863571428572</v>
      </c>
      <c r="EJ181">
        <v>-27.18009642857142</v>
      </c>
      <c r="EK181">
        <v>1108.105</v>
      </c>
      <c r="EL181">
        <v>1135.724285714286</v>
      </c>
      <c r="EM181">
        <v>0.1533018571428571</v>
      </c>
      <c r="EN181">
        <v>1110.684285714286</v>
      </c>
      <c r="EO181">
        <v>22.04752142857143</v>
      </c>
      <c r="EP181">
        <v>2.004943928571429</v>
      </c>
      <c r="EQ181">
        <v>1.991099285714286</v>
      </c>
      <c r="ER181">
        <v>17.48343571428571</v>
      </c>
      <c r="ES181">
        <v>17.37372142857143</v>
      </c>
      <c r="ET181">
        <v>2000.018928571429</v>
      </c>
      <c r="EU181">
        <v>0.9800042857142858</v>
      </c>
      <c r="EV181">
        <v>0.01999537142857142</v>
      </c>
      <c r="EW181">
        <v>0</v>
      </c>
      <c r="EX181">
        <v>209.4488571428572</v>
      </c>
      <c r="EY181">
        <v>5.000560000000001</v>
      </c>
      <c r="EZ181">
        <v>4355.3125</v>
      </c>
      <c r="FA181">
        <v>17295.06071428572</v>
      </c>
      <c r="FB181">
        <v>41.91485714285712</v>
      </c>
      <c r="FC181">
        <v>42.18924999999998</v>
      </c>
      <c r="FD181">
        <v>41.68699999999999</v>
      </c>
      <c r="FE181">
        <v>41.27878571428571</v>
      </c>
      <c r="FF181">
        <v>42.56199999999999</v>
      </c>
      <c r="FG181">
        <v>1955.128928571429</v>
      </c>
      <c r="FH181">
        <v>39.89000000000001</v>
      </c>
      <c r="FI181">
        <v>0</v>
      </c>
      <c r="FJ181">
        <v>1758402659.8</v>
      </c>
      <c r="FK181">
        <v>0</v>
      </c>
      <c r="FL181">
        <v>209.4369615384615</v>
      </c>
      <c r="FM181">
        <v>-0.9540854726695926</v>
      </c>
      <c r="FN181">
        <v>-9.154529897490264</v>
      </c>
      <c r="FO181">
        <v>4355.295769230769</v>
      </c>
      <c r="FP181">
        <v>15</v>
      </c>
      <c r="FQ181">
        <v>0</v>
      </c>
      <c r="FR181" t="s">
        <v>441</v>
      </c>
      <c r="FS181">
        <v>1747148579.5</v>
      </c>
      <c r="FT181">
        <v>1747148584.5</v>
      </c>
      <c r="FU181">
        <v>0</v>
      </c>
      <c r="FV181">
        <v>0.162</v>
      </c>
      <c r="FW181">
        <v>-0.001</v>
      </c>
      <c r="FX181">
        <v>0.139</v>
      </c>
      <c r="FY181">
        <v>0.058</v>
      </c>
      <c r="FZ181">
        <v>420</v>
      </c>
      <c r="GA181">
        <v>16</v>
      </c>
      <c r="GB181">
        <v>0.19</v>
      </c>
      <c r="GC181">
        <v>0.02</v>
      </c>
      <c r="GD181">
        <v>-27.1748025</v>
      </c>
      <c r="GE181">
        <v>-0.0532266416509494</v>
      </c>
      <c r="GF181">
        <v>0.05062017625166859</v>
      </c>
      <c r="GG181">
        <v>1</v>
      </c>
      <c r="GH181">
        <v>209.4604411764706</v>
      </c>
      <c r="GI181">
        <v>-0.6234835757135422</v>
      </c>
      <c r="GJ181">
        <v>0.1872163252020124</v>
      </c>
      <c r="GK181">
        <v>1</v>
      </c>
      <c r="GL181">
        <v>0.15491765</v>
      </c>
      <c r="GM181">
        <v>-0.03290118574108863</v>
      </c>
      <c r="GN181">
        <v>0.003317184638741112</v>
      </c>
      <c r="GO181">
        <v>1</v>
      </c>
      <c r="GP181">
        <v>3</v>
      </c>
      <c r="GQ181">
        <v>3</v>
      </c>
      <c r="GR181" t="s">
        <v>442</v>
      </c>
      <c r="GS181">
        <v>3.12734</v>
      </c>
      <c r="GT181">
        <v>2.73381</v>
      </c>
      <c r="GU181">
        <v>0.166531</v>
      </c>
      <c r="GV181">
        <v>0.170258</v>
      </c>
      <c r="GW181">
        <v>0.101114</v>
      </c>
      <c r="GX181">
        <v>0.101174</v>
      </c>
      <c r="GY181">
        <v>24983.2</v>
      </c>
      <c r="GZ181">
        <v>24105.8</v>
      </c>
      <c r="HA181">
        <v>30518.7</v>
      </c>
      <c r="HB181">
        <v>29308.8</v>
      </c>
      <c r="HC181">
        <v>37873.6</v>
      </c>
      <c r="HD181">
        <v>34659.4</v>
      </c>
      <c r="HE181">
        <v>46695.5</v>
      </c>
      <c r="HF181">
        <v>43543.6</v>
      </c>
      <c r="HG181">
        <v>1.8175</v>
      </c>
      <c r="HH181">
        <v>1.87745</v>
      </c>
      <c r="HI181">
        <v>0.116177</v>
      </c>
      <c r="HJ181">
        <v>0</v>
      </c>
      <c r="HK181">
        <v>28.0933</v>
      </c>
      <c r="HL181">
        <v>999.9</v>
      </c>
      <c r="HM181">
        <v>55</v>
      </c>
      <c r="HN181">
        <v>30.2</v>
      </c>
      <c r="HO181">
        <v>26.2469</v>
      </c>
      <c r="HP181">
        <v>63.9241</v>
      </c>
      <c r="HQ181">
        <v>16.6627</v>
      </c>
      <c r="HR181">
        <v>1</v>
      </c>
      <c r="HS181">
        <v>0.172525</v>
      </c>
      <c r="HT181">
        <v>0.106299</v>
      </c>
      <c r="HU181">
        <v>20.1993</v>
      </c>
      <c r="HV181">
        <v>5.22777</v>
      </c>
      <c r="HW181">
        <v>11.974</v>
      </c>
      <c r="HX181">
        <v>4.96965</v>
      </c>
      <c r="HY181">
        <v>3.28948</v>
      </c>
      <c r="HZ181">
        <v>9999</v>
      </c>
      <c r="IA181">
        <v>9999</v>
      </c>
      <c r="IB181">
        <v>9999</v>
      </c>
      <c r="IC181">
        <v>999.9</v>
      </c>
      <c r="ID181">
        <v>4.97297</v>
      </c>
      <c r="IE181">
        <v>1.87744</v>
      </c>
      <c r="IF181">
        <v>1.87551</v>
      </c>
      <c r="IG181">
        <v>1.87834</v>
      </c>
      <c r="IH181">
        <v>1.87504</v>
      </c>
      <c r="II181">
        <v>1.87866</v>
      </c>
      <c r="IJ181">
        <v>1.87574</v>
      </c>
      <c r="IK181">
        <v>1.87696</v>
      </c>
      <c r="IL181">
        <v>0</v>
      </c>
      <c r="IM181">
        <v>0</v>
      </c>
      <c r="IN181">
        <v>0</v>
      </c>
      <c r="IO181">
        <v>0</v>
      </c>
      <c r="IP181" t="s">
        <v>443</v>
      </c>
      <c r="IQ181" t="s">
        <v>444</v>
      </c>
      <c r="IR181" t="s">
        <v>445</v>
      </c>
      <c r="IS181" t="s">
        <v>445</v>
      </c>
      <c r="IT181" t="s">
        <v>445</v>
      </c>
      <c r="IU181" t="s">
        <v>445</v>
      </c>
      <c r="IV181">
        <v>0</v>
      </c>
      <c r="IW181">
        <v>100</v>
      </c>
      <c r="IX181">
        <v>100</v>
      </c>
      <c r="IY181">
        <v>0.92</v>
      </c>
      <c r="IZ181">
        <v>0.206</v>
      </c>
      <c r="JA181">
        <v>-0.2046850803116756</v>
      </c>
      <c r="JB181">
        <v>0.001090686741545948</v>
      </c>
      <c r="JC181">
        <v>-2.452344269991786E-07</v>
      </c>
      <c r="JD181">
        <v>1.613811493950918E-10</v>
      </c>
      <c r="JE181">
        <v>-0.05017639731038544</v>
      </c>
      <c r="JF181">
        <v>-0.0006473243881308715</v>
      </c>
      <c r="JG181">
        <v>0.0006993473609999637</v>
      </c>
      <c r="JH181">
        <v>-6.390957121238126E-06</v>
      </c>
      <c r="JI181">
        <v>1</v>
      </c>
      <c r="JJ181">
        <v>2094</v>
      </c>
      <c r="JK181">
        <v>1</v>
      </c>
      <c r="JL181">
        <v>27</v>
      </c>
      <c r="JM181">
        <v>187568</v>
      </c>
      <c r="JN181">
        <v>187567.9</v>
      </c>
      <c r="JO181">
        <v>2.49268</v>
      </c>
      <c r="JP181">
        <v>2.52808</v>
      </c>
      <c r="JQ181">
        <v>1.39893</v>
      </c>
      <c r="JR181">
        <v>2.35229</v>
      </c>
      <c r="JS181">
        <v>1.44897</v>
      </c>
      <c r="JT181">
        <v>2.61108</v>
      </c>
      <c r="JU181">
        <v>37.0509</v>
      </c>
      <c r="JV181">
        <v>24.2013</v>
      </c>
      <c r="JW181">
        <v>18</v>
      </c>
      <c r="JX181">
        <v>476.203</v>
      </c>
      <c r="JY181">
        <v>484.276</v>
      </c>
      <c r="JZ181">
        <v>26.5376</v>
      </c>
      <c r="KA181">
        <v>29.3657</v>
      </c>
      <c r="KB181">
        <v>29.9999</v>
      </c>
      <c r="KC181">
        <v>28.99</v>
      </c>
      <c r="KD181">
        <v>29.042</v>
      </c>
      <c r="KE181">
        <v>49.9345</v>
      </c>
      <c r="KF181">
        <v>26.319</v>
      </c>
      <c r="KG181">
        <v>100</v>
      </c>
      <c r="KH181">
        <v>26.6102</v>
      </c>
      <c r="KI181">
        <v>1155.93</v>
      </c>
      <c r="KJ181">
        <v>22.074</v>
      </c>
      <c r="KK181">
        <v>100.905</v>
      </c>
      <c r="KL181">
        <v>100.165</v>
      </c>
    </row>
    <row r="182" spans="1:298">
      <c r="A182">
        <v>166</v>
      </c>
      <c r="B182">
        <v>1758402665.1</v>
      </c>
      <c r="C182">
        <v>5256.599999904633</v>
      </c>
      <c r="D182" t="s">
        <v>778</v>
      </c>
      <c r="E182" t="s">
        <v>779</v>
      </c>
      <c r="F182">
        <v>5</v>
      </c>
      <c r="G182" t="s">
        <v>641</v>
      </c>
      <c r="H182" t="s">
        <v>437</v>
      </c>
      <c r="I182" t="s">
        <v>438</v>
      </c>
      <c r="J182">
        <v>1758402657.6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1169.081323540068</v>
      </c>
      <c r="AL182">
        <v>1150.302848484848</v>
      </c>
      <c r="AM182">
        <v>3.436952105240896</v>
      </c>
      <c r="AN182">
        <v>65.66047444305194</v>
      </c>
      <c r="AO182">
        <f>(AQ182 - AP182 + DZ182*1E3/(8.314*(EB182+273.15)) * AS182/DY182 * AR182) * DY182/(100*DM182) * 1000/(1000 - AQ182)</f>
        <v>0</v>
      </c>
      <c r="AP182">
        <v>22.05522998068348</v>
      </c>
      <c r="AQ182">
        <v>22.20959090909091</v>
      </c>
      <c r="AR182">
        <v>2.03177035815673E-05</v>
      </c>
      <c r="AS182">
        <v>125.0699500986589</v>
      </c>
      <c r="AT182">
        <v>1</v>
      </c>
      <c r="AU182">
        <v>0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439</v>
      </c>
      <c r="AZ182" t="s">
        <v>439</v>
      </c>
      <c r="BA182">
        <v>0</v>
      </c>
      <c r="BB182">
        <v>0</v>
      </c>
      <c r="BC182">
        <f>1-BA182/BB182</f>
        <v>0</v>
      </c>
      <c r="BD182">
        <v>0</v>
      </c>
      <c r="BE182" t="s">
        <v>439</v>
      </c>
      <c r="BF182" t="s">
        <v>439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439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1.91</v>
      </c>
      <c r="DN182">
        <v>0.5</v>
      </c>
      <c r="DO182" t="s">
        <v>440</v>
      </c>
      <c r="DP182">
        <v>2</v>
      </c>
      <c r="DQ182" t="b">
        <v>1</v>
      </c>
      <c r="DR182">
        <v>1758402657.6</v>
      </c>
      <c r="DS182">
        <v>1101.254444444445</v>
      </c>
      <c r="DT182">
        <v>1128.420740740741</v>
      </c>
      <c r="DU182">
        <v>22.20312592592593</v>
      </c>
      <c r="DV182">
        <v>22.05082592592592</v>
      </c>
      <c r="DW182">
        <v>1100.340740740741</v>
      </c>
      <c r="DX182">
        <v>21.99716666666666</v>
      </c>
      <c r="DY182">
        <v>499.9822222222222</v>
      </c>
      <c r="DZ182">
        <v>90.31008888888888</v>
      </c>
      <c r="EA182">
        <v>0.05571912962962963</v>
      </c>
      <c r="EB182">
        <v>28.91947777777778</v>
      </c>
      <c r="EC182">
        <v>29.98547777777777</v>
      </c>
      <c r="ED182">
        <v>999.9000000000001</v>
      </c>
      <c r="EE182">
        <v>0</v>
      </c>
      <c r="EF182">
        <v>0</v>
      </c>
      <c r="EG182">
        <v>10016.2</v>
      </c>
      <c r="EH182">
        <v>0</v>
      </c>
      <c r="EI182">
        <v>9.842336666666666</v>
      </c>
      <c r="EJ182">
        <v>-27.16654074074074</v>
      </c>
      <c r="EK182">
        <v>1126.261481481481</v>
      </c>
      <c r="EL182">
        <v>1153.865185185185</v>
      </c>
      <c r="EM182">
        <v>0.1523075185185185</v>
      </c>
      <c r="EN182">
        <v>1128.420740740741</v>
      </c>
      <c r="EO182">
        <v>22.05082592592592</v>
      </c>
      <c r="EP182">
        <v>2.005167037037037</v>
      </c>
      <c r="EQ182">
        <v>1.991411111111111</v>
      </c>
      <c r="ER182">
        <v>17.48519259259259</v>
      </c>
      <c r="ES182">
        <v>17.37620370370371</v>
      </c>
      <c r="ET182">
        <v>1999.991481481482</v>
      </c>
      <c r="EU182">
        <v>0.980004</v>
      </c>
      <c r="EV182">
        <v>0.01999566296296296</v>
      </c>
      <c r="EW182">
        <v>0</v>
      </c>
      <c r="EX182">
        <v>209.3716666666667</v>
      </c>
      <c r="EY182">
        <v>5.000560000000001</v>
      </c>
      <c r="EZ182">
        <v>4354.343703703704</v>
      </c>
      <c r="FA182">
        <v>17294.81481481481</v>
      </c>
      <c r="FB182">
        <v>41.91862962962961</v>
      </c>
      <c r="FC182">
        <v>42.18699999999999</v>
      </c>
      <c r="FD182">
        <v>41.68699999999999</v>
      </c>
      <c r="FE182">
        <v>41.27066666666666</v>
      </c>
      <c r="FF182">
        <v>42.56199999999999</v>
      </c>
      <c r="FG182">
        <v>1955.101481481482</v>
      </c>
      <c r="FH182">
        <v>39.89000000000001</v>
      </c>
      <c r="FI182">
        <v>0</v>
      </c>
      <c r="FJ182">
        <v>1758402665.2</v>
      </c>
      <c r="FK182">
        <v>0</v>
      </c>
      <c r="FL182">
        <v>209.37964</v>
      </c>
      <c r="FM182">
        <v>-0.4100769126111665</v>
      </c>
      <c r="FN182">
        <v>-13.43230766119133</v>
      </c>
      <c r="FO182">
        <v>4354.207199999999</v>
      </c>
      <c r="FP182">
        <v>15</v>
      </c>
      <c r="FQ182">
        <v>0</v>
      </c>
      <c r="FR182" t="s">
        <v>441</v>
      </c>
      <c r="FS182">
        <v>1747148579.5</v>
      </c>
      <c r="FT182">
        <v>1747148584.5</v>
      </c>
      <c r="FU182">
        <v>0</v>
      </c>
      <c r="FV182">
        <v>0.162</v>
      </c>
      <c r="FW182">
        <v>-0.001</v>
      </c>
      <c r="FX182">
        <v>0.139</v>
      </c>
      <c r="FY182">
        <v>0.058</v>
      </c>
      <c r="FZ182">
        <v>420</v>
      </c>
      <c r="GA182">
        <v>16</v>
      </c>
      <c r="GB182">
        <v>0.19</v>
      </c>
      <c r="GC182">
        <v>0.02</v>
      </c>
      <c r="GD182">
        <v>-27.17325853658537</v>
      </c>
      <c r="GE182">
        <v>0.06403484320553818</v>
      </c>
      <c r="GF182">
        <v>0.04941914794109944</v>
      </c>
      <c r="GG182">
        <v>1</v>
      </c>
      <c r="GH182">
        <v>209.4129705882353</v>
      </c>
      <c r="GI182">
        <v>-0.8200916688511892</v>
      </c>
      <c r="GJ182">
        <v>0.2087459031361468</v>
      </c>
      <c r="GK182">
        <v>1</v>
      </c>
      <c r="GL182">
        <v>0.1531688780487805</v>
      </c>
      <c r="GM182">
        <v>-0.01614144250871056</v>
      </c>
      <c r="GN182">
        <v>0.002314763499431127</v>
      </c>
      <c r="GO182">
        <v>1</v>
      </c>
      <c r="GP182">
        <v>3</v>
      </c>
      <c r="GQ182">
        <v>3</v>
      </c>
      <c r="GR182" t="s">
        <v>442</v>
      </c>
      <c r="GS182">
        <v>3.12749</v>
      </c>
      <c r="GT182">
        <v>2.73387</v>
      </c>
      <c r="GU182">
        <v>0.168103</v>
      </c>
      <c r="GV182">
        <v>0.171826</v>
      </c>
      <c r="GW182">
        <v>0.101137</v>
      </c>
      <c r="GX182">
        <v>0.101183</v>
      </c>
      <c r="GY182">
        <v>24936.3</v>
      </c>
      <c r="GZ182">
        <v>24059.9</v>
      </c>
      <c r="HA182">
        <v>30519.1</v>
      </c>
      <c r="HB182">
        <v>29308.4</v>
      </c>
      <c r="HC182">
        <v>37873.1</v>
      </c>
      <c r="HD182">
        <v>34658.8</v>
      </c>
      <c r="HE182">
        <v>46696</v>
      </c>
      <c r="HF182">
        <v>43543</v>
      </c>
      <c r="HG182">
        <v>1.81758</v>
      </c>
      <c r="HH182">
        <v>1.87715</v>
      </c>
      <c r="HI182">
        <v>0.116587</v>
      </c>
      <c r="HJ182">
        <v>0</v>
      </c>
      <c r="HK182">
        <v>28.0913</v>
      </c>
      <c r="HL182">
        <v>999.9</v>
      </c>
      <c r="HM182">
        <v>55</v>
      </c>
      <c r="HN182">
        <v>30.2</v>
      </c>
      <c r="HO182">
        <v>26.2467</v>
      </c>
      <c r="HP182">
        <v>63.5741</v>
      </c>
      <c r="HQ182">
        <v>16.6386</v>
      </c>
      <c r="HR182">
        <v>1</v>
      </c>
      <c r="HS182">
        <v>0.17296</v>
      </c>
      <c r="HT182">
        <v>0.324485</v>
      </c>
      <c r="HU182">
        <v>20.1994</v>
      </c>
      <c r="HV182">
        <v>5.22792</v>
      </c>
      <c r="HW182">
        <v>11.974</v>
      </c>
      <c r="HX182">
        <v>4.96945</v>
      </c>
      <c r="HY182">
        <v>3.28948</v>
      </c>
      <c r="HZ182">
        <v>9999</v>
      </c>
      <c r="IA182">
        <v>9999</v>
      </c>
      <c r="IB182">
        <v>9999</v>
      </c>
      <c r="IC182">
        <v>999.9</v>
      </c>
      <c r="ID182">
        <v>4.97297</v>
      </c>
      <c r="IE182">
        <v>1.87743</v>
      </c>
      <c r="IF182">
        <v>1.87549</v>
      </c>
      <c r="IG182">
        <v>1.87834</v>
      </c>
      <c r="IH182">
        <v>1.875</v>
      </c>
      <c r="II182">
        <v>1.87865</v>
      </c>
      <c r="IJ182">
        <v>1.87575</v>
      </c>
      <c r="IK182">
        <v>1.87694</v>
      </c>
      <c r="IL182">
        <v>0</v>
      </c>
      <c r="IM182">
        <v>0</v>
      </c>
      <c r="IN182">
        <v>0</v>
      </c>
      <c r="IO182">
        <v>0</v>
      </c>
      <c r="IP182" t="s">
        <v>443</v>
      </c>
      <c r="IQ182" t="s">
        <v>444</v>
      </c>
      <c r="IR182" t="s">
        <v>445</v>
      </c>
      <c r="IS182" t="s">
        <v>445</v>
      </c>
      <c r="IT182" t="s">
        <v>445</v>
      </c>
      <c r="IU182" t="s">
        <v>445</v>
      </c>
      <c r="IV182">
        <v>0</v>
      </c>
      <c r="IW182">
        <v>100</v>
      </c>
      <c r="IX182">
        <v>100</v>
      </c>
      <c r="IY182">
        <v>0.95</v>
      </c>
      <c r="IZ182">
        <v>0.2061</v>
      </c>
      <c r="JA182">
        <v>-0.2046850803116756</v>
      </c>
      <c r="JB182">
        <v>0.001090686741545948</v>
      </c>
      <c r="JC182">
        <v>-2.452344269991786E-07</v>
      </c>
      <c r="JD182">
        <v>1.613811493950918E-10</v>
      </c>
      <c r="JE182">
        <v>-0.05017639731038544</v>
      </c>
      <c r="JF182">
        <v>-0.0006473243881308715</v>
      </c>
      <c r="JG182">
        <v>0.0006993473609999637</v>
      </c>
      <c r="JH182">
        <v>-6.390957121238126E-06</v>
      </c>
      <c r="JI182">
        <v>1</v>
      </c>
      <c r="JJ182">
        <v>2094</v>
      </c>
      <c r="JK182">
        <v>1</v>
      </c>
      <c r="JL182">
        <v>27</v>
      </c>
      <c r="JM182">
        <v>187568.1</v>
      </c>
      <c r="JN182">
        <v>187568</v>
      </c>
      <c r="JO182">
        <v>2.51953</v>
      </c>
      <c r="JP182">
        <v>2.53418</v>
      </c>
      <c r="JQ182">
        <v>1.39893</v>
      </c>
      <c r="JR182">
        <v>2.35229</v>
      </c>
      <c r="JS182">
        <v>1.44897</v>
      </c>
      <c r="JT182">
        <v>2.47559</v>
      </c>
      <c r="JU182">
        <v>37.0509</v>
      </c>
      <c r="JV182">
        <v>24.1926</v>
      </c>
      <c r="JW182">
        <v>18</v>
      </c>
      <c r="JX182">
        <v>476.26</v>
      </c>
      <c r="JY182">
        <v>484.1</v>
      </c>
      <c r="JZ182">
        <v>26.6149</v>
      </c>
      <c r="KA182">
        <v>29.3688</v>
      </c>
      <c r="KB182">
        <v>30.0004</v>
      </c>
      <c r="KC182">
        <v>28.9924</v>
      </c>
      <c r="KD182">
        <v>29.045</v>
      </c>
      <c r="KE182">
        <v>50.5407</v>
      </c>
      <c r="KF182">
        <v>26.319</v>
      </c>
      <c r="KG182">
        <v>100</v>
      </c>
      <c r="KH182">
        <v>26.6156</v>
      </c>
      <c r="KI182">
        <v>1175.97</v>
      </c>
      <c r="KJ182">
        <v>22.0618</v>
      </c>
      <c r="KK182">
        <v>100.906</v>
      </c>
      <c r="KL182">
        <v>100.163</v>
      </c>
    </row>
    <row r="183" spans="1:298">
      <c r="A183">
        <v>167</v>
      </c>
      <c r="B183">
        <v>1758402670.1</v>
      </c>
      <c r="C183">
        <v>5261.599999904633</v>
      </c>
      <c r="D183" t="s">
        <v>780</v>
      </c>
      <c r="E183" t="s">
        <v>781</v>
      </c>
      <c r="F183">
        <v>5</v>
      </c>
      <c r="G183" t="s">
        <v>641</v>
      </c>
      <c r="H183" t="s">
        <v>437</v>
      </c>
      <c r="I183" t="s">
        <v>438</v>
      </c>
      <c r="J183">
        <v>1758402662.314285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1186.176050978422</v>
      </c>
      <c r="AL183">
        <v>1167.318242424242</v>
      </c>
      <c r="AM183">
        <v>3.399580407850582</v>
      </c>
      <c r="AN183">
        <v>65.66047444305194</v>
      </c>
      <c r="AO183">
        <f>(AQ183 - AP183 + DZ183*1E3/(8.314*(EB183+273.15)) * AS183/DY183 * AR183) * DY183/(100*DM183) * 1000/(1000 - AQ183)</f>
        <v>0</v>
      </c>
      <c r="AP183">
        <v>22.05670676865579</v>
      </c>
      <c r="AQ183">
        <v>22.21257393939393</v>
      </c>
      <c r="AR183">
        <v>1.953783106936146E-06</v>
      </c>
      <c r="AS183">
        <v>125.0699500986589</v>
      </c>
      <c r="AT183">
        <v>0</v>
      </c>
      <c r="AU183">
        <v>0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439</v>
      </c>
      <c r="AZ183" t="s">
        <v>439</v>
      </c>
      <c r="BA183">
        <v>0</v>
      </c>
      <c r="BB183">
        <v>0</v>
      </c>
      <c r="BC183">
        <f>1-BA183/BB183</f>
        <v>0</v>
      </c>
      <c r="BD183">
        <v>0</v>
      </c>
      <c r="BE183" t="s">
        <v>439</v>
      </c>
      <c r="BF183" t="s">
        <v>439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439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1.91</v>
      </c>
      <c r="DN183">
        <v>0.5</v>
      </c>
      <c r="DO183" t="s">
        <v>440</v>
      </c>
      <c r="DP183">
        <v>2</v>
      </c>
      <c r="DQ183" t="b">
        <v>1</v>
      </c>
      <c r="DR183">
        <v>1758402662.314285</v>
      </c>
      <c r="DS183">
        <v>1117.063928571429</v>
      </c>
      <c r="DT183">
        <v>1144.228214285714</v>
      </c>
      <c r="DU183">
        <v>22.20652142857143</v>
      </c>
      <c r="DV183">
        <v>22.05370714285715</v>
      </c>
      <c r="DW183">
        <v>1116.1325</v>
      </c>
      <c r="DX183">
        <v>22.00048571428572</v>
      </c>
      <c r="DY183">
        <v>500.0245714285714</v>
      </c>
      <c r="DZ183">
        <v>90.31024285714285</v>
      </c>
      <c r="EA183">
        <v>0.05567265357142857</v>
      </c>
      <c r="EB183">
        <v>28.91985</v>
      </c>
      <c r="EC183">
        <v>29.98707142857143</v>
      </c>
      <c r="ED183">
        <v>999.9000000000002</v>
      </c>
      <c r="EE183">
        <v>0</v>
      </c>
      <c r="EF183">
        <v>0</v>
      </c>
      <c r="EG183">
        <v>10015.53178571429</v>
      </c>
      <c r="EH183">
        <v>0</v>
      </c>
      <c r="EI183">
        <v>9.836683571428575</v>
      </c>
      <c r="EJ183">
        <v>-27.16414285714285</v>
      </c>
      <c r="EK183">
        <v>1142.433928571428</v>
      </c>
      <c r="EL183">
        <v>1170.0325</v>
      </c>
      <c r="EM183">
        <v>0.1528176428571428</v>
      </c>
      <c r="EN183">
        <v>1144.228214285714</v>
      </c>
      <c r="EO183">
        <v>22.05370714285715</v>
      </c>
      <c r="EP183">
        <v>2.005476428571428</v>
      </c>
      <c r="EQ183">
        <v>1.991674285714286</v>
      </c>
      <c r="ER183">
        <v>17.48763214285714</v>
      </c>
      <c r="ES183">
        <v>17.37830357142857</v>
      </c>
      <c r="ET183">
        <v>1999.997142857143</v>
      </c>
      <c r="EU183">
        <v>0.9800040714285714</v>
      </c>
      <c r="EV183">
        <v>0.01999558928571428</v>
      </c>
      <c r="EW183">
        <v>0</v>
      </c>
      <c r="EX183">
        <v>209.3616785714285</v>
      </c>
      <c r="EY183">
        <v>5.000560000000001</v>
      </c>
      <c r="EZ183">
        <v>4353.288214285715</v>
      </c>
      <c r="FA183">
        <v>17294.86785714285</v>
      </c>
      <c r="FB183">
        <v>41.92814285714285</v>
      </c>
      <c r="FC183">
        <v>42.18699999999999</v>
      </c>
      <c r="FD183">
        <v>41.68699999999999</v>
      </c>
      <c r="FE183">
        <v>41.2655</v>
      </c>
      <c r="FF183">
        <v>42.56199999999999</v>
      </c>
      <c r="FG183">
        <v>1955.107142857143</v>
      </c>
      <c r="FH183">
        <v>39.89000000000001</v>
      </c>
      <c r="FI183">
        <v>0</v>
      </c>
      <c r="FJ183">
        <v>1758402670</v>
      </c>
      <c r="FK183">
        <v>0</v>
      </c>
      <c r="FL183">
        <v>209.37</v>
      </c>
      <c r="FM183">
        <v>-0.1719999832317984</v>
      </c>
      <c r="FN183">
        <v>-13.49461538575048</v>
      </c>
      <c r="FO183">
        <v>4353.1696</v>
      </c>
      <c r="FP183">
        <v>15</v>
      </c>
      <c r="FQ183">
        <v>0</v>
      </c>
      <c r="FR183" t="s">
        <v>441</v>
      </c>
      <c r="FS183">
        <v>1747148579.5</v>
      </c>
      <c r="FT183">
        <v>1747148584.5</v>
      </c>
      <c r="FU183">
        <v>0</v>
      </c>
      <c r="FV183">
        <v>0.162</v>
      </c>
      <c r="FW183">
        <v>-0.001</v>
      </c>
      <c r="FX183">
        <v>0.139</v>
      </c>
      <c r="FY183">
        <v>0.058</v>
      </c>
      <c r="FZ183">
        <v>420</v>
      </c>
      <c r="GA183">
        <v>16</v>
      </c>
      <c r="GB183">
        <v>0.19</v>
      </c>
      <c r="GC183">
        <v>0.02</v>
      </c>
      <c r="GD183">
        <v>-27.16149756097561</v>
      </c>
      <c r="GE183">
        <v>-0.03180209059236139</v>
      </c>
      <c r="GF183">
        <v>0.0498873193126019</v>
      </c>
      <c r="GG183">
        <v>1</v>
      </c>
      <c r="GH183">
        <v>209.3677647058823</v>
      </c>
      <c r="GI183">
        <v>-0.3242169570620068</v>
      </c>
      <c r="GJ183">
        <v>0.1855632219556501</v>
      </c>
      <c r="GK183">
        <v>1</v>
      </c>
      <c r="GL183">
        <v>0.153068756097561</v>
      </c>
      <c r="GM183">
        <v>0.003967463414634717</v>
      </c>
      <c r="GN183">
        <v>0.002109924340112555</v>
      </c>
      <c r="GO183">
        <v>1</v>
      </c>
      <c r="GP183">
        <v>3</v>
      </c>
      <c r="GQ183">
        <v>3</v>
      </c>
      <c r="GR183" t="s">
        <v>442</v>
      </c>
      <c r="GS183">
        <v>3.1274</v>
      </c>
      <c r="GT183">
        <v>2.73305</v>
      </c>
      <c r="GU183">
        <v>0.169645</v>
      </c>
      <c r="GV183">
        <v>0.173352</v>
      </c>
      <c r="GW183">
        <v>0.101142</v>
      </c>
      <c r="GX183">
        <v>0.101187</v>
      </c>
      <c r="GY183">
        <v>24889.2</v>
      </c>
      <c r="GZ183">
        <v>24015.4</v>
      </c>
      <c r="HA183">
        <v>30518</v>
      </c>
      <c r="HB183">
        <v>29308.3</v>
      </c>
      <c r="HC183">
        <v>37871.4</v>
      </c>
      <c r="HD183">
        <v>34658.7</v>
      </c>
      <c r="HE183">
        <v>46694</v>
      </c>
      <c r="HF183">
        <v>43543</v>
      </c>
      <c r="HG183">
        <v>1.81758</v>
      </c>
      <c r="HH183">
        <v>1.8774</v>
      </c>
      <c r="HI183">
        <v>0.116713</v>
      </c>
      <c r="HJ183">
        <v>0</v>
      </c>
      <c r="HK183">
        <v>28.0906</v>
      </c>
      <c r="HL183">
        <v>999.9</v>
      </c>
      <c r="HM183">
        <v>55</v>
      </c>
      <c r="HN183">
        <v>30.2</v>
      </c>
      <c r="HO183">
        <v>26.2458</v>
      </c>
      <c r="HP183">
        <v>63.8541</v>
      </c>
      <c r="HQ183">
        <v>16.5665</v>
      </c>
      <c r="HR183">
        <v>1</v>
      </c>
      <c r="HS183">
        <v>0.173806</v>
      </c>
      <c r="HT183">
        <v>0.453113</v>
      </c>
      <c r="HU183">
        <v>20.199</v>
      </c>
      <c r="HV183">
        <v>5.22882</v>
      </c>
      <c r="HW183">
        <v>11.974</v>
      </c>
      <c r="HX183">
        <v>4.96995</v>
      </c>
      <c r="HY183">
        <v>3.28965</v>
      </c>
      <c r="HZ183">
        <v>9999</v>
      </c>
      <c r="IA183">
        <v>9999</v>
      </c>
      <c r="IB183">
        <v>9999</v>
      </c>
      <c r="IC183">
        <v>999.9</v>
      </c>
      <c r="ID183">
        <v>4.97295</v>
      </c>
      <c r="IE183">
        <v>1.87743</v>
      </c>
      <c r="IF183">
        <v>1.87547</v>
      </c>
      <c r="IG183">
        <v>1.87832</v>
      </c>
      <c r="IH183">
        <v>1.87502</v>
      </c>
      <c r="II183">
        <v>1.87864</v>
      </c>
      <c r="IJ183">
        <v>1.87573</v>
      </c>
      <c r="IK183">
        <v>1.87692</v>
      </c>
      <c r="IL183">
        <v>0</v>
      </c>
      <c r="IM183">
        <v>0</v>
      </c>
      <c r="IN183">
        <v>0</v>
      </c>
      <c r="IO183">
        <v>0</v>
      </c>
      <c r="IP183" t="s">
        <v>443</v>
      </c>
      <c r="IQ183" t="s">
        <v>444</v>
      </c>
      <c r="IR183" t="s">
        <v>445</v>
      </c>
      <c r="IS183" t="s">
        <v>445</v>
      </c>
      <c r="IT183" t="s">
        <v>445</v>
      </c>
      <c r="IU183" t="s">
        <v>445</v>
      </c>
      <c r="IV183">
        <v>0</v>
      </c>
      <c r="IW183">
        <v>100</v>
      </c>
      <c r="IX183">
        <v>100</v>
      </c>
      <c r="IY183">
        <v>0.96</v>
      </c>
      <c r="IZ183">
        <v>0.2062</v>
      </c>
      <c r="JA183">
        <v>-0.2046850803116756</v>
      </c>
      <c r="JB183">
        <v>0.001090686741545948</v>
      </c>
      <c r="JC183">
        <v>-2.452344269991786E-07</v>
      </c>
      <c r="JD183">
        <v>1.613811493950918E-10</v>
      </c>
      <c r="JE183">
        <v>-0.05017639731038544</v>
      </c>
      <c r="JF183">
        <v>-0.0006473243881308715</v>
      </c>
      <c r="JG183">
        <v>0.0006993473609999637</v>
      </c>
      <c r="JH183">
        <v>-6.390957121238126E-06</v>
      </c>
      <c r="JI183">
        <v>1</v>
      </c>
      <c r="JJ183">
        <v>2094</v>
      </c>
      <c r="JK183">
        <v>1</v>
      </c>
      <c r="JL183">
        <v>27</v>
      </c>
      <c r="JM183">
        <v>187568.2</v>
      </c>
      <c r="JN183">
        <v>187568.1</v>
      </c>
      <c r="JO183">
        <v>2.55249</v>
      </c>
      <c r="JP183">
        <v>2.5293</v>
      </c>
      <c r="JQ183">
        <v>1.39893</v>
      </c>
      <c r="JR183">
        <v>2.35229</v>
      </c>
      <c r="JS183">
        <v>1.44897</v>
      </c>
      <c r="JT183">
        <v>2.59766</v>
      </c>
      <c r="JU183">
        <v>37.027</v>
      </c>
      <c r="JV183">
        <v>24.2013</v>
      </c>
      <c r="JW183">
        <v>18</v>
      </c>
      <c r="JX183">
        <v>476.281</v>
      </c>
      <c r="JY183">
        <v>484.289</v>
      </c>
      <c r="JZ183">
        <v>26.6337</v>
      </c>
      <c r="KA183">
        <v>29.3714</v>
      </c>
      <c r="KB183">
        <v>30.0006</v>
      </c>
      <c r="KC183">
        <v>28.9957</v>
      </c>
      <c r="KD183">
        <v>29.0477</v>
      </c>
      <c r="KE183">
        <v>51.0916</v>
      </c>
      <c r="KF183">
        <v>26.319</v>
      </c>
      <c r="KG183">
        <v>100</v>
      </c>
      <c r="KH183">
        <v>26.6224</v>
      </c>
      <c r="KI183">
        <v>1189.34</v>
      </c>
      <c r="KJ183">
        <v>22.0521</v>
      </c>
      <c r="KK183">
        <v>100.902</v>
      </c>
      <c r="KL183">
        <v>100.163</v>
      </c>
    </row>
    <row r="184" spans="1:298">
      <c r="A184">
        <v>168</v>
      </c>
      <c r="B184">
        <v>1758402675.1</v>
      </c>
      <c r="C184">
        <v>5266.599999904633</v>
      </c>
      <c r="D184" t="s">
        <v>782</v>
      </c>
      <c r="E184" t="s">
        <v>783</v>
      </c>
      <c r="F184">
        <v>5</v>
      </c>
      <c r="G184" t="s">
        <v>641</v>
      </c>
      <c r="H184" t="s">
        <v>437</v>
      </c>
      <c r="I184" t="s">
        <v>438</v>
      </c>
      <c r="J184">
        <v>1758402667.6</v>
      </c>
      <c r="K184">
        <f>(L184)/1000</f>
        <v>0</v>
      </c>
      <c r="L184">
        <f>IF(DQ184, AO184, AI184)</f>
        <v>0</v>
      </c>
      <c r="M184">
        <f>IF(DQ184, AJ184, AH184)</f>
        <v>0</v>
      </c>
      <c r="N184">
        <f>DS184 - IF(AV184&gt;1, M184*DM184*100.0/(AX184), 0)</f>
        <v>0</v>
      </c>
      <c r="O184">
        <f>((U184-K184/2)*N184-M184)/(U184+K184/2)</f>
        <v>0</v>
      </c>
      <c r="P184">
        <f>O184*(DZ184+EA184)/1000.0</f>
        <v>0</v>
      </c>
      <c r="Q184">
        <f>(DS184 - IF(AV184&gt;1, M184*DM184*100.0/(AX184), 0))*(DZ184+EA184)/1000.0</f>
        <v>0</v>
      </c>
      <c r="R184">
        <f>2.0/((1/T184-1/S184)+SIGN(T184)*SQRT((1/T184-1/S184)*(1/T184-1/S184) + 4*DN184/((DN184+1)*(DN184+1))*(2*1/T184*1/S184-1/S184*1/S184)))</f>
        <v>0</v>
      </c>
      <c r="S184">
        <f>IF(LEFT(DO184,1)&lt;&gt;"0",IF(LEFT(DO184,1)="1",3.0,DP184),$D$5+$E$5*(EG184*DZ184/($K$5*1000))+$F$5*(EG184*DZ184/($K$5*1000))*MAX(MIN(DM184,$J$5),$I$5)*MAX(MIN(DM184,$J$5),$I$5)+$G$5*MAX(MIN(DM184,$J$5),$I$5)*(EG184*DZ184/($K$5*1000))+$H$5*(EG184*DZ184/($K$5*1000))*(EG184*DZ184/($K$5*1000)))</f>
        <v>0</v>
      </c>
      <c r="T184">
        <f>K184*(1000-(1000*0.61365*exp(17.502*X184/(240.97+X184))/(DZ184+EA184)+DU184)/2)/(1000*0.61365*exp(17.502*X184/(240.97+X184))/(DZ184+EA184)-DU184)</f>
        <v>0</v>
      </c>
      <c r="U184">
        <f>1/((DN184+1)/(R184/1.6)+1/(S184/1.37)) + DN184/((DN184+1)/(R184/1.6) + DN184/(S184/1.37))</f>
        <v>0</v>
      </c>
      <c r="V184">
        <f>(DI184*DL184)</f>
        <v>0</v>
      </c>
      <c r="W184">
        <f>(EB184+(V184+2*0.95*5.67E-8*(((EB184+$B$7)+273)^4-(EB184+273)^4)-44100*K184)/(1.84*29.3*S184+8*0.95*5.67E-8*(EB184+273)^3))</f>
        <v>0</v>
      </c>
      <c r="X184">
        <f>($C$7*EC184+$D$7*ED184+$E$7*W184)</f>
        <v>0</v>
      </c>
      <c r="Y184">
        <f>0.61365*exp(17.502*X184/(240.97+X184))</f>
        <v>0</v>
      </c>
      <c r="Z184">
        <f>(AA184/AB184*100)</f>
        <v>0</v>
      </c>
      <c r="AA184">
        <f>DU184*(DZ184+EA184)/1000</f>
        <v>0</v>
      </c>
      <c r="AB184">
        <f>0.61365*exp(17.502*EB184/(240.97+EB184))</f>
        <v>0</v>
      </c>
      <c r="AC184">
        <f>(Y184-DU184*(DZ184+EA184)/1000)</f>
        <v>0</v>
      </c>
      <c r="AD184">
        <f>(-K184*44100)</f>
        <v>0</v>
      </c>
      <c r="AE184">
        <f>2*29.3*S184*0.92*(EB184-X184)</f>
        <v>0</v>
      </c>
      <c r="AF184">
        <f>2*0.95*5.67E-8*(((EB184+$B$7)+273)^4-(X184+273)^4)</f>
        <v>0</v>
      </c>
      <c r="AG184">
        <f>V184+AF184+AD184+AE184</f>
        <v>0</v>
      </c>
      <c r="AH184">
        <f>DY184*AV184*(DT184-DS184*(1000-AV184*DV184)/(1000-AV184*DU184))/(100*DM184)</f>
        <v>0</v>
      </c>
      <c r="AI184">
        <f>1000*DY184*AV184*(DU184-DV184)/(100*DM184*(1000-AV184*DU184))</f>
        <v>0</v>
      </c>
      <c r="AJ184">
        <f>(AK184 - AL184 - DZ184*1E3/(8.314*(EB184+273.15)) * AN184/DY184 * AM184) * DY184/(100*DM184) * (1000 - DV184)/1000</f>
        <v>0</v>
      </c>
      <c r="AK184">
        <v>1203.31261403607</v>
      </c>
      <c r="AL184">
        <v>1184.488848484848</v>
      </c>
      <c r="AM184">
        <v>3.437656412221513</v>
      </c>
      <c r="AN184">
        <v>65.66047444305194</v>
      </c>
      <c r="AO184">
        <f>(AQ184 - AP184 + DZ184*1E3/(8.314*(EB184+273.15)) * AS184/DY184 * AR184) * DY184/(100*DM184) * 1000/(1000 - AQ184)</f>
        <v>0</v>
      </c>
      <c r="AP184">
        <v>22.06204302740543</v>
      </c>
      <c r="AQ184">
        <v>22.21450303030302</v>
      </c>
      <c r="AR184">
        <v>4.946036866786496E-06</v>
      </c>
      <c r="AS184">
        <v>125.0699500986589</v>
      </c>
      <c r="AT184">
        <v>1</v>
      </c>
      <c r="AU184">
        <v>0</v>
      </c>
      <c r="AV184">
        <f>IF(AT184*$H$13&gt;=AX184,1.0,(AX184/(AX184-AT184*$H$13)))</f>
        <v>0</v>
      </c>
      <c r="AW184">
        <f>(AV184-1)*100</f>
        <v>0</v>
      </c>
      <c r="AX184">
        <f>MAX(0,($B$13+$C$13*EG184)/(1+$D$13*EG184)*DZ184/(EB184+273)*$E$13)</f>
        <v>0</v>
      </c>
      <c r="AY184" t="s">
        <v>439</v>
      </c>
      <c r="AZ184" t="s">
        <v>439</v>
      </c>
      <c r="BA184">
        <v>0</v>
      </c>
      <c r="BB184">
        <v>0</v>
      </c>
      <c r="BC184">
        <f>1-BA184/BB184</f>
        <v>0</v>
      </c>
      <c r="BD184">
        <v>0</v>
      </c>
      <c r="BE184" t="s">
        <v>439</v>
      </c>
      <c r="BF184" t="s">
        <v>439</v>
      </c>
      <c r="BG184">
        <v>0</v>
      </c>
      <c r="BH184">
        <v>0</v>
      </c>
      <c r="BI184">
        <f>1-BG184/BH184</f>
        <v>0</v>
      </c>
      <c r="BJ184">
        <v>0.5</v>
      </c>
      <c r="BK184">
        <f>DJ184</f>
        <v>0</v>
      </c>
      <c r="BL184">
        <f>M184</f>
        <v>0</v>
      </c>
      <c r="BM184">
        <f>BI184*BJ184*BK184</f>
        <v>0</v>
      </c>
      <c r="BN184">
        <f>(BL184-BD184)/BK184</f>
        <v>0</v>
      </c>
      <c r="BO184">
        <f>(BB184-BH184)/BH184</f>
        <v>0</v>
      </c>
      <c r="BP184">
        <f>BA184/(BC184+BA184/BH184)</f>
        <v>0</v>
      </c>
      <c r="BQ184" t="s">
        <v>439</v>
      </c>
      <c r="BR184">
        <v>0</v>
      </c>
      <c r="BS184">
        <f>IF(BR184&lt;&gt;0, BR184, BP184)</f>
        <v>0</v>
      </c>
      <c r="BT184">
        <f>1-BS184/BH184</f>
        <v>0</v>
      </c>
      <c r="BU184">
        <f>(BH184-BG184)/(BH184-BS184)</f>
        <v>0</v>
      </c>
      <c r="BV184">
        <f>(BB184-BH184)/(BB184-BS184)</f>
        <v>0</v>
      </c>
      <c r="BW184">
        <f>(BH184-BG184)/(BH184-BA184)</f>
        <v>0</v>
      </c>
      <c r="BX184">
        <f>(BB184-BH184)/(BB184-BA184)</f>
        <v>0</v>
      </c>
      <c r="BY184">
        <f>(BU184*BS184/BG184)</f>
        <v>0</v>
      </c>
      <c r="BZ184">
        <f>(1-BY184)</f>
        <v>0</v>
      </c>
      <c r="DI184">
        <f>$B$11*EH184+$C$11*EI184+$F$11*ET184*(1-EW184)</f>
        <v>0</v>
      </c>
      <c r="DJ184">
        <f>DI184*DK184</f>
        <v>0</v>
      </c>
      <c r="DK184">
        <f>($B$11*$D$9+$C$11*$D$9+$F$11*((FG184+EY184)/MAX(FG184+EY184+FH184, 0.1)*$I$9+FH184/MAX(FG184+EY184+FH184, 0.1)*$J$9))/($B$11+$C$11+$F$11)</f>
        <v>0</v>
      </c>
      <c r="DL184">
        <f>($B$11*$K$9+$C$11*$K$9+$F$11*((FG184+EY184)/MAX(FG184+EY184+FH184, 0.1)*$P$9+FH184/MAX(FG184+EY184+FH184, 0.1)*$Q$9))/($B$11+$C$11+$F$11)</f>
        <v>0</v>
      </c>
      <c r="DM184">
        <v>1.91</v>
      </c>
      <c r="DN184">
        <v>0.5</v>
      </c>
      <c r="DO184" t="s">
        <v>440</v>
      </c>
      <c r="DP184">
        <v>2</v>
      </c>
      <c r="DQ184" t="b">
        <v>1</v>
      </c>
      <c r="DR184">
        <v>1758402667.6</v>
      </c>
      <c r="DS184">
        <v>1134.75037037037</v>
      </c>
      <c r="DT184">
        <v>1161.904814814815</v>
      </c>
      <c r="DU184">
        <v>22.21085185185185</v>
      </c>
      <c r="DV184">
        <v>22.05708148148149</v>
      </c>
      <c r="DW184">
        <v>1133.798148148148</v>
      </c>
      <c r="DX184">
        <v>22.00474444444444</v>
      </c>
      <c r="DY184">
        <v>500.0647037037036</v>
      </c>
      <c r="DZ184">
        <v>90.30994814814812</v>
      </c>
      <c r="EA184">
        <v>0.05566050370370369</v>
      </c>
      <c r="EB184">
        <v>28.92299629629629</v>
      </c>
      <c r="EC184">
        <v>29.9962037037037</v>
      </c>
      <c r="ED184">
        <v>999.9000000000001</v>
      </c>
      <c r="EE184">
        <v>0</v>
      </c>
      <c r="EF184">
        <v>0</v>
      </c>
      <c r="EG184">
        <v>10004.34962962963</v>
      </c>
      <c r="EH184">
        <v>0</v>
      </c>
      <c r="EI184">
        <v>9.840702222222221</v>
      </c>
      <c r="EJ184">
        <v>-27.1544037037037</v>
      </c>
      <c r="EK184">
        <v>1160.526666666667</v>
      </c>
      <c r="EL184">
        <v>1188.111851851852</v>
      </c>
      <c r="EM184">
        <v>0.1537753703703704</v>
      </c>
      <c r="EN184">
        <v>1161.904814814815</v>
      </c>
      <c r="EO184">
        <v>22.05708148148149</v>
      </c>
      <c r="EP184">
        <v>2.005861481481481</v>
      </c>
      <c r="EQ184">
        <v>1.991973333333334</v>
      </c>
      <c r="ER184">
        <v>17.49067777777778</v>
      </c>
      <c r="ES184">
        <v>17.38068148148148</v>
      </c>
      <c r="ET184">
        <v>2000.02</v>
      </c>
      <c r="EU184">
        <v>0.9800043333333334</v>
      </c>
      <c r="EV184">
        <v>0.01999532592592593</v>
      </c>
      <c r="EW184">
        <v>0</v>
      </c>
      <c r="EX184">
        <v>209.2842592592592</v>
      </c>
      <c r="EY184">
        <v>5.000560000000001</v>
      </c>
      <c r="EZ184">
        <v>4352.150000000001</v>
      </c>
      <c r="FA184">
        <v>17295.07407407407</v>
      </c>
      <c r="FB184">
        <v>41.91174074074073</v>
      </c>
      <c r="FC184">
        <v>42.18699999999999</v>
      </c>
      <c r="FD184">
        <v>41.68699999999999</v>
      </c>
      <c r="FE184">
        <v>41.25459259259259</v>
      </c>
      <c r="FF184">
        <v>42.56199999999999</v>
      </c>
      <c r="FG184">
        <v>1955.13</v>
      </c>
      <c r="FH184">
        <v>39.89000000000001</v>
      </c>
      <c r="FI184">
        <v>0</v>
      </c>
      <c r="FJ184">
        <v>1758402675.4</v>
      </c>
      <c r="FK184">
        <v>0</v>
      </c>
      <c r="FL184">
        <v>209.2788846153846</v>
      </c>
      <c r="FM184">
        <v>-1.416307670755186</v>
      </c>
      <c r="FN184">
        <v>-12.07897438454431</v>
      </c>
      <c r="FO184">
        <v>4352.042692307692</v>
      </c>
      <c r="FP184">
        <v>15</v>
      </c>
      <c r="FQ184">
        <v>0</v>
      </c>
      <c r="FR184" t="s">
        <v>441</v>
      </c>
      <c r="FS184">
        <v>1747148579.5</v>
      </c>
      <c r="FT184">
        <v>1747148584.5</v>
      </c>
      <c r="FU184">
        <v>0</v>
      </c>
      <c r="FV184">
        <v>0.162</v>
      </c>
      <c r="FW184">
        <v>-0.001</v>
      </c>
      <c r="FX184">
        <v>0.139</v>
      </c>
      <c r="FY184">
        <v>0.058</v>
      </c>
      <c r="FZ184">
        <v>420</v>
      </c>
      <c r="GA184">
        <v>16</v>
      </c>
      <c r="GB184">
        <v>0.19</v>
      </c>
      <c r="GC184">
        <v>0.02</v>
      </c>
      <c r="GD184">
        <v>-27.16578780487805</v>
      </c>
      <c r="GE184">
        <v>0.1504264808362594</v>
      </c>
      <c r="GF184">
        <v>0.04136176622120395</v>
      </c>
      <c r="GG184">
        <v>1</v>
      </c>
      <c r="GH184">
        <v>209.3063235294118</v>
      </c>
      <c r="GI184">
        <v>-0.9199541540407167</v>
      </c>
      <c r="GJ184">
        <v>0.210804302973753</v>
      </c>
      <c r="GK184">
        <v>1</v>
      </c>
      <c r="GL184">
        <v>0.1528588292682927</v>
      </c>
      <c r="GM184">
        <v>0.01272179790940771</v>
      </c>
      <c r="GN184">
        <v>0.002116596795622852</v>
      </c>
      <c r="GO184">
        <v>1</v>
      </c>
      <c r="GP184">
        <v>3</v>
      </c>
      <c r="GQ184">
        <v>3</v>
      </c>
      <c r="GR184" t="s">
        <v>442</v>
      </c>
      <c r="GS184">
        <v>3.12754</v>
      </c>
      <c r="GT184">
        <v>2.73316</v>
      </c>
      <c r="GU184">
        <v>0.171182</v>
      </c>
      <c r="GV184">
        <v>0.17488</v>
      </c>
      <c r="GW184">
        <v>0.101141</v>
      </c>
      <c r="GX184">
        <v>0.101196</v>
      </c>
      <c r="GY184">
        <v>24843</v>
      </c>
      <c r="GZ184">
        <v>23970.7</v>
      </c>
      <c r="HA184">
        <v>30518</v>
      </c>
      <c r="HB184">
        <v>29307.9</v>
      </c>
      <c r="HC184">
        <v>37871.7</v>
      </c>
      <c r="HD184">
        <v>34658.2</v>
      </c>
      <c r="HE184">
        <v>46694.1</v>
      </c>
      <c r="HF184">
        <v>43542.6</v>
      </c>
      <c r="HG184">
        <v>1.81737</v>
      </c>
      <c r="HH184">
        <v>1.87717</v>
      </c>
      <c r="HI184">
        <v>0.118345</v>
      </c>
      <c r="HJ184">
        <v>0</v>
      </c>
      <c r="HK184">
        <v>28.0885</v>
      </c>
      <c r="HL184">
        <v>999.9</v>
      </c>
      <c r="HM184">
        <v>55</v>
      </c>
      <c r="HN184">
        <v>30.2</v>
      </c>
      <c r="HO184">
        <v>26.2472</v>
      </c>
      <c r="HP184">
        <v>63.2641</v>
      </c>
      <c r="HQ184">
        <v>16.3582</v>
      </c>
      <c r="HR184">
        <v>1</v>
      </c>
      <c r="HS184">
        <v>0.173999</v>
      </c>
      <c r="HT184">
        <v>0.50037</v>
      </c>
      <c r="HU184">
        <v>20.1989</v>
      </c>
      <c r="HV184">
        <v>5.22897</v>
      </c>
      <c r="HW184">
        <v>11.974</v>
      </c>
      <c r="HX184">
        <v>4.9698</v>
      </c>
      <c r="HY184">
        <v>3.28965</v>
      </c>
      <c r="HZ184">
        <v>9999</v>
      </c>
      <c r="IA184">
        <v>9999</v>
      </c>
      <c r="IB184">
        <v>9999</v>
      </c>
      <c r="IC184">
        <v>999.9</v>
      </c>
      <c r="ID184">
        <v>4.97294</v>
      </c>
      <c r="IE184">
        <v>1.87744</v>
      </c>
      <c r="IF184">
        <v>1.87546</v>
      </c>
      <c r="IG184">
        <v>1.8783</v>
      </c>
      <c r="IH184">
        <v>1.875</v>
      </c>
      <c r="II184">
        <v>1.87862</v>
      </c>
      <c r="IJ184">
        <v>1.87572</v>
      </c>
      <c r="IK184">
        <v>1.8769</v>
      </c>
      <c r="IL184">
        <v>0</v>
      </c>
      <c r="IM184">
        <v>0</v>
      </c>
      <c r="IN184">
        <v>0</v>
      </c>
      <c r="IO184">
        <v>0</v>
      </c>
      <c r="IP184" t="s">
        <v>443</v>
      </c>
      <c r="IQ184" t="s">
        <v>444</v>
      </c>
      <c r="IR184" t="s">
        <v>445</v>
      </c>
      <c r="IS184" t="s">
        <v>445</v>
      </c>
      <c r="IT184" t="s">
        <v>445</v>
      </c>
      <c r="IU184" t="s">
        <v>445</v>
      </c>
      <c r="IV184">
        <v>0</v>
      </c>
      <c r="IW184">
        <v>100</v>
      </c>
      <c r="IX184">
        <v>100</v>
      </c>
      <c r="IY184">
        <v>0.98</v>
      </c>
      <c r="IZ184">
        <v>0.2062</v>
      </c>
      <c r="JA184">
        <v>-0.2046850803116756</v>
      </c>
      <c r="JB184">
        <v>0.001090686741545948</v>
      </c>
      <c r="JC184">
        <v>-2.452344269991786E-07</v>
      </c>
      <c r="JD184">
        <v>1.613811493950918E-10</v>
      </c>
      <c r="JE184">
        <v>-0.05017639731038544</v>
      </c>
      <c r="JF184">
        <v>-0.0006473243881308715</v>
      </c>
      <c r="JG184">
        <v>0.0006993473609999637</v>
      </c>
      <c r="JH184">
        <v>-6.390957121238126E-06</v>
      </c>
      <c r="JI184">
        <v>1</v>
      </c>
      <c r="JJ184">
        <v>2094</v>
      </c>
      <c r="JK184">
        <v>1</v>
      </c>
      <c r="JL184">
        <v>27</v>
      </c>
      <c r="JM184">
        <v>187568.3</v>
      </c>
      <c r="JN184">
        <v>187568.2</v>
      </c>
      <c r="JO184">
        <v>2.5769</v>
      </c>
      <c r="JP184">
        <v>2.53052</v>
      </c>
      <c r="JQ184">
        <v>1.39893</v>
      </c>
      <c r="JR184">
        <v>2.35229</v>
      </c>
      <c r="JS184">
        <v>1.44897</v>
      </c>
      <c r="JT184">
        <v>2.52197</v>
      </c>
      <c r="JU184">
        <v>37.0509</v>
      </c>
      <c r="JV184">
        <v>24.2013</v>
      </c>
      <c r="JW184">
        <v>18</v>
      </c>
      <c r="JX184">
        <v>476.19</v>
      </c>
      <c r="JY184">
        <v>484.162</v>
      </c>
      <c r="JZ184">
        <v>26.6357</v>
      </c>
      <c r="KA184">
        <v>29.3744</v>
      </c>
      <c r="KB184">
        <v>30.0004</v>
      </c>
      <c r="KC184">
        <v>28.9987</v>
      </c>
      <c r="KD184">
        <v>29.0506</v>
      </c>
      <c r="KE184">
        <v>51.7004</v>
      </c>
      <c r="KF184">
        <v>26.319</v>
      </c>
      <c r="KG184">
        <v>100</v>
      </c>
      <c r="KH184">
        <v>26.6161</v>
      </c>
      <c r="KI184">
        <v>1209.38</v>
      </c>
      <c r="KJ184">
        <v>22.0387</v>
      </c>
      <c r="KK184">
        <v>100.902</v>
      </c>
      <c r="KL184">
        <v>100.162</v>
      </c>
    </row>
    <row r="185" spans="1:298">
      <c r="A185">
        <v>169</v>
      </c>
      <c r="B185">
        <v>1758402680.1</v>
      </c>
      <c r="C185">
        <v>5271.599999904633</v>
      </c>
      <c r="D185" t="s">
        <v>784</v>
      </c>
      <c r="E185" t="s">
        <v>785</v>
      </c>
      <c r="F185">
        <v>5</v>
      </c>
      <c r="G185" t="s">
        <v>641</v>
      </c>
      <c r="H185" t="s">
        <v>437</v>
      </c>
      <c r="I185" t="s">
        <v>438</v>
      </c>
      <c r="J185">
        <v>1758402672.314285</v>
      </c>
      <c r="K185">
        <f>(L185)/1000</f>
        <v>0</v>
      </c>
      <c r="L185">
        <f>IF(DQ185, AO185, AI185)</f>
        <v>0</v>
      </c>
      <c r="M185">
        <f>IF(DQ185, AJ185, AH185)</f>
        <v>0</v>
      </c>
      <c r="N185">
        <f>DS185 - IF(AV185&gt;1, M185*DM185*100.0/(AX185), 0)</f>
        <v>0</v>
      </c>
      <c r="O185">
        <f>((U185-K185/2)*N185-M185)/(U185+K185/2)</f>
        <v>0</v>
      </c>
      <c r="P185">
        <f>O185*(DZ185+EA185)/1000.0</f>
        <v>0</v>
      </c>
      <c r="Q185">
        <f>(DS185 - IF(AV185&gt;1, M185*DM185*100.0/(AX185), 0))*(DZ185+EA185)/1000.0</f>
        <v>0</v>
      </c>
      <c r="R185">
        <f>2.0/((1/T185-1/S185)+SIGN(T185)*SQRT((1/T185-1/S185)*(1/T185-1/S185) + 4*DN185/((DN185+1)*(DN185+1))*(2*1/T185*1/S185-1/S185*1/S185)))</f>
        <v>0</v>
      </c>
      <c r="S185">
        <f>IF(LEFT(DO185,1)&lt;&gt;"0",IF(LEFT(DO185,1)="1",3.0,DP185),$D$5+$E$5*(EG185*DZ185/($K$5*1000))+$F$5*(EG185*DZ185/($K$5*1000))*MAX(MIN(DM185,$J$5),$I$5)*MAX(MIN(DM185,$J$5),$I$5)+$G$5*MAX(MIN(DM185,$J$5),$I$5)*(EG185*DZ185/($K$5*1000))+$H$5*(EG185*DZ185/($K$5*1000))*(EG185*DZ185/($K$5*1000)))</f>
        <v>0</v>
      </c>
      <c r="T185">
        <f>K185*(1000-(1000*0.61365*exp(17.502*X185/(240.97+X185))/(DZ185+EA185)+DU185)/2)/(1000*0.61365*exp(17.502*X185/(240.97+X185))/(DZ185+EA185)-DU185)</f>
        <v>0</v>
      </c>
      <c r="U185">
        <f>1/((DN185+1)/(R185/1.6)+1/(S185/1.37)) + DN185/((DN185+1)/(R185/1.6) + DN185/(S185/1.37))</f>
        <v>0</v>
      </c>
      <c r="V185">
        <f>(DI185*DL185)</f>
        <v>0</v>
      </c>
      <c r="W185">
        <f>(EB185+(V185+2*0.95*5.67E-8*(((EB185+$B$7)+273)^4-(EB185+273)^4)-44100*K185)/(1.84*29.3*S185+8*0.95*5.67E-8*(EB185+273)^3))</f>
        <v>0</v>
      </c>
      <c r="X185">
        <f>($C$7*EC185+$D$7*ED185+$E$7*W185)</f>
        <v>0</v>
      </c>
      <c r="Y185">
        <f>0.61365*exp(17.502*X185/(240.97+X185))</f>
        <v>0</v>
      </c>
      <c r="Z185">
        <f>(AA185/AB185*100)</f>
        <v>0</v>
      </c>
      <c r="AA185">
        <f>DU185*(DZ185+EA185)/1000</f>
        <v>0</v>
      </c>
      <c r="AB185">
        <f>0.61365*exp(17.502*EB185/(240.97+EB185))</f>
        <v>0</v>
      </c>
      <c r="AC185">
        <f>(Y185-DU185*(DZ185+EA185)/1000)</f>
        <v>0</v>
      </c>
      <c r="AD185">
        <f>(-K185*44100)</f>
        <v>0</v>
      </c>
      <c r="AE185">
        <f>2*29.3*S185*0.92*(EB185-X185)</f>
        <v>0</v>
      </c>
      <c r="AF185">
        <f>2*0.95*5.67E-8*(((EB185+$B$7)+273)^4-(X185+273)^4)</f>
        <v>0</v>
      </c>
      <c r="AG185">
        <f>V185+AF185+AD185+AE185</f>
        <v>0</v>
      </c>
      <c r="AH185">
        <f>DY185*AV185*(DT185-DS185*(1000-AV185*DV185)/(1000-AV185*DU185))/(100*DM185)</f>
        <v>0</v>
      </c>
      <c r="AI185">
        <f>1000*DY185*AV185*(DU185-DV185)/(100*DM185*(1000-AV185*DU185))</f>
        <v>0</v>
      </c>
      <c r="AJ185">
        <f>(AK185 - AL185 - DZ185*1E3/(8.314*(EB185+273.15)) * AN185/DY185 * AM185) * DY185/(100*DM185) * (1000 - DV185)/1000</f>
        <v>0</v>
      </c>
      <c r="AK185">
        <v>1220.261067274314</v>
      </c>
      <c r="AL185">
        <v>1201.503333333333</v>
      </c>
      <c r="AM185">
        <v>3.40657256588151</v>
      </c>
      <c r="AN185">
        <v>65.66047444305194</v>
      </c>
      <c r="AO185">
        <f>(AQ185 - AP185 + DZ185*1E3/(8.314*(EB185+273.15)) * AS185/DY185 * AR185) * DY185/(100*DM185) * 1000/(1000 - AQ185)</f>
        <v>0</v>
      </c>
      <c r="AP185">
        <v>22.06374400915067</v>
      </c>
      <c r="AQ185">
        <v>22.21719878787879</v>
      </c>
      <c r="AR185">
        <v>1.617345726911866E-05</v>
      </c>
      <c r="AS185">
        <v>125.0699500986589</v>
      </c>
      <c r="AT185">
        <v>1</v>
      </c>
      <c r="AU185">
        <v>0</v>
      </c>
      <c r="AV185">
        <f>IF(AT185*$H$13&gt;=AX185,1.0,(AX185/(AX185-AT185*$H$13)))</f>
        <v>0</v>
      </c>
      <c r="AW185">
        <f>(AV185-1)*100</f>
        <v>0</v>
      </c>
      <c r="AX185">
        <f>MAX(0,($B$13+$C$13*EG185)/(1+$D$13*EG185)*DZ185/(EB185+273)*$E$13)</f>
        <v>0</v>
      </c>
      <c r="AY185" t="s">
        <v>439</v>
      </c>
      <c r="AZ185" t="s">
        <v>439</v>
      </c>
      <c r="BA185">
        <v>0</v>
      </c>
      <c r="BB185">
        <v>0</v>
      </c>
      <c r="BC185">
        <f>1-BA185/BB185</f>
        <v>0</v>
      </c>
      <c r="BD185">
        <v>0</v>
      </c>
      <c r="BE185" t="s">
        <v>439</v>
      </c>
      <c r="BF185" t="s">
        <v>439</v>
      </c>
      <c r="BG185">
        <v>0</v>
      </c>
      <c r="BH185">
        <v>0</v>
      </c>
      <c r="BI185">
        <f>1-BG185/BH185</f>
        <v>0</v>
      </c>
      <c r="BJ185">
        <v>0.5</v>
      </c>
      <c r="BK185">
        <f>DJ185</f>
        <v>0</v>
      </c>
      <c r="BL185">
        <f>M185</f>
        <v>0</v>
      </c>
      <c r="BM185">
        <f>BI185*BJ185*BK185</f>
        <v>0</v>
      </c>
      <c r="BN185">
        <f>(BL185-BD185)/BK185</f>
        <v>0</v>
      </c>
      <c r="BO185">
        <f>(BB185-BH185)/BH185</f>
        <v>0</v>
      </c>
      <c r="BP185">
        <f>BA185/(BC185+BA185/BH185)</f>
        <v>0</v>
      </c>
      <c r="BQ185" t="s">
        <v>439</v>
      </c>
      <c r="BR185">
        <v>0</v>
      </c>
      <c r="BS185">
        <f>IF(BR185&lt;&gt;0, BR185, BP185)</f>
        <v>0</v>
      </c>
      <c r="BT185">
        <f>1-BS185/BH185</f>
        <v>0</v>
      </c>
      <c r="BU185">
        <f>(BH185-BG185)/(BH185-BS185)</f>
        <v>0</v>
      </c>
      <c r="BV185">
        <f>(BB185-BH185)/(BB185-BS185)</f>
        <v>0</v>
      </c>
      <c r="BW185">
        <f>(BH185-BG185)/(BH185-BA185)</f>
        <v>0</v>
      </c>
      <c r="BX185">
        <f>(BB185-BH185)/(BB185-BA185)</f>
        <v>0</v>
      </c>
      <c r="BY185">
        <f>(BU185*BS185/BG185)</f>
        <v>0</v>
      </c>
      <c r="BZ185">
        <f>(1-BY185)</f>
        <v>0</v>
      </c>
      <c r="DI185">
        <f>$B$11*EH185+$C$11*EI185+$F$11*ET185*(1-EW185)</f>
        <v>0</v>
      </c>
      <c r="DJ185">
        <f>DI185*DK185</f>
        <v>0</v>
      </c>
      <c r="DK185">
        <f>($B$11*$D$9+$C$11*$D$9+$F$11*((FG185+EY185)/MAX(FG185+EY185+FH185, 0.1)*$I$9+FH185/MAX(FG185+EY185+FH185, 0.1)*$J$9))/($B$11+$C$11+$F$11)</f>
        <v>0</v>
      </c>
      <c r="DL185">
        <f>($B$11*$K$9+$C$11*$K$9+$F$11*((FG185+EY185)/MAX(FG185+EY185+FH185, 0.1)*$P$9+FH185/MAX(FG185+EY185+FH185, 0.1)*$Q$9))/($B$11+$C$11+$F$11)</f>
        <v>0</v>
      </c>
      <c r="DM185">
        <v>1.91</v>
      </c>
      <c r="DN185">
        <v>0.5</v>
      </c>
      <c r="DO185" t="s">
        <v>440</v>
      </c>
      <c r="DP185">
        <v>2</v>
      </c>
      <c r="DQ185" t="b">
        <v>1</v>
      </c>
      <c r="DR185">
        <v>1758402672.314285</v>
      </c>
      <c r="DS185">
        <v>1150.495</v>
      </c>
      <c r="DT185">
        <v>1177.636428571429</v>
      </c>
      <c r="DU185">
        <v>22.21345</v>
      </c>
      <c r="DV185">
        <v>22.05977142857142</v>
      </c>
      <c r="DW185">
        <v>1149.523928571429</v>
      </c>
      <c r="DX185">
        <v>22.00728928571428</v>
      </c>
      <c r="DY185">
        <v>500.0695357142857</v>
      </c>
      <c r="DZ185">
        <v>90.30870714285713</v>
      </c>
      <c r="EA185">
        <v>0.05551911785714286</v>
      </c>
      <c r="EB185">
        <v>28.92714999999999</v>
      </c>
      <c r="EC185">
        <v>30.00132857142857</v>
      </c>
      <c r="ED185">
        <v>999.9000000000002</v>
      </c>
      <c r="EE185">
        <v>0</v>
      </c>
      <c r="EF185">
        <v>0</v>
      </c>
      <c r="EG185">
        <v>9991.473571428573</v>
      </c>
      <c r="EH185">
        <v>0</v>
      </c>
      <c r="EI185">
        <v>9.838210714285713</v>
      </c>
      <c r="EJ185">
        <v>-27.14162857142857</v>
      </c>
      <c r="EK185">
        <v>1176.632142857143</v>
      </c>
      <c r="EL185">
        <v>1204.201428571429</v>
      </c>
      <c r="EM185">
        <v>0.1536836785714286</v>
      </c>
      <c r="EN185">
        <v>1177.636428571429</v>
      </c>
      <c r="EO185">
        <v>22.05977142857142</v>
      </c>
      <c r="EP185">
        <v>2.006067857142857</v>
      </c>
      <c r="EQ185">
        <v>1.992188928571428</v>
      </c>
      <c r="ER185">
        <v>17.49231785714286</v>
      </c>
      <c r="ES185">
        <v>17.38238928571428</v>
      </c>
      <c r="ET185">
        <v>2000.023571428572</v>
      </c>
      <c r="EU185">
        <v>0.9800043928571428</v>
      </c>
      <c r="EV185">
        <v>0.01999526428571429</v>
      </c>
      <c r="EW185">
        <v>0</v>
      </c>
      <c r="EX185">
        <v>209.2202499999999</v>
      </c>
      <c r="EY185">
        <v>5.000560000000001</v>
      </c>
      <c r="EZ185">
        <v>4351.239285714286</v>
      </c>
      <c r="FA185">
        <v>17295.11428571429</v>
      </c>
      <c r="FB185">
        <v>41.89492857142857</v>
      </c>
      <c r="FC185">
        <v>42.18699999999999</v>
      </c>
      <c r="FD185">
        <v>41.68699999999999</v>
      </c>
      <c r="FE185">
        <v>41.25442857142857</v>
      </c>
      <c r="FF185">
        <v>42.55757142857142</v>
      </c>
      <c r="FG185">
        <v>1955.133571428571</v>
      </c>
      <c r="FH185">
        <v>39.89000000000001</v>
      </c>
      <c r="FI185">
        <v>0</v>
      </c>
      <c r="FJ185">
        <v>1758402680.2</v>
      </c>
      <c r="FK185">
        <v>0</v>
      </c>
      <c r="FL185">
        <v>209.2282307692307</v>
      </c>
      <c r="FM185">
        <v>-1.142769213482867</v>
      </c>
      <c r="FN185">
        <v>-11.82393166132225</v>
      </c>
      <c r="FO185">
        <v>4351.114999999999</v>
      </c>
      <c r="FP185">
        <v>15</v>
      </c>
      <c r="FQ185">
        <v>0</v>
      </c>
      <c r="FR185" t="s">
        <v>441</v>
      </c>
      <c r="FS185">
        <v>1747148579.5</v>
      </c>
      <c r="FT185">
        <v>1747148584.5</v>
      </c>
      <c r="FU185">
        <v>0</v>
      </c>
      <c r="FV185">
        <v>0.162</v>
      </c>
      <c r="FW185">
        <v>-0.001</v>
      </c>
      <c r="FX185">
        <v>0.139</v>
      </c>
      <c r="FY185">
        <v>0.058</v>
      </c>
      <c r="FZ185">
        <v>420</v>
      </c>
      <c r="GA185">
        <v>16</v>
      </c>
      <c r="GB185">
        <v>0.19</v>
      </c>
      <c r="GC185">
        <v>0.02</v>
      </c>
      <c r="GD185">
        <v>-27.14375853658537</v>
      </c>
      <c r="GE185">
        <v>0.1774160278745806</v>
      </c>
      <c r="GF185">
        <v>0.04608339193779606</v>
      </c>
      <c r="GG185">
        <v>1</v>
      </c>
      <c r="GH185">
        <v>209.2639117647059</v>
      </c>
      <c r="GI185">
        <v>-0.9547593442702459</v>
      </c>
      <c r="GJ185">
        <v>0.2246100369198177</v>
      </c>
      <c r="GK185">
        <v>1</v>
      </c>
      <c r="GL185">
        <v>0.153230756097561</v>
      </c>
      <c r="GM185">
        <v>0.00189252961672462</v>
      </c>
      <c r="GN185">
        <v>0.00172563267691405</v>
      </c>
      <c r="GO185">
        <v>1</v>
      </c>
      <c r="GP185">
        <v>3</v>
      </c>
      <c r="GQ185">
        <v>3</v>
      </c>
      <c r="GR185" t="s">
        <v>442</v>
      </c>
      <c r="GS185">
        <v>3.1273</v>
      </c>
      <c r="GT185">
        <v>2.73305</v>
      </c>
      <c r="GU185">
        <v>0.172704</v>
      </c>
      <c r="GV185">
        <v>0.176402</v>
      </c>
      <c r="GW185">
        <v>0.101152</v>
      </c>
      <c r="GX185">
        <v>0.101206</v>
      </c>
      <c r="GY185">
        <v>24797.1</v>
      </c>
      <c r="GZ185">
        <v>23926.4</v>
      </c>
      <c r="HA185">
        <v>30517.6</v>
      </c>
      <c r="HB185">
        <v>29307.9</v>
      </c>
      <c r="HC185">
        <v>37870.9</v>
      </c>
      <c r="HD185">
        <v>34658.1</v>
      </c>
      <c r="HE185">
        <v>46693.6</v>
      </c>
      <c r="HF185">
        <v>43542.9</v>
      </c>
      <c r="HG185">
        <v>1.81705</v>
      </c>
      <c r="HH185">
        <v>1.87752</v>
      </c>
      <c r="HI185">
        <v>0.117101</v>
      </c>
      <c r="HJ185">
        <v>0</v>
      </c>
      <c r="HK185">
        <v>28.0885</v>
      </c>
      <c r="HL185">
        <v>999.9</v>
      </c>
      <c r="HM185">
        <v>55</v>
      </c>
      <c r="HN185">
        <v>30.2</v>
      </c>
      <c r="HO185">
        <v>26.248</v>
      </c>
      <c r="HP185">
        <v>63.5441</v>
      </c>
      <c r="HQ185">
        <v>16.4503</v>
      </c>
      <c r="HR185">
        <v>1</v>
      </c>
      <c r="HS185">
        <v>0.174083</v>
      </c>
      <c r="HT185">
        <v>0.559248</v>
      </c>
      <c r="HU185">
        <v>20.1989</v>
      </c>
      <c r="HV185">
        <v>5.22867</v>
      </c>
      <c r="HW185">
        <v>11.974</v>
      </c>
      <c r="HX185">
        <v>4.9698</v>
      </c>
      <c r="HY185">
        <v>3.28953</v>
      </c>
      <c r="HZ185">
        <v>9999</v>
      </c>
      <c r="IA185">
        <v>9999</v>
      </c>
      <c r="IB185">
        <v>9999</v>
      </c>
      <c r="IC185">
        <v>999.9</v>
      </c>
      <c r="ID185">
        <v>4.97296</v>
      </c>
      <c r="IE185">
        <v>1.87743</v>
      </c>
      <c r="IF185">
        <v>1.87547</v>
      </c>
      <c r="IG185">
        <v>1.87834</v>
      </c>
      <c r="IH185">
        <v>1.87501</v>
      </c>
      <c r="II185">
        <v>1.87862</v>
      </c>
      <c r="IJ185">
        <v>1.87573</v>
      </c>
      <c r="IK185">
        <v>1.87691</v>
      </c>
      <c r="IL185">
        <v>0</v>
      </c>
      <c r="IM185">
        <v>0</v>
      </c>
      <c r="IN185">
        <v>0</v>
      </c>
      <c r="IO185">
        <v>0</v>
      </c>
      <c r="IP185" t="s">
        <v>443</v>
      </c>
      <c r="IQ185" t="s">
        <v>444</v>
      </c>
      <c r="IR185" t="s">
        <v>445</v>
      </c>
      <c r="IS185" t="s">
        <v>445</v>
      </c>
      <c r="IT185" t="s">
        <v>445</v>
      </c>
      <c r="IU185" t="s">
        <v>445</v>
      </c>
      <c r="IV185">
        <v>0</v>
      </c>
      <c r="IW185">
        <v>100</v>
      </c>
      <c r="IX185">
        <v>100</v>
      </c>
      <c r="IY185">
        <v>1</v>
      </c>
      <c r="IZ185">
        <v>0.2063</v>
      </c>
      <c r="JA185">
        <v>-0.2046850803116756</v>
      </c>
      <c r="JB185">
        <v>0.001090686741545948</v>
      </c>
      <c r="JC185">
        <v>-2.452344269991786E-07</v>
      </c>
      <c r="JD185">
        <v>1.613811493950918E-10</v>
      </c>
      <c r="JE185">
        <v>-0.05017639731038544</v>
      </c>
      <c r="JF185">
        <v>-0.0006473243881308715</v>
      </c>
      <c r="JG185">
        <v>0.0006993473609999637</v>
      </c>
      <c r="JH185">
        <v>-6.390957121238126E-06</v>
      </c>
      <c r="JI185">
        <v>1</v>
      </c>
      <c r="JJ185">
        <v>2094</v>
      </c>
      <c r="JK185">
        <v>1</v>
      </c>
      <c r="JL185">
        <v>27</v>
      </c>
      <c r="JM185">
        <v>187568.3</v>
      </c>
      <c r="JN185">
        <v>187568.3</v>
      </c>
      <c r="JO185">
        <v>2.60986</v>
      </c>
      <c r="JP185">
        <v>2.53418</v>
      </c>
      <c r="JQ185">
        <v>1.39893</v>
      </c>
      <c r="JR185">
        <v>2.35352</v>
      </c>
      <c r="JS185">
        <v>1.44897</v>
      </c>
      <c r="JT185">
        <v>2.56104</v>
      </c>
      <c r="JU185">
        <v>37.0509</v>
      </c>
      <c r="JV185">
        <v>24.1926</v>
      </c>
      <c r="JW185">
        <v>18</v>
      </c>
      <c r="JX185">
        <v>476.033</v>
      </c>
      <c r="JY185">
        <v>484.423</v>
      </c>
      <c r="JZ185">
        <v>26.6275</v>
      </c>
      <c r="KA185">
        <v>29.3772</v>
      </c>
      <c r="KB185">
        <v>30.0002</v>
      </c>
      <c r="KC185">
        <v>29.0019</v>
      </c>
      <c r="KD185">
        <v>29.0539</v>
      </c>
      <c r="KE185">
        <v>52.2423</v>
      </c>
      <c r="KF185">
        <v>26.319</v>
      </c>
      <c r="KG185">
        <v>100</v>
      </c>
      <c r="KH185">
        <v>26.6085</v>
      </c>
      <c r="KI185">
        <v>1222.75</v>
      </c>
      <c r="KJ185">
        <v>22.0239</v>
      </c>
      <c r="KK185">
        <v>100.901</v>
      </c>
      <c r="KL185">
        <v>100.162</v>
      </c>
    </row>
    <row r="186" spans="1:298">
      <c r="A186">
        <v>170</v>
      </c>
      <c r="B186">
        <v>1758402685.1</v>
      </c>
      <c r="C186">
        <v>5276.599999904633</v>
      </c>
      <c r="D186" t="s">
        <v>786</v>
      </c>
      <c r="E186" t="s">
        <v>787</v>
      </c>
      <c r="F186">
        <v>5</v>
      </c>
      <c r="G186" t="s">
        <v>641</v>
      </c>
      <c r="H186" t="s">
        <v>437</v>
      </c>
      <c r="I186" t="s">
        <v>438</v>
      </c>
      <c r="J186">
        <v>1758402677.6</v>
      </c>
      <c r="K186">
        <f>(L186)/1000</f>
        <v>0</v>
      </c>
      <c r="L186">
        <f>IF(DQ186, AO186, AI186)</f>
        <v>0</v>
      </c>
      <c r="M186">
        <f>IF(DQ186, AJ186, AH186)</f>
        <v>0</v>
      </c>
      <c r="N186">
        <f>DS186 - IF(AV186&gt;1, M186*DM186*100.0/(AX186), 0)</f>
        <v>0</v>
      </c>
      <c r="O186">
        <f>((U186-K186/2)*N186-M186)/(U186+K186/2)</f>
        <v>0</v>
      </c>
      <c r="P186">
        <f>O186*(DZ186+EA186)/1000.0</f>
        <v>0</v>
      </c>
      <c r="Q186">
        <f>(DS186 - IF(AV186&gt;1, M186*DM186*100.0/(AX186), 0))*(DZ186+EA186)/1000.0</f>
        <v>0</v>
      </c>
      <c r="R186">
        <f>2.0/((1/T186-1/S186)+SIGN(T186)*SQRT((1/T186-1/S186)*(1/T186-1/S186) + 4*DN186/((DN186+1)*(DN186+1))*(2*1/T186*1/S186-1/S186*1/S186)))</f>
        <v>0</v>
      </c>
      <c r="S186">
        <f>IF(LEFT(DO186,1)&lt;&gt;"0",IF(LEFT(DO186,1)="1",3.0,DP186),$D$5+$E$5*(EG186*DZ186/($K$5*1000))+$F$5*(EG186*DZ186/($K$5*1000))*MAX(MIN(DM186,$J$5),$I$5)*MAX(MIN(DM186,$J$5),$I$5)+$G$5*MAX(MIN(DM186,$J$5),$I$5)*(EG186*DZ186/($K$5*1000))+$H$5*(EG186*DZ186/($K$5*1000))*(EG186*DZ186/($K$5*1000)))</f>
        <v>0</v>
      </c>
      <c r="T186">
        <f>K186*(1000-(1000*0.61365*exp(17.502*X186/(240.97+X186))/(DZ186+EA186)+DU186)/2)/(1000*0.61365*exp(17.502*X186/(240.97+X186))/(DZ186+EA186)-DU186)</f>
        <v>0</v>
      </c>
      <c r="U186">
        <f>1/((DN186+1)/(R186/1.6)+1/(S186/1.37)) + DN186/((DN186+1)/(R186/1.6) + DN186/(S186/1.37))</f>
        <v>0</v>
      </c>
      <c r="V186">
        <f>(DI186*DL186)</f>
        <v>0</v>
      </c>
      <c r="W186">
        <f>(EB186+(V186+2*0.95*5.67E-8*(((EB186+$B$7)+273)^4-(EB186+273)^4)-44100*K186)/(1.84*29.3*S186+8*0.95*5.67E-8*(EB186+273)^3))</f>
        <v>0</v>
      </c>
      <c r="X186">
        <f>($C$7*EC186+$D$7*ED186+$E$7*W186)</f>
        <v>0</v>
      </c>
      <c r="Y186">
        <f>0.61365*exp(17.502*X186/(240.97+X186))</f>
        <v>0</v>
      </c>
      <c r="Z186">
        <f>(AA186/AB186*100)</f>
        <v>0</v>
      </c>
      <c r="AA186">
        <f>DU186*(DZ186+EA186)/1000</f>
        <v>0</v>
      </c>
      <c r="AB186">
        <f>0.61365*exp(17.502*EB186/(240.97+EB186))</f>
        <v>0</v>
      </c>
      <c r="AC186">
        <f>(Y186-DU186*(DZ186+EA186)/1000)</f>
        <v>0</v>
      </c>
      <c r="AD186">
        <f>(-K186*44100)</f>
        <v>0</v>
      </c>
      <c r="AE186">
        <f>2*29.3*S186*0.92*(EB186-X186)</f>
        <v>0</v>
      </c>
      <c r="AF186">
        <f>2*0.95*5.67E-8*(((EB186+$B$7)+273)^4-(X186+273)^4)</f>
        <v>0</v>
      </c>
      <c r="AG186">
        <f>V186+AF186+AD186+AE186</f>
        <v>0</v>
      </c>
      <c r="AH186">
        <f>DY186*AV186*(DT186-DS186*(1000-AV186*DV186)/(1000-AV186*DU186))/(100*DM186)</f>
        <v>0</v>
      </c>
      <c r="AI186">
        <f>1000*DY186*AV186*(DU186-DV186)/(100*DM186*(1000-AV186*DU186))</f>
        <v>0</v>
      </c>
      <c r="AJ186">
        <f>(AK186 - AL186 - DZ186*1E3/(8.314*(EB186+273.15)) * AN186/DY186 * AM186) * DY186/(100*DM186) * (1000 - DV186)/1000</f>
        <v>0</v>
      </c>
      <c r="AK186">
        <v>1237.547474731783</v>
      </c>
      <c r="AL186">
        <v>1218.71103030303</v>
      </c>
      <c r="AM186">
        <v>3.434589697305096</v>
      </c>
      <c r="AN186">
        <v>65.66047444305194</v>
      </c>
      <c r="AO186">
        <f>(AQ186 - AP186 + DZ186*1E3/(8.314*(EB186+273.15)) * AS186/DY186 * AR186) * DY186/(100*DM186) * 1000/(1000 - AQ186)</f>
        <v>0</v>
      </c>
      <c r="AP186">
        <v>22.06686347594943</v>
      </c>
      <c r="AQ186">
        <v>22.21399757575757</v>
      </c>
      <c r="AR186">
        <v>-1.42897085867633E-05</v>
      </c>
      <c r="AS186">
        <v>125.0699500986589</v>
      </c>
      <c r="AT186">
        <v>1</v>
      </c>
      <c r="AU186">
        <v>0</v>
      </c>
      <c r="AV186">
        <f>IF(AT186*$H$13&gt;=AX186,1.0,(AX186/(AX186-AT186*$H$13)))</f>
        <v>0</v>
      </c>
      <c r="AW186">
        <f>(AV186-1)*100</f>
        <v>0</v>
      </c>
      <c r="AX186">
        <f>MAX(0,($B$13+$C$13*EG186)/(1+$D$13*EG186)*DZ186/(EB186+273)*$E$13)</f>
        <v>0</v>
      </c>
      <c r="AY186" t="s">
        <v>439</v>
      </c>
      <c r="AZ186" t="s">
        <v>439</v>
      </c>
      <c r="BA186">
        <v>0</v>
      </c>
      <c r="BB186">
        <v>0</v>
      </c>
      <c r="BC186">
        <f>1-BA186/BB186</f>
        <v>0</v>
      </c>
      <c r="BD186">
        <v>0</v>
      </c>
      <c r="BE186" t="s">
        <v>439</v>
      </c>
      <c r="BF186" t="s">
        <v>439</v>
      </c>
      <c r="BG186">
        <v>0</v>
      </c>
      <c r="BH186">
        <v>0</v>
      </c>
      <c r="BI186">
        <f>1-BG186/BH186</f>
        <v>0</v>
      </c>
      <c r="BJ186">
        <v>0.5</v>
      </c>
      <c r="BK186">
        <f>DJ186</f>
        <v>0</v>
      </c>
      <c r="BL186">
        <f>M186</f>
        <v>0</v>
      </c>
      <c r="BM186">
        <f>BI186*BJ186*BK186</f>
        <v>0</v>
      </c>
      <c r="BN186">
        <f>(BL186-BD186)/BK186</f>
        <v>0</v>
      </c>
      <c r="BO186">
        <f>(BB186-BH186)/BH186</f>
        <v>0</v>
      </c>
      <c r="BP186">
        <f>BA186/(BC186+BA186/BH186)</f>
        <v>0</v>
      </c>
      <c r="BQ186" t="s">
        <v>439</v>
      </c>
      <c r="BR186">
        <v>0</v>
      </c>
      <c r="BS186">
        <f>IF(BR186&lt;&gt;0, BR186, BP186)</f>
        <v>0</v>
      </c>
      <c r="BT186">
        <f>1-BS186/BH186</f>
        <v>0</v>
      </c>
      <c r="BU186">
        <f>(BH186-BG186)/(BH186-BS186)</f>
        <v>0</v>
      </c>
      <c r="BV186">
        <f>(BB186-BH186)/(BB186-BS186)</f>
        <v>0</v>
      </c>
      <c r="BW186">
        <f>(BH186-BG186)/(BH186-BA186)</f>
        <v>0</v>
      </c>
      <c r="BX186">
        <f>(BB186-BH186)/(BB186-BA186)</f>
        <v>0</v>
      </c>
      <c r="BY186">
        <f>(BU186*BS186/BG186)</f>
        <v>0</v>
      </c>
      <c r="BZ186">
        <f>(1-BY186)</f>
        <v>0</v>
      </c>
      <c r="DI186">
        <f>$B$11*EH186+$C$11*EI186+$F$11*ET186*(1-EW186)</f>
        <v>0</v>
      </c>
      <c r="DJ186">
        <f>DI186*DK186</f>
        <v>0</v>
      </c>
      <c r="DK186">
        <f>($B$11*$D$9+$C$11*$D$9+$F$11*((FG186+EY186)/MAX(FG186+EY186+FH186, 0.1)*$I$9+FH186/MAX(FG186+EY186+FH186, 0.1)*$J$9))/($B$11+$C$11+$F$11)</f>
        <v>0</v>
      </c>
      <c r="DL186">
        <f>($B$11*$K$9+$C$11*$K$9+$F$11*((FG186+EY186)/MAX(FG186+EY186+FH186, 0.1)*$P$9+FH186/MAX(FG186+EY186+FH186, 0.1)*$Q$9))/($B$11+$C$11+$F$11)</f>
        <v>0</v>
      </c>
      <c r="DM186">
        <v>1.91</v>
      </c>
      <c r="DN186">
        <v>0.5</v>
      </c>
      <c r="DO186" t="s">
        <v>440</v>
      </c>
      <c r="DP186">
        <v>2</v>
      </c>
      <c r="DQ186" t="b">
        <v>1</v>
      </c>
      <c r="DR186">
        <v>1758402677.6</v>
      </c>
      <c r="DS186">
        <v>1168.176296296296</v>
      </c>
      <c r="DT186">
        <v>1195.336666666666</v>
      </c>
      <c r="DU186">
        <v>22.21496296296297</v>
      </c>
      <c r="DV186">
        <v>22.06331481481481</v>
      </c>
      <c r="DW186">
        <v>1167.184074074074</v>
      </c>
      <c r="DX186">
        <v>22.00877407407408</v>
      </c>
      <c r="DY186">
        <v>499.9468518518519</v>
      </c>
      <c r="DZ186">
        <v>90.30681851851853</v>
      </c>
      <c r="EA186">
        <v>0.05557677407407408</v>
      </c>
      <c r="EB186">
        <v>28.9296925925926</v>
      </c>
      <c r="EC186">
        <v>30.00695555555556</v>
      </c>
      <c r="ED186">
        <v>999.9000000000001</v>
      </c>
      <c r="EE186">
        <v>0</v>
      </c>
      <c r="EF186">
        <v>0</v>
      </c>
      <c r="EG186">
        <v>9988.387407407408</v>
      </c>
      <c r="EH186">
        <v>0</v>
      </c>
      <c r="EI186">
        <v>9.818791111111111</v>
      </c>
      <c r="EJ186">
        <v>-27.16063703703703</v>
      </c>
      <c r="EK186">
        <v>1194.716666666667</v>
      </c>
      <c r="EL186">
        <v>1222.304444444444</v>
      </c>
      <c r="EM186">
        <v>0.1516505185185185</v>
      </c>
      <c r="EN186">
        <v>1195.336666666666</v>
      </c>
      <c r="EO186">
        <v>22.06331481481481</v>
      </c>
      <c r="EP186">
        <v>2.006161851851852</v>
      </c>
      <c r="EQ186">
        <v>1.992467407407407</v>
      </c>
      <c r="ER186">
        <v>17.49306296296296</v>
      </c>
      <c r="ES186">
        <v>17.3846037037037</v>
      </c>
      <c r="ET186">
        <v>2000.007777777777</v>
      </c>
      <c r="EU186">
        <v>0.9800042222222223</v>
      </c>
      <c r="EV186">
        <v>0.01999544074074074</v>
      </c>
      <c r="EW186">
        <v>0</v>
      </c>
      <c r="EX186">
        <v>209.2175185185185</v>
      </c>
      <c r="EY186">
        <v>5.000560000000001</v>
      </c>
      <c r="EZ186">
        <v>4350.005555555555</v>
      </c>
      <c r="FA186">
        <v>17294.98148148148</v>
      </c>
      <c r="FB186">
        <v>41.88188888888889</v>
      </c>
      <c r="FC186">
        <v>42.18699999999999</v>
      </c>
      <c r="FD186">
        <v>41.68699999999999</v>
      </c>
      <c r="FE186">
        <v>41.25</v>
      </c>
      <c r="FF186">
        <v>42.5574074074074</v>
      </c>
      <c r="FG186">
        <v>1955.117777777778</v>
      </c>
      <c r="FH186">
        <v>39.89000000000001</v>
      </c>
      <c r="FI186">
        <v>0</v>
      </c>
      <c r="FJ186">
        <v>1758402685</v>
      </c>
      <c r="FK186">
        <v>0</v>
      </c>
      <c r="FL186">
        <v>209.2141538461539</v>
      </c>
      <c r="FM186">
        <v>0.6725470284180477</v>
      </c>
      <c r="FN186">
        <v>-13.81641025645753</v>
      </c>
      <c r="FO186">
        <v>4350.061153846154</v>
      </c>
      <c r="FP186">
        <v>15</v>
      </c>
      <c r="FQ186">
        <v>0</v>
      </c>
      <c r="FR186" t="s">
        <v>441</v>
      </c>
      <c r="FS186">
        <v>1747148579.5</v>
      </c>
      <c r="FT186">
        <v>1747148584.5</v>
      </c>
      <c r="FU186">
        <v>0</v>
      </c>
      <c r="FV186">
        <v>0.162</v>
      </c>
      <c r="FW186">
        <v>-0.001</v>
      </c>
      <c r="FX186">
        <v>0.139</v>
      </c>
      <c r="FY186">
        <v>0.058</v>
      </c>
      <c r="FZ186">
        <v>420</v>
      </c>
      <c r="GA186">
        <v>16</v>
      </c>
      <c r="GB186">
        <v>0.19</v>
      </c>
      <c r="GC186">
        <v>0.02</v>
      </c>
      <c r="GD186">
        <v>-27.1587756097561</v>
      </c>
      <c r="GE186">
        <v>-0.1290585365854185</v>
      </c>
      <c r="GF186">
        <v>0.05734863334535004</v>
      </c>
      <c r="GG186">
        <v>1</v>
      </c>
      <c r="GH186">
        <v>209.2619411764706</v>
      </c>
      <c r="GI186">
        <v>-0.09576775019911545</v>
      </c>
      <c r="GJ186">
        <v>0.2119844529782737</v>
      </c>
      <c r="GK186">
        <v>1</v>
      </c>
      <c r="GL186">
        <v>0.1528150487804878</v>
      </c>
      <c r="GM186">
        <v>-0.0206549059233446</v>
      </c>
      <c r="GN186">
        <v>0.002302345675040254</v>
      </c>
      <c r="GO186">
        <v>1</v>
      </c>
      <c r="GP186">
        <v>3</v>
      </c>
      <c r="GQ186">
        <v>3</v>
      </c>
      <c r="GR186" t="s">
        <v>442</v>
      </c>
      <c r="GS186">
        <v>3.12733</v>
      </c>
      <c r="GT186">
        <v>2.73387</v>
      </c>
      <c r="GU186">
        <v>0.174231</v>
      </c>
      <c r="GV186">
        <v>0.177932</v>
      </c>
      <c r="GW186">
        <v>0.101142</v>
      </c>
      <c r="GX186">
        <v>0.101217</v>
      </c>
      <c r="GY186">
        <v>24751.2</v>
      </c>
      <c r="GZ186">
        <v>23881.8</v>
      </c>
      <c r="HA186">
        <v>30517.6</v>
      </c>
      <c r="HB186">
        <v>29307.8</v>
      </c>
      <c r="HC186">
        <v>37871.2</v>
      </c>
      <c r="HD186">
        <v>34657.5</v>
      </c>
      <c r="HE186">
        <v>46693.3</v>
      </c>
      <c r="HF186">
        <v>43542.6</v>
      </c>
      <c r="HG186">
        <v>1.81688</v>
      </c>
      <c r="HH186">
        <v>1.87745</v>
      </c>
      <c r="HI186">
        <v>0.118248</v>
      </c>
      <c r="HJ186">
        <v>0</v>
      </c>
      <c r="HK186">
        <v>28.0885</v>
      </c>
      <c r="HL186">
        <v>999.9</v>
      </c>
      <c r="HM186">
        <v>55</v>
      </c>
      <c r="HN186">
        <v>30.2</v>
      </c>
      <c r="HO186">
        <v>26.2462</v>
      </c>
      <c r="HP186">
        <v>63.7641</v>
      </c>
      <c r="HQ186">
        <v>16.4423</v>
      </c>
      <c r="HR186">
        <v>1</v>
      </c>
      <c r="HS186">
        <v>0.17423</v>
      </c>
      <c r="HT186">
        <v>0.581302</v>
      </c>
      <c r="HU186">
        <v>20.199</v>
      </c>
      <c r="HV186">
        <v>5.22807</v>
      </c>
      <c r="HW186">
        <v>11.974</v>
      </c>
      <c r="HX186">
        <v>4.9699</v>
      </c>
      <c r="HY186">
        <v>3.2895</v>
      </c>
      <c r="HZ186">
        <v>9999</v>
      </c>
      <c r="IA186">
        <v>9999</v>
      </c>
      <c r="IB186">
        <v>9999</v>
      </c>
      <c r="IC186">
        <v>999.9</v>
      </c>
      <c r="ID186">
        <v>4.97296</v>
      </c>
      <c r="IE186">
        <v>1.87743</v>
      </c>
      <c r="IF186">
        <v>1.87549</v>
      </c>
      <c r="IG186">
        <v>1.87835</v>
      </c>
      <c r="IH186">
        <v>1.87502</v>
      </c>
      <c r="II186">
        <v>1.87865</v>
      </c>
      <c r="IJ186">
        <v>1.87575</v>
      </c>
      <c r="IK186">
        <v>1.87692</v>
      </c>
      <c r="IL186">
        <v>0</v>
      </c>
      <c r="IM186">
        <v>0</v>
      </c>
      <c r="IN186">
        <v>0</v>
      </c>
      <c r="IO186">
        <v>0</v>
      </c>
      <c r="IP186" t="s">
        <v>443</v>
      </c>
      <c r="IQ186" t="s">
        <v>444</v>
      </c>
      <c r="IR186" t="s">
        <v>445</v>
      </c>
      <c r="IS186" t="s">
        <v>445</v>
      </c>
      <c r="IT186" t="s">
        <v>445</v>
      </c>
      <c r="IU186" t="s">
        <v>445</v>
      </c>
      <c r="IV186">
        <v>0</v>
      </c>
      <c r="IW186">
        <v>100</v>
      </c>
      <c r="IX186">
        <v>100</v>
      </c>
      <c r="IY186">
        <v>1.02</v>
      </c>
      <c r="IZ186">
        <v>0.2061</v>
      </c>
      <c r="JA186">
        <v>-0.2046850803116756</v>
      </c>
      <c r="JB186">
        <v>0.001090686741545948</v>
      </c>
      <c r="JC186">
        <v>-2.452344269991786E-07</v>
      </c>
      <c r="JD186">
        <v>1.613811493950918E-10</v>
      </c>
      <c r="JE186">
        <v>-0.05017639731038544</v>
      </c>
      <c r="JF186">
        <v>-0.0006473243881308715</v>
      </c>
      <c r="JG186">
        <v>0.0006993473609999637</v>
      </c>
      <c r="JH186">
        <v>-6.390957121238126E-06</v>
      </c>
      <c r="JI186">
        <v>1</v>
      </c>
      <c r="JJ186">
        <v>2094</v>
      </c>
      <c r="JK186">
        <v>1</v>
      </c>
      <c r="JL186">
        <v>27</v>
      </c>
      <c r="JM186">
        <v>187568.4</v>
      </c>
      <c r="JN186">
        <v>187568.3</v>
      </c>
      <c r="JO186">
        <v>2.63428</v>
      </c>
      <c r="JP186">
        <v>2.52319</v>
      </c>
      <c r="JQ186">
        <v>1.39893</v>
      </c>
      <c r="JR186">
        <v>2.35229</v>
      </c>
      <c r="JS186">
        <v>1.44897</v>
      </c>
      <c r="JT186">
        <v>2.56226</v>
      </c>
      <c r="JU186">
        <v>37.0509</v>
      </c>
      <c r="JV186">
        <v>24.2013</v>
      </c>
      <c r="JW186">
        <v>18</v>
      </c>
      <c r="JX186">
        <v>475.953</v>
      </c>
      <c r="JY186">
        <v>484.392</v>
      </c>
      <c r="JZ186">
        <v>26.615</v>
      </c>
      <c r="KA186">
        <v>29.3801</v>
      </c>
      <c r="KB186">
        <v>30.0003</v>
      </c>
      <c r="KC186">
        <v>29.0043</v>
      </c>
      <c r="KD186">
        <v>29.0562</v>
      </c>
      <c r="KE186">
        <v>52.841</v>
      </c>
      <c r="KF186">
        <v>26.319</v>
      </c>
      <c r="KG186">
        <v>100</v>
      </c>
      <c r="KH186">
        <v>26.6016</v>
      </c>
      <c r="KI186">
        <v>1242.79</v>
      </c>
      <c r="KJ186">
        <v>22.0137</v>
      </c>
      <c r="KK186">
        <v>100.901</v>
      </c>
      <c r="KL186">
        <v>100.162</v>
      </c>
    </row>
    <row r="187" spans="1:298">
      <c r="A187">
        <v>171</v>
      </c>
      <c r="B187">
        <v>1758402690.1</v>
      </c>
      <c r="C187">
        <v>5281.599999904633</v>
      </c>
      <c r="D187" t="s">
        <v>788</v>
      </c>
      <c r="E187" t="s">
        <v>789</v>
      </c>
      <c r="F187">
        <v>5</v>
      </c>
      <c r="G187" t="s">
        <v>641</v>
      </c>
      <c r="H187" t="s">
        <v>437</v>
      </c>
      <c r="I187" t="s">
        <v>438</v>
      </c>
      <c r="J187">
        <v>1758402682.314285</v>
      </c>
      <c r="K187">
        <f>(L187)/1000</f>
        <v>0</v>
      </c>
      <c r="L187">
        <f>IF(DQ187, AO187, AI187)</f>
        <v>0</v>
      </c>
      <c r="M187">
        <f>IF(DQ187, AJ187, AH187)</f>
        <v>0</v>
      </c>
      <c r="N187">
        <f>DS187 - IF(AV187&gt;1, M187*DM187*100.0/(AX187), 0)</f>
        <v>0</v>
      </c>
      <c r="O187">
        <f>((U187-K187/2)*N187-M187)/(U187+K187/2)</f>
        <v>0</v>
      </c>
      <c r="P187">
        <f>O187*(DZ187+EA187)/1000.0</f>
        <v>0</v>
      </c>
      <c r="Q187">
        <f>(DS187 - IF(AV187&gt;1, M187*DM187*100.0/(AX187), 0))*(DZ187+EA187)/1000.0</f>
        <v>0</v>
      </c>
      <c r="R187">
        <f>2.0/((1/T187-1/S187)+SIGN(T187)*SQRT((1/T187-1/S187)*(1/T187-1/S187) + 4*DN187/((DN187+1)*(DN187+1))*(2*1/T187*1/S187-1/S187*1/S187)))</f>
        <v>0</v>
      </c>
      <c r="S187">
        <f>IF(LEFT(DO187,1)&lt;&gt;"0",IF(LEFT(DO187,1)="1",3.0,DP187),$D$5+$E$5*(EG187*DZ187/($K$5*1000))+$F$5*(EG187*DZ187/($K$5*1000))*MAX(MIN(DM187,$J$5),$I$5)*MAX(MIN(DM187,$J$5),$I$5)+$G$5*MAX(MIN(DM187,$J$5),$I$5)*(EG187*DZ187/($K$5*1000))+$H$5*(EG187*DZ187/($K$5*1000))*(EG187*DZ187/($K$5*1000)))</f>
        <v>0</v>
      </c>
      <c r="T187">
        <f>K187*(1000-(1000*0.61365*exp(17.502*X187/(240.97+X187))/(DZ187+EA187)+DU187)/2)/(1000*0.61365*exp(17.502*X187/(240.97+X187))/(DZ187+EA187)-DU187)</f>
        <v>0</v>
      </c>
      <c r="U187">
        <f>1/((DN187+1)/(R187/1.6)+1/(S187/1.37)) + DN187/((DN187+1)/(R187/1.6) + DN187/(S187/1.37))</f>
        <v>0</v>
      </c>
      <c r="V187">
        <f>(DI187*DL187)</f>
        <v>0</v>
      </c>
      <c r="W187">
        <f>(EB187+(V187+2*0.95*5.67E-8*(((EB187+$B$7)+273)^4-(EB187+273)^4)-44100*K187)/(1.84*29.3*S187+8*0.95*5.67E-8*(EB187+273)^3))</f>
        <v>0</v>
      </c>
      <c r="X187">
        <f>($C$7*EC187+$D$7*ED187+$E$7*W187)</f>
        <v>0</v>
      </c>
      <c r="Y187">
        <f>0.61365*exp(17.502*X187/(240.97+X187))</f>
        <v>0</v>
      </c>
      <c r="Z187">
        <f>(AA187/AB187*100)</f>
        <v>0</v>
      </c>
      <c r="AA187">
        <f>DU187*(DZ187+EA187)/1000</f>
        <v>0</v>
      </c>
      <c r="AB187">
        <f>0.61365*exp(17.502*EB187/(240.97+EB187))</f>
        <v>0</v>
      </c>
      <c r="AC187">
        <f>(Y187-DU187*(DZ187+EA187)/1000)</f>
        <v>0</v>
      </c>
      <c r="AD187">
        <f>(-K187*44100)</f>
        <v>0</v>
      </c>
      <c r="AE187">
        <f>2*29.3*S187*0.92*(EB187-X187)</f>
        <v>0</v>
      </c>
      <c r="AF187">
        <f>2*0.95*5.67E-8*(((EB187+$B$7)+273)^4-(X187+273)^4)</f>
        <v>0</v>
      </c>
      <c r="AG187">
        <f>V187+AF187+AD187+AE187</f>
        <v>0</v>
      </c>
      <c r="AH187">
        <f>DY187*AV187*(DT187-DS187*(1000-AV187*DV187)/(1000-AV187*DU187))/(100*DM187)</f>
        <v>0</v>
      </c>
      <c r="AI187">
        <f>1000*DY187*AV187*(DU187-DV187)/(100*DM187*(1000-AV187*DU187))</f>
        <v>0</v>
      </c>
      <c r="AJ187">
        <f>(AK187 - AL187 - DZ187*1E3/(8.314*(EB187+273.15)) * AN187/DY187 * AM187) * DY187/(100*DM187) * (1000 - DV187)/1000</f>
        <v>0</v>
      </c>
      <c r="AK187">
        <v>1254.811278468413</v>
      </c>
      <c r="AL187">
        <v>1235.892606060606</v>
      </c>
      <c r="AM187">
        <v>3.433866328919942</v>
      </c>
      <c r="AN187">
        <v>65.66047444305194</v>
      </c>
      <c r="AO187">
        <f>(AQ187 - AP187 + DZ187*1E3/(8.314*(EB187+273.15)) * AS187/DY187 * AR187) * DY187/(100*DM187) * 1000/(1000 - AQ187)</f>
        <v>0</v>
      </c>
      <c r="AP187">
        <v>22.07100793453254</v>
      </c>
      <c r="AQ187">
        <v>22.21729636363635</v>
      </c>
      <c r="AR187">
        <v>7.890496534708043E-06</v>
      </c>
      <c r="AS187">
        <v>125.0699500986589</v>
      </c>
      <c r="AT187">
        <v>1</v>
      </c>
      <c r="AU187">
        <v>0</v>
      </c>
      <c r="AV187">
        <f>IF(AT187*$H$13&gt;=AX187,1.0,(AX187/(AX187-AT187*$H$13)))</f>
        <v>0</v>
      </c>
      <c r="AW187">
        <f>(AV187-1)*100</f>
        <v>0</v>
      </c>
      <c r="AX187">
        <f>MAX(0,($B$13+$C$13*EG187)/(1+$D$13*EG187)*DZ187/(EB187+273)*$E$13)</f>
        <v>0</v>
      </c>
      <c r="AY187" t="s">
        <v>439</v>
      </c>
      <c r="AZ187" t="s">
        <v>439</v>
      </c>
      <c r="BA187">
        <v>0</v>
      </c>
      <c r="BB187">
        <v>0</v>
      </c>
      <c r="BC187">
        <f>1-BA187/BB187</f>
        <v>0</v>
      </c>
      <c r="BD187">
        <v>0</v>
      </c>
      <c r="BE187" t="s">
        <v>439</v>
      </c>
      <c r="BF187" t="s">
        <v>439</v>
      </c>
      <c r="BG187">
        <v>0</v>
      </c>
      <c r="BH187">
        <v>0</v>
      </c>
      <c r="BI187">
        <f>1-BG187/BH187</f>
        <v>0</v>
      </c>
      <c r="BJ187">
        <v>0.5</v>
      </c>
      <c r="BK187">
        <f>DJ187</f>
        <v>0</v>
      </c>
      <c r="BL187">
        <f>M187</f>
        <v>0</v>
      </c>
      <c r="BM187">
        <f>BI187*BJ187*BK187</f>
        <v>0</v>
      </c>
      <c r="BN187">
        <f>(BL187-BD187)/BK187</f>
        <v>0</v>
      </c>
      <c r="BO187">
        <f>(BB187-BH187)/BH187</f>
        <v>0</v>
      </c>
      <c r="BP187">
        <f>BA187/(BC187+BA187/BH187)</f>
        <v>0</v>
      </c>
      <c r="BQ187" t="s">
        <v>439</v>
      </c>
      <c r="BR187">
        <v>0</v>
      </c>
      <c r="BS187">
        <f>IF(BR187&lt;&gt;0, BR187, BP187)</f>
        <v>0</v>
      </c>
      <c r="BT187">
        <f>1-BS187/BH187</f>
        <v>0</v>
      </c>
      <c r="BU187">
        <f>(BH187-BG187)/(BH187-BS187)</f>
        <v>0</v>
      </c>
      <c r="BV187">
        <f>(BB187-BH187)/(BB187-BS187)</f>
        <v>0</v>
      </c>
      <c r="BW187">
        <f>(BH187-BG187)/(BH187-BA187)</f>
        <v>0</v>
      </c>
      <c r="BX187">
        <f>(BB187-BH187)/(BB187-BA187)</f>
        <v>0</v>
      </c>
      <c r="BY187">
        <f>(BU187*BS187/BG187)</f>
        <v>0</v>
      </c>
      <c r="BZ187">
        <f>(1-BY187)</f>
        <v>0</v>
      </c>
      <c r="DI187">
        <f>$B$11*EH187+$C$11*EI187+$F$11*ET187*(1-EW187)</f>
        <v>0</v>
      </c>
      <c r="DJ187">
        <f>DI187*DK187</f>
        <v>0</v>
      </c>
      <c r="DK187">
        <f>($B$11*$D$9+$C$11*$D$9+$F$11*((FG187+EY187)/MAX(FG187+EY187+FH187, 0.1)*$I$9+FH187/MAX(FG187+EY187+FH187, 0.1)*$J$9))/($B$11+$C$11+$F$11)</f>
        <v>0</v>
      </c>
      <c r="DL187">
        <f>($B$11*$K$9+$C$11*$K$9+$F$11*((FG187+EY187)/MAX(FG187+EY187+FH187, 0.1)*$P$9+FH187/MAX(FG187+EY187+FH187, 0.1)*$Q$9))/($B$11+$C$11+$F$11)</f>
        <v>0</v>
      </c>
      <c r="DM187">
        <v>1.91</v>
      </c>
      <c r="DN187">
        <v>0.5</v>
      </c>
      <c r="DO187" t="s">
        <v>440</v>
      </c>
      <c r="DP187">
        <v>2</v>
      </c>
      <c r="DQ187" t="b">
        <v>1</v>
      </c>
      <c r="DR187">
        <v>1758402682.314285</v>
      </c>
      <c r="DS187">
        <v>1183.973571428571</v>
      </c>
      <c r="DT187">
        <v>1211.168928571429</v>
      </c>
      <c r="DU187">
        <v>22.21568928571428</v>
      </c>
      <c r="DV187">
        <v>22.06629642857143</v>
      </c>
      <c r="DW187">
        <v>1182.963214285714</v>
      </c>
      <c r="DX187">
        <v>22.00946785714286</v>
      </c>
      <c r="DY187">
        <v>500.0081428571429</v>
      </c>
      <c r="DZ187">
        <v>90.30629285714285</v>
      </c>
      <c r="EA187">
        <v>0.05551443214285714</v>
      </c>
      <c r="EB187">
        <v>28.92973571428572</v>
      </c>
      <c r="EC187">
        <v>30.01064285714286</v>
      </c>
      <c r="ED187">
        <v>999.9000000000002</v>
      </c>
      <c r="EE187">
        <v>0</v>
      </c>
      <c r="EF187">
        <v>0</v>
      </c>
      <c r="EG187">
        <v>10000.40392857143</v>
      </c>
      <c r="EH187">
        <v>0</v>
      </c>
      <c r="EI187">
        <v>9.79876</v>
      </c>
      <c r="EJ187">
        <v>-27.19565357142857</v>
      </c>
      <c r="EK187">
        <v>1210.874642857143</v>
      </c>
      <c r="EL187">
        <v>1238.4975</v>
      </c>
      <c r="EM187">
        <v>0.1493879642857143</v>
      </c>
      <c r="EN187">
        <v>1211.168928571429</v>
      </c>
      <c r="EO187">
        <v>22.06629642857143</v>
      </c>
      <c r="EP187">
        <v>2.006215714285714</v>
      </c>
      <c r="EQ187">
        <v>1.992724642857143</v>
      </c>
      <c r="ER187">
        <v>17.493475</v>
      </c>
      <c r="ES187">
        <v>17.38665357142857</v>
      </c>
      <c r="ET187">
        <v>2000.0175</v>
      </c>
      <c r="EU187">
        <v>0.9800042857142858</v>
      </c>
      <c r="EV187">
        <v>0.01999537142857142</v>
      </c>
      <c r="EW187">
        <v>0</v>
      </c>
      <c r="EX187">
        <v>209.1903571428572</v>
      </c>
      <c r="EY187">
        <v>5.000560000000001</v>
      </c>
      <c r="EZ187">
        <v>4349.176428571429</v>
      </c>
      <c r="FA187">
        <v>17295.06785714285</v>
      </c>
      <c r="FB187">
        <v>41.88164285714286</v>
      </c>
      <c r="FC187">
        <v>42.18699999999999</v>
      </c>
      <c r="FD187">
        <v>41.68699999999999</v>
      </c>
      <c r="FE187">
        <v>41.25</v>
      </c>
      <c r="FF187">
        <v>42.55757142857141</v>
      </c>
      <c r="FG187">
        <v>1955.1275</v>
      </c>
      <c r="FH187">
        <v>39.89000000000001</v>
      </c>
      <c r="FI187">
        <v>0</v>
      </c>
      <c r="FJ187">
        <v>1758402689.8</v>
      </c>
      <c r="FK187">
        <v>0</v>
      </c>
      <c r="FL187">
        <v>209.1771538461539</v>
      </c>
      <c r="FM187">
        <v>-0.3053674988612085</v>
      </c>
      <c r="FN187">
        <v>-10.32102567937556</v>
      </c>
      <c r="FO187">
        <v>4349.176538461538</v>
      </c>
      <c r="FP187">
        <v>15</v>
      </c>
      <c r="FQ187">
        <v>0</v>
      </c>
      <c r="FR187" t="s">
        <v>441</v>
      </c>
      <c r="FS187">
        <v>1747148579.5</v>
      </c>
      <c r="FT187">
        <v>1747148584.5</v>
      </c>
      <c r="FU187">
        <v>0</v>
      </c>
      <c r="FV187">
        <v>0.162</v>
      </c>
      <c r="FW187">
        <v>-0.001</v>
      </c>
      <c r="FX187">
        <v>0.139</v>
      </c>
      <c r="FY187">
        <v>0.058</v>
      </c>
      <c r="FZ187">
        <v>420</v>
      </c>
      <c r="GA187">
        <v>16</v>
      </c>
      <c r="GB187">
        <v>0.19</v>
      </c>
      <c r="GC187">
        <v>0.02</v>
      </c>
      <c r="GD187">
        <v>-27.18022926829268</v>
      </c>
      <c r="GE187">
        <v>-0.5104662020906158</v>
      </c>
      <c r="GF187">
        <v>0.07275951448604545</v>
      </c>
      <c r="GG187">
        <v>0</v>
      </c>
      <c r="GH187">
        <v>209.1919117647059</v>
      </c>
      <c r="GI187">
        <v>-0.2422765326203076</v>
      </c>
      <c r="GJ187">
        <v>0.2133447041826157</v>
      </c>
      <c r="GK187">
        <v>1</v>
      </c>
      <c r="GL187">
        <v>0.1508995609756097</v>
      </c>
      <c r="GM187">
        <v>-0.02965839721254355</v>
      </c>
      <c r="GN187">
        <v>0.003162105612533928</v>
      </c>
      <c r="GO187">
        <v>1</v>
      </c>
      <c r="GP187">
        <v>2</v>
      </c>
      <c r="GQ187">
        <v>3</v>
      </c>
      <c r="GR187" t="s">
        <v>448</v>
      </c>
      <c r="GS187">
        <v>3.12747</v>
      </c>
      <c r="GT187">
        <v>2.73332</v>
      </c>
      <c r="GU187">
        <v>0.175735</v>
      </c>
      <c r="GV187">
        <v>0.179429</v>
      </c>
      <c r="GW187">
        <v>0.101148</v>
      </c>
      <c r="GX187">
        <v>0.101224</v>
      </c>
      <c r="GY187">
        <v>24706.2</v>
      </c>
      <c r="GZ187">
        <v>23838.7</v>
      </c>
      <c r="HA187">
        <v>30517.7</v>
      </c>
      <c r="HB187">
        <v>29308.4</v>
      </c>
      <c r="HC187">
        <v>37871.5</v>
      </c>
      <c r="HD187">
        <v>34658</v>
      </c>
      <c r="HE187">
        <v>46693.8</v>
      </c>
      <c r="HF187">
        <v>43543.4</v>
      </c>
      <c r="HG187">
        <v>1.817</v>
      </c>
      <c r="HH187">
        <v>1.87738</v>
      </c>
      <c r="HI187">
        <v>0.118062</v>
      </c>
      <c r="HJ187">
        <v>0</v>
      </c>
      <c r="HK187">
        <v>28.087</v>
      </c>
      <c r="HL187">
        <v>999.9</v>
      </c>
      <c r="HM187">
        <v>55</v>
      </c>
      <c r="HN187">
        <v>30.2</v>
      </c>
      <c r="HO187">
        <v>26.2465</v>
      </c>
      <c r="HP187">
        <v>63.6241</v>
      </c>
      <c r="HQ187">
        <v>16.3662</v>
      </c>
      <c r="HR187">
        <v>1</v>
      </c>
      <c r="HS187">
        <v>0.17453</v>
      </c>
      <c r="HT187">
        <v>0.588625</v>
      </c>
      <c r="HU187">
        <v>20.1985</v>
      </c>
      <c r="HV187">
        <v>5.22837</v>
      </c>
      <c r="HW187">
        <v>11.974</v>
      </c>
      <c r="HX187">
        <v>4.9698</v>
      </c>
      <c r="HY187">
        <v>3.2895</v>
      </c>
      <c r="HZ187">
        <v>9999</v>
      </c>
      <c r="IA187">
        <v>9999</v>
      </c>
      <c r="IB187">
        <v>9999</v>
      </c>
      <c r="IC187">
        <v>999.9</v>
      </c>
      <c r="ID187">
        <v>4.97294</v>
      </c>
      <c r="IE187">
        <v>1.87744</v>
      </c>
      <c r="IF187">
        <v>1.8755</v>
      </c>
      <c r="IG187">
        <v>1.87834</v>
      </c>
      <c r="IH187">
        <v>1.87502</v>
      </c>
      <c r="II187">
        <v>1.87865</v>
      </c>
      <c r="IJ187">
        <v>1.87576</v>
      </c>
      <c r="IK187">
        <v>1.87695</v>
      </c>
      <c r="IL187">
        <v>0</v>
      </c>
      <c r="IM187">
        <v>0</v>
      </c>
      <c r="IN187">
        <v>0</v>
      </c>
      <c r="IO187">
        <v>0</v>
      </c>
      <c r="IP187" t="s">
        <v>443</v>
      </c>
      <c r="IQ187" t="s">
        <v>444</v>
      </c>
      <c r="IR187" t="s">
        <v>445</v>
      </c>
      <c r="IS187" t="s">
        <v>445</v>
      </c>
      <c r="IT187" t="s">
        <v>445</v>
      </c>
      <c r="IU187" t="s">
        <v>445</v>
      </c>
      <c r="IV187">
        <v>0</v>
      </c>
      <c r="IW187">
        <v>100</v>
      </c>
      <c r="IX187">
        <v>100</v>
      </c>
      <c r="IY187">
        <v>1.04</v>
      </c>
      <c r="IZ187">
        <v>0.2063</v>
      </c>
      <c r="JA187">
        <v>-0.2046850803116756</v>
      </c>
      <c r="JB187">
        <v>0.001090686741545948</v>
      </c>
      <c r="JC187">
        <v>-2.452344269991786E-07</v>
      </c>
      <c r="JD187">
        <v>1.613811493950918E-10</v>
      </c>
      <c r="JE187">
        <v>-0.05017639731038544</v>
      </c>
      <c r="JF187">
        <v>-0.0006473243881308715</v>
      </c>
      <c r="JG187">
        <v>0.0006993473609999637</v>
      </c>
      <c r="JH187">
        <v>-6.390957121238126E-06</v>
      </c>
      <c r="JI187">
        <v>1</v>
      </c>
      <c r="JJ187">
        <v>2094</v>
      </c>
      <c r="JK187">
        <v>1</v>
      </c>
      <c r="JL187">
        <v>27</v>
      </c>
      <c r="JM187">
        <v>187568.5</v>
      </c>
      <c r="JN187">
        <v>187568.4</v>
      </c>
      <c r="JO187">
        <v>2.66479</v>
      </c>
      <c r="JP187">
        <v>2.5354</v>
      </c>
      <c r="JQ187">
        <v>1.39893</v>
      </c>
      <c r="JR187">
        <v>2.35352</v>
      </c>
      <c r="JS187">
        <v>1.44897</v>
      </c>
      <c r="JT187">
        <v>2.48169</v>
      </c>
      <c r="JU187">
        <v>37.0509</v>
      </c>
      <c r="JV187">
        <v>24.1926</v>
      </c>
      <c r="JW187">
        <v>18</v>
      </c>
      <c r="JX187">
        <v>476.042</v>
      </c>
      <c r="JY187">
        <v>484.368</v>
      </c>
      <c r="JZ187">
        <v>26.6047</v>
      </c>
      <c r="KA187">
        <v>29.3828</v>
      </c>
      <c r="KB187">
        <v>30.0004</v>
      </c>
      <c r="KC187">
        <v>29.0075</v>
      </c>
      <c r="KD187">
        <v>29.0595</v>
      </c>
      <c r="KE187">
        <v>53.3713</v>
      </c>
      <c r="KF187">
        <v>26.319</v>
      </c>
      <c r="KG187">
        <v>100</v>
      </c>
      <c r="KH187">
        <v>26.5855</v>
      </c>
      <c r="KI187">
        <v>1256.16</v>
      </c>
      <c r="KJ187">
        <v>22.0011</v>
      </c>
      <c r="KK187">
        <v>100.901</v>
      </c>
      <c r="KL187">
        <v>100.164</v>
      </c>
    </row>
    <row r="188" spans="1:298">
      <c r="A188">
        <v>172</v>
      </c>
      <c r="B188">
        <v>1758402695.1</v>
      </c>
      <c r="C188">
        <v>5286.599999904633</v>
      </c>
      <c r="D188" t="s">
        <v>790</v>
      </c>
      <c r="E188" t="s">
        <v>791</v>
      </c>
      <c r="F188">
        <v>5</v>
      </c>
      <c r="G188" t="s">
        <v>641</v>
      </c>
      <c r="H188" t="s">
        <v>437</v>
      </c>
      <c r="I188" t="s">
        <v>438</v>
      </c>
      <c r="J188">
        <v>1758402687.6</v>
      </c>
      <c r="K188">
        <f>(L188)/1000</f>
        <v>0</v>
      </c>
      <c r="L188">
        <f>IF(DQ188, AO188, AI188)</f>
        <v>0</v>
      </c>
      <c r="M188">
        <f>IF(DQ188, AJ188, AH188)</f>
        <v>0</v>
      </c>
      <c r="N188">
        <f>DS188 - IF(AV188&gt;1, M188*DM188*100.0/(AX188), 0)</f>
        <v>0</v>
      </c>
      <c r="O188">
        <f>((U188-K188/2)*N188-M188)/(U188+K188/2)</f>
        <v>0</v>
      </c>
      <c r="P188">
        <f>O188*(DZ188+EA188)/1000.0</f>
        <v>0</v>
      </c>
      <c r="Q188">
        <f>(DS188 - IF(AV188&gt;1, M188*DM188*100.0/(AX188), 0))*(DZ188+EA188)/1000.0</f>
        <v>0</v>
      </c>
      <c r="R188">
        <f>2.0/((1/T188-1/S188)+SIGN(T188)*SQRT((1/T188-1/S188)*(1/T188-1/S188) + 4*DN188/((DN188+1)*(DN188+1))*(2*1/T188*1/S188-1/S188*1/S188)))</f>
        <v>0</v>
      </c>
      <c r="S188">
        <f>IF(LEFT(DO188,1)&lt;&gt;"0",IF(LEFT(DO188,1)="1",3.0,DP188),$D$5+$E$5*(EG188*DZ188/($K$5*1000))+$F$5*(EG188*DZ188/($K$5*1000))*MAX(MIN(DM188,$J$5),$I$5)*MAX(MIN(DM188,$J$5),$I$5)+$G$5*MAX(MIN(DM188,$J$5),$I$5)*(EG188*DZ188/($K$5*1000))+$H$5*(EG188*DZ188/($K$5*1000))*(EG188*DZ188/($K$5*1000)))</f>
        <v>0</v>
      </c>
      <c r="T188">
        <f>K188*(1000-(1000*0.61365*exp(17.502*X188/(240.97+X188))/(DZ188+EA188)+DU188)/2)/(1000*0.61365*exp(17.502*X188/(240.97+X188))/(DZ188+EA188)-DU188)</f>
        <v>0</v>
      </c>
      <c r="U188">
        <f>1/((DN188+1)/(R188/1.6)+1/(S188/1.37)) + DN188/((DN188+1)/(R188/1.6) + DN188/(S188/1.37))</f>
        <v>0</v>
      </c>
      <c r="V188">
        <f>(DI188*DL188)</f>
        <v>0</v>
      </c>
      <c r="W188">
        <f>(EB188+(V188+2*0.95*5.67E-8*(((EB188+$B$7)+273)^4-(EB188+273)^4)-44100*K188)/(1.84*29.3*S188+8*0.95*5.67E-8*(EB188+273)^3))</f>
        <v>0</v>
      </c>
      <c r="X188">
        <f>($C$7*EC188+$D$7*ED188+$E$7*W188)</f>
        <v>0</v>
      </c>
      <c r="Y188">
        <f>0.61365*exp(17.502*X188/(240.97+X188))</f>
        <v>0</v>
      </c>
      <c r="Z188">
        <f>(AA188/AB188*100)</f>
        <v>0</v>
      </c>
      <c r="AA188">
        <f>DU188*(DZ188+EA188)/1000</f>
        <v>0</v>
      </c>
      <c r="AB188">
        <f>0.61365*exp(17.502*EB188/(240.97+EB188))</f>
        <v>0</v>
      </c>
      <c r="AC188">
        <f>(Y188-DU188*(DZ188+EA188)/1000)</f>
        <v>0</v>
      </c>
      <c r="AD188">
        <f>(-K188*44100)</f>
        <v>0</v>
      </c>
      <c r="AE188">
        <f>2*29.3*S188*0.92*(EB188-X188)</f>
        <v>0</v>
      </c>
      <c r="AF188">
        <f>2*0.95*5.67E-8*(((EB188+$B$7)+273)^4-(X188+273)^4)</f>
        <v>0</v>
      </c>
      <c r="AG188">
        <f>V188+AF188+AD188+AE188</f>
        <v>0</v>
      </c>
      <c r="AH188">
        <f>DY188*AV188*(DT188-DS188*(1000-AV188*DV188)/(1000-AV188*DU188))/(100*DM188)</f>
        <v>0</v>
      </c>
      <c r="AI188">
        <f>1000*DY188*AV188*(DU188-DV188)/(100*DM188*(1000-AV188*DU188))</f>
        <v>0</v>
      </c>
      <c r="AJ188">
        <f>(AK188 - AL188 - DZ188*1E3/(8.314*(EB188+273.15)) * AN188/DY188 * AM188) * DY188/(100*DM188) * (1000 - DV188)/1000</f>
        <v>0</v>
      </c>
      <c r="AK188">
        <v>1271.949741253452</v>
      </c>
      <c r="AL188">
        <v>1252.920666666667</v>
      </c>
      <c r="AM188">
        <v>3.407849438743987</v>
      </c>
      <c r="AN188">
        <v>65.66047444305194</v>
      </c>
      <c r="AO188">
        <f>(AQ188 - AP188 + DZ188*1E3/(8.314*(EB188+273.15)) * AS188/DY188 * AR188) * DY188/(100*DM188) * 1000/(1000 - AQ188)</f>
        <v>0</v>
      </c>
      <c r="AP188">
        <v>22.07349841896331</v>
      </c>
      <c r="AQ188">
        <v>22.21700666666667</v>
      </c>
      <c r="AR188">
        <v>3.307569449954491E-06</v>
      </c>
      <c r="AS188">
        <v>125.0699500986589</v>
      </c>
      <c r="AT188">
        <v>0</v>
      </c>
      <c r="AU188">
        <v>0</v>
      </c>
      <c r="AV188">
        <f>IF(AT188*$H$13&gt;=AX188,1.0,(AX188/(AX188-AT188*$H$13)))</f>
        <v>0</v>
      </c>
      <c r="AW188">
        <f>(AV188-1)*100</f>
        <v>0</v>
      </c>
      <c r="AX188">
        <f>MAX(0,($B$13+$C$13*EG188)/(1+$D$13*EG188)*DZ188/(EB188+273)*$E$13)</f>
        <v>0</v>
      </c>
      <c r="AY188" t="s">
        <v>439</v>
      </c>
      <c r="AZ188" t="s">
        <v>439</v>
      </c>
      <c r="BA188">
        <v>0</v>
      </c>
      <c r="BB188">
        <v>0</v>
      </c>
      <c r="BC188">
        <f>1-BA188/BB188</f>
        <v>0</v>
      </c>
      <c r="BD188">
        <v>0</v>
      </c>
      <c r="BE188" t="s">
        <v>439</v>
      </c>
      <c r="BF188" t="s">
        <v>439</v>
      </c>
      <c r="BG188">
        <v>0</v>
      </c>
      <c r="BH188">
        <v>0</v>
      </c>
      <c r="BI188">
        <f>1-BG188/BH188</f>
        <v>0</v>
      </c>
      <c r="BJ188">
        <v>0.5</v>
      </c>
      <c r="BK188">
        <f>DJ188</f>
        <v>0</v>
      </c>
      <c r="BL188">
        <f>M188</f>
        <v>0</v>
      </c>
      <c r="BM188">
        <f>BI188*BJ188*BK188</f>
        <v>0</v>
      </c>
      <c r="BN188">
        <f>(BL188-BD188)/BK188</f>
        <v>0</v>
      </c>
      <c r="BO188">
        <f>(BB188-BH188)/BH188</f>
        <v>0</v>
      </c>
      <c r="BP188">
        <f>BA188/(BC188+BA188/BH188)</f>
        <v>0</v>
      </c>
      <c r="BQ188" t="s">
        <v>439</v>
      </c>
      <c r="BR188">
        <v>0</v>
      </c>
      <c r="BS188">
        <f>IF(BR188&lt;&gt;0, BR188, BP188)</f>
        <v>0</v>
      </c>
      <c r="BT188">
        <f>1-BS188/BH188</f>
        <v>0</v>
      </c>
      <c r="BU188">
        <f>(BH188-BG188)/(BH188-BS188)</f>
        <v>0</v>
      </c>
      <c r="BV188">
        <f>(BB188-BH188)/(BB188-BS188)</f>
        <v>0</v>
      </c>
      <c r="BW188">
        <f>(BH188-BG188)/(BH188-BA188)</f>
        <v>0</v>
      </c>
      <c r="BX188">
        <f>(BB188-BH188)/(BB188-BA188)</f>
        <v>0</v>
      </c>
      <c r="BY188">
        <f>(BU188*BS188/BG188)</f>
        <v>0</v>
      </c>
      <c r="BZ188">
        <f>(1-BY188)</f>
        <v>0</v>
      </c>
      <c r="DI188">
        <f>$B$11*EH188+$C$11*EI188+$F$11*ET188*(1-EW188)</f>
        <v>0</v>
      </c>
      <c r="DJ188">
        <f>DI188*DK188</f>
        <v>0</v>
      </c>
      <c r="DK188">
        <f>($B$11*$D$9+$C$11*$D$9+$F$11*((FG188+EY188)/MAX(FG188+EY188+FH188, 0.1)*$I$9+FH188/MAX(FG188+EY188+FH188, 0.1)*$J$9))/($B$11+$C$11+$F$11)</f>
        <v>0</v>
      </c>
      <c r="DL188">
        <f>($B$11*$K$9+$C$11*$K$9+$F$11*((FG188+EY188)/MAX(FG188+EY188+FH188, 0.1)*$P$9+FH188/MAX(FG188+EY188+FH188, 0.1)*$Q$9))/($B$11+$C$11+$F$11)</f>
        <v>0</v>
      </c>
      <c r="DM188">
        <v>1.91</v>
      </c>
      <c r="DN188">
        <v>0.5</v>
      </c>
      <c r="DO188" t="s">
        <v>440</v>
      </c>
      <c r="DP188">
        <v>2</v>
      </c>
      <c r="DQ188" t="b">
        <v>1</v>
      </c>
      <c r="DR188">
        <v>1758402687.6</v>
      </c>
      <c r="DS188">
        <v>1201.684074074074</v>
      </c>
      <c r="DT188">
        <v>1228.944074074074</v>
      </c>
      <c r="DU188">
        <v>22.2163037037037</v>
      </c>
      <c r="DV188">
        <v>22.0696962962963</v>
      </c>
      <c r="DW188">
        <v>1200.653703703704</v>
      </c>
      <c r="DX188">
        <v>22.01007037037037</v>
      </c>
      <c r="DY188">
        <v>499.9712222222222</v>
      </c>
      <c r="DZ188">
        <v>90.30645185185185</v>
      </c>
      <c r="EA188">
        <v>0.05560369629629629</v>
      </c>
      <c r="EB188">
        <v>28.92809259259259</v>
      </c>
      <c r="EC188">
        <v>30.00901111111111</v>
      </c>
      <c r="ED188">
        <v>999.9000000000001</v>
      </c>
      <c r="EE188">
        <v>0</v>
      </c>
      <c r="EF188">
        <v>0</v>
      </c>
      <c r="EG188">
        <v>10003.70333333333</v>
      </c>
      <c r="EH188">
        <v>0</v>
      </c>
      <c r="EI188">
        <v>9.780483703703704</v>
      </c>
      <c r="EJ188">
        <v>-27.25978148148148</v>
      </c>
      <c r="EK188">
        <v>1228.987777777778</v>
      </c>
      <c r="EL188">
        <v>1256.678148148148</v>
      </c>
      <c r="EM188">
        <v>0.1466017037037037</v>
      </c>
      <c r="EN188">
        <v>1228.944074074074</v>
      </c>
      <c r="EO188">
        <v>22.0696962962963</v>
      </c>
      <c r="EP188">
        <v>2.006275185185185</v>
      </c>
      <c r="EQ188">
        <v>1.993035555555555</v>
      </c>
      <c r="ER188">
        <v>17.49393703703704</v>
      </c>
      <c r="ES188">
        <v>17.38912962962963</v>
      </c>
      <c r="ET188">
        <v>2000.038888888889</v>
      </c>
      <c r="EU188">
        <v>0.9800044444444445</v>
      </c>
      <c r="EV188">
        <v>0.01999521111111111</v>
      </c>
      <c r="EW188">
        <v>0</v>
      </c>
      <c r="EX188">
        <v>209.1925185185186</v>
      </c>
      <c r="EY188">
        <v>5.000560000000001</v>
      </c>
      <c r="EZ188">
        <v>4348.19111111111</v>
      </c>
      <c r="FA188">
        <v>17295.25185185185</v>
      </c>
      <c r="FB188">
        <v>41.88877777777778</v>
      </c>
      <c r="FC188">
        <v>42.18699999999999</v>
      </c>
      <c r="FD188">
        <v>41.68699999999999</v>
      </c>
      <c r="FE188">
        <v>41.25</v>
      </c>
      <c r="FF188">
        <v>42.55970370370369</v>
      </c>
      <c r="FG188">
        <v>1955.148888888889</v>
      </c>
      <c r="FH188">
        <v>39.89000000000001</v>
      </c>
      <c r="FI188">
        <v>0</v>
      </c>
      <c r="FJ188">
        <v>1758402695.2</v>
      </c>
      <c r="FK188">
        <v>0</v>
      </c>
      <c r="FL188">
        <v>209.159</v>
      </c>
      <c r="FM188">
        <v>-1.356692291070078</v>
      </c>
      <c r="FN188">
        <v>-7.794615395240121</v>
      </c>
      <c r="FO188">
        <v>4348.128</v>
      </c>
      <c r="FP188">
        <v>15</v>
      </c>
      <c r="FQ188">
        <v>0</v>
      </c>
      <c r="FR188" t="s">
        <v>441</v>
      </c>
      <c r="FS188">
        <v>1747148579.5</v>
      </c>
      <c r="FT188">
        <v>1747148584.5</v>
      </c>
      <c r="FU188">
        <v>0</v>
      </c>
      <c r="FV188">
        <v>0.162</v>
      </c>
      <c r="FW188">
        <v>-0.001</v>
      </c>
      <c r="FX188">
        <v>0.139</v>
      </c>
      <c r="FY188">
        <v>0.058</v>
      </c>
      <c r="FZ188">
        <v>420</v>
      </c>
      <c r="GA188">
        <v>16</v>
      </c>
      <c r="GB188">
        <v>0.19</v>
      </c>
      <c r="GC188">
        <v>0.02</v>
      </c>
      <c r="GD188">
        <v>-27.22077317073171</v>
      </c>
      <c r="GE188">
        <v>-0.7080334494773783</v>
      </c>
      <c r="GF188">
        <v>0.08557580015911759</v>
      </c>
      <c r="GG188">
        <v>0</v>
      </c>
      <c r="GH188">
        <v>209.1612647058824</v>
      </c>
      <c r="GI188">
        <v>-0.3377998358706892</v>
      </c>
      <c r="GJ188">
        <v>0.2166409755418772</v>
      </c>
      <c r="GK188">
        <v>1</v>
      </c>
      <c r="GL188">
        <v>0.1482563658536585</v>
      </c>
      <c r="GM188">
        <v>-0.03276029268292693</v>
      </c>
      <c r="GN188">
        <v>0.003408963069265275</v>
      </c>
      <c r="GO188">
        <v>1</v>
      </c>
      <c r="GP188">
        <v>2</v>
      </c>
      <c r="GQ188">
        <v>3</v>
      </c>
      <c r="GR188" t="s">
        <v>448</v>
      </c>
      <c r="GS188">
        <v>3.12715</v>
      </c>
      <c r="GT188">
        <v>2.73362</v>
      </c>
      <c r="GU188">
        <v>0.177226</v>
      </c>
      <c r="GV188">
        <v>0.180906</v>
      </c>
      <c r="GW188">
        <v>0.10115</v>
      </c>
      <c r="GX188">
        <v>0.101237</v>
      </c>
      <c r="GY188">
        <v>24661</v>
      </c>
      <c r="GZ188">
        <v>23795.8</v>
      </c>
      <c r="HA188">
        <v>30517.1</v>
      </c>
      <c r="HB188">
        <v>29308.4</v>
      </c>
      <c r="HC188">
        <v>37871</v>
      </c>
      <c r="HD188">
        <v>34657.5</v>
      </c>
      <c r="HE188">
        <v>46693.1</v>
      </c>
      <c r="HF188">
        <v>43543.3</v>
      </c>
      <c r="HG188">
        <v>1.81718</v>
      </c>
      <c r="HH188">
        <v>1.87763</v>
      </c>
      <c r="HI188">
        <v>0.117738</v>
      </c>
      <c r="HJ188">
        <v>0</v>
      </c>
      <c r="HK188">
        <v>28.0862</v>
      </c>
      <c r="HL188">
        <v>999.9</v>
      </c>
      <c r="HM188">
        <v>55</v>
      </c>
      <c r="HN188">
        <v>30.2</v>
      </c>
      <c r="HO188">
        <v>26.2476</v>
      </c>
      <c r="HP188">
        <v>63.3041</v>
      </c>
      <c r="HQ188">
        <v>16.6226</v>
      </c>
      <c r="HR188">
        <v>1</v>
      </c>
      <c r="HS188">
        <v>0.174502</v>
      </c>
      <c r="HT188">
        <v>0.6205580000000001</v>
      </c>
      <c r="HU188">
        <v>20.1983</v>
      </c>
      <c r="HV188">
        <v>5.22837</v>
      </c>
      <c r="HW188">
        <v>11.974</v>
      </c>
      <c r="HX188">
        <v>4.96985</v>
      </c>
      <c r="HY188">
        <v>3.2895</v>
      </c>
      <c r="HZ188">
        <v>9999</v>
      </c>
      <c r="IA188">
        <v>9999</v>
      </c>
      <c r="IB188">
        <v>9999</v>
      </c>
      <c r="IC188">
        <v>999.9</v>
      </c>
      <c r="ID188">
        <v>4.97295</v>
      </c>
      <c r="IE188">
        <v>1.87744</v>
      </c>
      <c r="IF188">
        <v>1.8755</v>
      </c>
      <c r="IG188">
        <v>1.87836</v>
      </c>
      <c r="IH188">
        <v>1.87503</v>
      </c>
      <c r="II188">
        <v>1.87866</v>
      </c>
      <c r="IJ188">
        <v>1.87576</v>
      </c>
      <c r="IK188">
        <v>1.87696</v>
      </c>
      <c r="IL188">
        <v>0</v>
      </c>
      <c r="IM188">
        <v>0</v>
      </c>
      <c r="IN188">
        <v>0</v>
      </c>
      <c r="IO188">
        <v>0</v>
      </c>
      <c r="IP188" t="s">
        <v>443</v>
      </c>
      <c r="IQ188" t="s">
        <v>444</v>
      </c>
      <c r="IR188" t="s">
        <v>445</v>
      </c>
      <c r="IS188" t="s">
        <v>445</v>
      </c>
      <c r="IT188" t="s">
        <v>445</v>
      </c>
      <c r="IU188" t="s">
        <v>445</v>
      </c>
      <c r="IV188">
        <v>0</v>
      </c>
      <c r="IW188">
        <v>100</v>
      </c>
      <c r="IX188">
        <v>100</v>
      </c>
      <c r="IY188">
        <v>1.06</v>
      </c>
      <c r="IZ188">
        <v>0.2063</v>
      </c>
      <c r="JA188">
        <v>-0.2046850803116756</v>
      </c>
      <c r="JB188">
        <v>0.001090686741545948</v>
      </c>
      <c r="JC188">
        <v>-2.452344269991786E-07</v>
      </c>
      <c r="JD188">
        <v>1.613811493950918E-10</v>
      </c>
      <c r="JE188">
        <v>-0.05017639731038544</v>
      </c>
      <c r="JF188">
        <v>-0.0006473243881308715</v>
      </c>
      <c r="JG188">
        <v>0.0006993473609999637</v>
      </c>
      <c r="JH188">
        <v>-6.390957121238126E-06</v>
      </c>
      <c r="JI188">
        <v>1</v>
      </c>
      <c r="JJ188">
        <v>2094</v>
      </c>
      <c r="JK188">
        <v>1</v>
      </c>
      <c r="JL188">
        <v>27</v>
      </c>
      <c r="JM188">
        <v>187568.6</v>
      </c>
      <c r="JN188">
        <v>187568.5</v>
      </c>
      <c r="JO188">
        <v>2.69043</v>
      </c>
      <c r="JP188">
        <v>2.52197</v>
      </c>
      <c r="JQ188">
        <v>1.39893</v>
      </c>
      <c r="JR188">
        <v>2.35229</v>
      </c>
      <c r="JS188">
        <v>1.44897</v>
      </c>
      <c r="JT188">
        <v>2.58789</v>
      </c>
      <c r="JU188">
        <v>37.0509</v>
      </c>
      <c r="JV188">
        <v>24.2013</v>
      </c>
      <c r="JW188">
        <v>18</v>
      </c>
      <c r="JX188">
        <v>476.153</v>
      </c>
      <c r="JY188">
        <v>484.556</v>
      </c>
      <c r="JZ188">
        <v>26.5895</v>
      </c>
      <c r="KA188">
        <v>29.3853</v>
      </c>
      <c r="KB188">
        <v>30</v>
      </c>
      <c r="KC188">
        <v>29.0099</v>
      </c>
      <c r="KD188">
        <v>29.0619</v>
      </c>
      <c r="KE188">
        <v>53.9713</v>
      </c>
      <c r="KF188">
        <v>26.319</v>
      </c>
      <c r="KG188">
        <v>100</v>
      </c>
      <c r="KH188">
        <v>26.5809</v>
      </c>
      <c r="KI188">
        <v>1276.2</v>
      </c>
      <c r="KJ188">
        <v>21.9882</v>
      </c>
      <c r="KK188">
        <v>100.9</v>
      </c>
      <c r="KL188">
        <v>100.164</v>
      </c>
    </row>
    <row r="189" spans="1:298">
      <c r="A189">
        <v>173</v>
      </c>
      <c r="B189">
        <v>1758402700.1</v>
      </c>
      <c r="C189">
        <v>5291.599999904633</v>
      </c>
      <c r="D189" t="s">
        <v>792</v>
      </c>
      <c r="E189" t="s">
        <v>793</v>
      </c>
      <c r="F189">
        <v>5</v>
      </c>
      <c r="G189" t="s">
        <v>641</v>
      </c>
      <c r="H189" t="s">
        <v>437</v>
      </c>
      <c r="I189" t="s">
        <v>438</v>
      </c>
      <c r="J189">
        <v>1758402692.314285</v>
      </c>
      <c r="K189">
        <f>(L189)/1000</f>
        <v>0</v>
      </c>
      <c r="L189">
        <f>IF(DQ189, AO189, AI189)</f>
        <v>0</v>
      </c>
      <c r="M189">
        <f>IF(DQ189, AJ189, AH189)</f>
        <v>0</v>
      </c>
      <c r="N189">
        <f>DS189 - IF(AV189&gt;1, M189*DM189*100.0/(AX189), 0)</f>
        <v>0</v>
      </c>
      <c r="O189">
        <f>((U189-K189/2)*N189-M189)/(U189+K189/2)</f>
        <v>0</v>
      </c>
      <c r="P189">
        <f>O189*(DZ189+EA189)/1000.0</f>
        <v>0</v>
      </c>
      <c r="Q189">
        <f>(DS189 - IF(AV189&gt;1, M189*DM189*100.0/(AX189), 0))*(DZ189+EA189)/1000.0</f>
        <v>0</v>
      </c>
      <c r="R189">
        <f>2.0/((1/T189-1/S189)+SIGN(T189)*SQRT((1/T189-1/S189)*(1/T189-1/S189) + 4*DN189/((DN189+1)*(DN189+1))*(2*1/T189*1/S189-1/S189*1/S189)))</f>
        <v>0</v>
      </c>
      <c r="S189">
        <f>IF(LEFT(DO189,1)&lt;&gt;"0",IF(LEFT(DO189,1)="1",3.0,DP189),$D$5+$E$5*(EG189*DZ189/($K$5*1000))+$F$5*(EG189*DZ189/($K$5*1000))*MAX(MIN(DM189,$J$5),$I$5)*MAX(MIN(DM189,$J$5),$I$5)+$G$5*MAX(MIN(DM189,$J$5),$I$5)*(EG189*DZ189/($K$5*1000))+$H$5*(EG189*DZ189/($K$5*1000))*(EG189*DZ189/($K$5*1000)))</f>
        <v>0</v>
      </c>
      <c r="T189">
        <f>K189*(1000-(1000*0.61365*exp(17.502*X189/(240.97+X189))/(DZ189+EA189)+DU189)/2)/(1000*0.61365*exp(17.502*X189/(240.97+X189))/(DZ189+EA189)-DU189)</f>
        <v>0</v>
      </c>
      <c r="U189">
        <f>1/((DN189+1)/(R189/1.6)+1/(S189/1.37)) + DN189/((DN189+1)/(R189/1.6) + DN189/(S189/1.37))</f>
        <v>0</v>
      </c>
      <c r="V189">
        <f>(DI189*DL189)</f>
        <v>0</v>
      </c>
      <c r="W189">
        <f>(EB189+(V189+2*0.95*5.67E-8*(((EB189+$B$7)+273)^4-(EB189+273)^4)-44100*K189)/(1.84*29.3*S189+8*0.95*5.67E-8*(EB189+273)^3))</f>
        <v>0</v>
      </c>
      <c r="X189">
        <f>($C$7*EC189+$D$7*ED189+$E$7*W189)</f>
        <v>0</v>
      </c>
      <c r="Y189">
        <f>0.61365*exp(17.502*X189/(240.97+X189))</f>
        <v>0</v>
      </c>
      <c r="Z189">
        <f>(AA189/AB189*100)</f>
        <v>0</v>
      </c>
      <c r="AA189">
        <f>DU189*(DZ189+EA189)/1000</f>
        <v>0</v>
      </c>
      <c r="AB189">
        <f>0.61365*exp(17.502*EB189/(240.97+EB189))</f>
        <v>0</v>
      </c>
      <c r="AC189">
        <f>(Y189-DU189*(DZ189+EA189)/1000)</f>
        <v>0</v>
      </c>
      <c r="AD189">
        <f>(-K189*44100)</f>
        <v>0</v>
      </c>
      <c r="AE189">
        <f>2*29.3*S189*0.92*(EB189-X189)</f>
        <v>0</v>
      </c>
      <c r="AF189">
        <f>2*0.95*5.67E-8*(((EB189+$B$7)+273)^4-(X189+273)^4)</f>
        <v>0</v>
      </c>
      <c r="AG189">
        <f>V189+AF189+AD189+AE189</f>
        <v>0</v>
      </c>
      <c r="AH189">
        <f>DY189*AV189*(DT189-DS189*(1000-AV189*DV189)/(1000-AV189*DU189))/(100*DM189)</f>
        <v>0</v>
      </c>
      <c r="AI189">
        <f>1000*DY189*AV189*(DU189-DV189)/(100*DM189*(1000-AV189*DU189))</f>
        <v>0</v>
      </c>
      <c r="AJ189">
        <f>(AK189 - AL189 - DZ189*1E3/(8.314*(EB189+273.15)) * AN189/DY189 * AM189) * DY189/(100*DM189) * (1000 - DV189)/1000</f>
        <v>0</v>
      </c>
      <c r="AK189">
        <v>1288.993100674611</v>
      </c>
      <c r="AL189">
        <v>1270.105818181818</v>
      </c>
      <c r="AM189">
        <v>3.430703824485396</v>
      </c>
      <c r="AN189">
        <v>65.66047444305194</v>
      </c>
      <c r="AO189">
        <f>(AQ189 - AP189 + DZ189*1E3/(8.314*(EB189+273.15)) * AS189/DY189 * AR189) * DY189/(100*DM189) * 1000/(1000 - AQ189)</f>
        <v>0</v>
      </c>
      <c r="AP189">
        <v>22.08013617310783</v>
      </c>
      <c r="AQ189">
        <v>22.21760848484848</v>
      </c>
      <c r="AR189">
        <v>-2.63592109648369E-06</v>
      </c>
      <c r="AS189">
        <v>125.0699500986589</v>
      </c>
      <c r="AT189">
        <v>0</v>
      </c>
      <c r="AU189">
        <v>0</v>
      </c>
      <c r="AV189">
        <f>IF(AT189*$H$13&gt;=AX189,1.0,(AX189/(AX189-AT189*$H$13)))</f>
        <v>0</v>
      </c>
      <c r="AW189">
        <f>(AV189-1)*100</f>
        <v>0</v>
      </c>
      <c r="AX189">
        <f>MAX(0,($B$13+$C$13*EG189)/(1+$D$13*EG189)*DZ189/(EB189+273)*$E$13)</f>
        <v>0</v>
      </c>
      <c r="AY189" t="s">
        <v>439</v>
      </c>
      <c r="AZ189" t="s">
        <v>439</v>
      </c>
      <c r="BA189">
        <v>0</v>
      </c>
      <c r="BB189">
        <v>0</v>
      </c>
      <c r="BC189">
        <f>1-BA189/BB189</f>
        <v>0</v>
      </c>
      <c r="BD189">
        <v>0</v>
      </c>
      <c r="BE189" t="s">
        <v>439</v>
      </c>
      <c r="BF189" t="s">
        <v>439</v>
      </c>
      <c r="BG189">
        <v>0</v>
      </c>
      <c r="BH189">
        <v>0</v>
      </c>
      <c r="BI189">
        <f>1-BG189/BH189</f>
        <v>0</v>
      </c>
      <c r="BJ189">
        <v>0.5</v>
      </c>
      <c r="BK189">
        <f>DJ189</f>
        <v>0</v>
      </c>
      <c r="BL189">
        <f>M189</f>
        <v>0</v>
      </c>
      <c r="BM189">
        <f>BI189*BJ189*BK189</f>
        <v>0</v>
      </c>
      <c r="BN189">
        <f>(BL189-BD189)/BK189</f>
        <v>0</v>
      </c>
      <c r="BO189">
        <f>(BB189-BH189)/BH189</f>
        <v>0</v>
      </c>
      <c r="BP189">
        <f>BA189/(BC189+BA189/BH189)</f>
        <v>0</v>
      </c>
      <c r="BQ189" t="s">
        <v>439</v>
      </c>
      <c r="BR189">
        <v>0</v>
      </c>
      <c r="BS189">
        <f>IF(BR189&lt;&gt;0, BR189, BP189)</f>
        <v>0</v>
      </c>
      <c r="BT189">
        <f>1-BS189/BH189</f>
        <v>0</v>
      </c>
      <c r="BU189">
        <f>(BH189-BG189)/(BH189-BS189)</f>
        <v>0</v>
      </c>
      <c r="BV189">
        <f>(BB189-BH189)/(BB189-BS189)</f>
        <v>0</v>
      </c>
      <c r="BW189">
        <f>(BH189-BG189)/(BH189-BA189)</f>
        <v>0</v>
      </c>
      <c r="BX189">
        <f>(BB189-BH189)/(BB189-BA189)</f>
        <v>0</v>
      </c>
      <c r="BY189">
        <f>(BU189*BS189/BG189)</f>
        <v>0</v>
      </c>
      <c r="BZ189">
        <f>(1-BY189)</f>
        <v>0</v>
      </c>
      <c r="DI189">
        <f>$B$11*EH189+$C$11*EI189+$F$11*ET189*(1-EW189)</f>
        <v>0</v>
      </c>
      <c r="DJ189">
        <f>DI189*DK189</f>
        <v>0</v>
      </c>
      <c r="DK189">
        <f>($B$11*$D$9+$C$11*$D$9+$F$11*((FG189+EY189)/MAX(FG189+EY189+FH189, 0.1)*$I$9+FH189/MAX(FG189+EY189+FH189, 0.1)*$J$9))/($B$11+$C$11+$F$11)</f>
        <v>0</v>
      </c>
      <c r="DL189">
        <f>($B$11*$K$9+$C$11*$K$9+$F$11*((FG189+EY189)/MAX(FG189+EY189+FH189, 0.1)*$P$9+FH189/MAX(FG189+EY189+FH189, 0.1)*$Q$9))/($B$11+$C$11+$F$11)</f>
        <v>0</v>
      </c>
      <c r="DM189">
        <v>1.91</v>
      </c>
      <c r="DN189">
        <v>0.5</v>
      </c>
      <c r="DO189" t="s">
        <v>440</v>
      </c>
      <c r="DP189">
        <v>2</v>
      </c>
      <c r="DQ189" t="b">
        <v>1</v>
      </c>
      <c r="DR189">
        <v>1758402692.314285</v>
      </c>
      <c r="DS189">
        <v>1217.480357142857</v>
      </c>
      <c r="DT189">
        <v>1244.747857142857</v>
      </c>
      <c r="DU189">
        <v>22.21677857142857</v>
      </c>
      <c r="DV189">
        <v>22.073525</v>
      </c>
      <c r="DW189">
        <v>1216.431428571429</v>
      </c>
      <c r="DX189">
        <v>22.01053571428572</v>
      </c>
      <c r="DY189">
        <v>500.0481785714286</v>
      </c>
      <c r="DZ189">
        <v>90.30668571428569</v>
      </c>
      <c r="EA189">
        <v>0.05567419642857142</v>
      </c>
      <c r="EB189">
        <v>28.92706428571429</v>
      </c>
      <c r="EC189">
        <v>30.00836071428571</v>
      </c>
      <c r="ED189">
        <v>999.9000000000002</v>
      </c>
      <c r="EE189">
        <v>0</v>
      </c>
      <c r="EF189">
        <v>0</v>
      </c>
      <c r="EG189">
        <v>9998.21107142857</v>
      </c>
      <c r="EH189">
        <v>0</v>
      </c>
      <c r="EI189">
        <v>9.789500714285712</v>
      </c>
      <c r="EJ189">
        <v>-27.26777857142857</v>
      </c>
      <c r="EK189">
        <v>1245.143928571428</v>
      </c>
      <c r="EL189">
        <v>1272.844642857143</v>
      </c>
      <c r="EM189">
        <v>0.1432565</v>
      </c>
      <c r="EN189">
        <v>1244.747857142857</v>
      </c>
      <c r="EO189">
        <v>22.073525</v>
      </c>
      <c r="EP189">
        <v>2.006324285714286</v>
      </c>
      <c r="EQ189">
        <v>1.993386785714286</v>
      </c>
      <c r="ER189">
        <v>17.49432142857143</v>
      </c>
      <c r="ES189">
        <v>17.39190357142857</v>
      </c>
      <c r="ET189">
        <v>2000.039285714286</v>
      </c>
      <c r="EU189">
        <v>0.9800043928571428</v>
      </c>
      <c r="EV189">
        <v>0.01999526428571429</v>
      </c>
      <c r="EW189">
        <v>0</v>
      </c>
      <c r="EX189">
        <v>209.0881071428572</v>
      </c>
      <c r="EY189">
        <v>5.000560000000001</v>
      </c>
      <c r="EZ189">
        <v>4347.391785714286</v>
      </c>
      <c r="FA189">
        <v>17295.24642857143</v>
      </c>
      <c r="FB189">
        <v>41.89492857142857</v>
      </c>
      <c r="FC189">
        <v>42.18699999999999</v>
      </c>
      <c r="FD189">
        <v>41.68699999999999</v>
      </c>
      <c r="FE189">
        <v>41.25</v>
      </c>
      <c r="FF189">
        <v>42.5597857142857</v>
      </c>
      <c r="FG189">
        <v>1955.149285714286</v>
      </c>
      <c r="FH189">
        <v>39.89000000000001</v>
      </c>
      <c r="FI189">
        <v>0</v>
      </c>
      <c r="FJ189">
        <v>1758402700</v>
      </c>
      <c r="FK189">
        <v>0</v>
      </c>
      <c r="FL189">
        <v>209.07768</v>
      </c>
      <c r="FM189">
        <v>0.09423078170626263</v>
      </c>
      <c r="FN189">
        <v>-11.8107692219428</v>
      </c>
      <c r="FO189">
        <v>4347.3476</v>
      </c>
      <c r="FP189">
        <v>15</v>
      </c>
      <c r="FQ189">
        <v>0</v>
      </c>
      <c r="FR189" t="s">
        <v>441</v>
      </c>
      <c r="FS189">
        <v>1747148579.5</v>
      </c>
      <c r="FT189">
        <v>1747148584.5</v>
      </c>
      <c r="FU189">
        <v>0</v>
      </c>
      <c r="FV189">
        <v>0.162</v>
      </c>
      <c r="FW189">
        <v>-0.001</v>
      </c>
      <c r="FX189">
        <v>0.139</v>
      </c>
      <c r="FY189">
        <v>0.058</v>
      </c>
      <c r="FZ189">
        <v>420</v>
      </c>
      <c r="GA189">
        <v>16</v>
      </c>
      <c r="GB189">
        <v>0.19</v>
      </c>
      <c r="GC189">
        <v>0.02</v>
      </c>
      <c r="GD189">
        <v>-27.24628292682927</v>
      </c>
      <c r="GE189">
        <v>-0.1963526132403482</v>
      </c>
      <c r="GF189">
        <v>0.05825564309497609</v>
      </c>
      <c r="GG189">
        <v>1</v>
      </c>
      <c r="GH189">
        <v>209.1461176470588</v>
      </c>
      <c r="GI189">
        <v>-0.8547593489462306</v>
      </c>
      <c r="GJ189">
        <v>0.2087171974517434</v>
      </c>
      <c r="GK189">
        <v>1</v>
      </c>
      <c r="GL189">
        <v>0.1458668536585366</v>
      </c>
      <c r="GM189">
        <v>-0.0387402229965158</v>
      </c>
      <c r="GN189">
        <v>0.003974829823391895</v>
      </c>
      <c r="GO189">
        <v>1</v>
      </c>
      <c r="GP189">
        <v>3</v>
      </c>
      <c r="GQ189">
        <v>3</v>
      </c>
      <c r="GR189" t="s">
        <v>442</v>
      </c>
      <c r="GS189">
        <v>3.12736</v>
      </c>
      <c r="GT189">
        <v>2.73358</v>
      </c>
      <c r="GU189">
        <v>0.178713</v>
      </c>
      <c r="GV189">
        <v>0.182394</v>
      </c>
      <c r="GW189">
        <v>0.101151</v>
      </c>
      <c r="GX189">
        <v>0.101255</v>
      </c>
      <c r="GY189">
        <v>24616.7</v>
      </c>
      <c r="GZ189">
        <v>23752.4</v>
      </c>
      <c r="HA189">
        <v>30517.5</v>
      </c>
      <c r="HB189">
        <v>29308.3</v>
      </c>
      <c r="HC189">
        <v>37871.3</v>
      </c>
      <c r="HD189">
        <v>34657</v>
      </c>
      <c r="HE189">
        <v>46693.4</v>
      </c>
      <c r="HF189">
        <v>43543.3</v>
      </c>
      <c r="HG189">
        <v>1.81732</v>
      </c>
      <c r="HH189">
        <v>1.87742</v>
      </c>
      <c r="HI189">
        <v>0.117294</v>
      </c>
      <c r="HJ189">
        <v>0</v>
      </c>
      <c r="HK189">
        <v>28.084</v>
      </c>
      <c r="HL189">
        <v>999.9</v>
      </c>
      <c r="HM189">
        <v>55</v>
      </c>
      <c r="HN189">
        <v>30.2</v>
      </c>
      <c r="HO189">
        <v>26.2491</v>
      </c>
      <c r="HP189">
        <v>63.3741</v>
      </c>
      <c r="HQ189">
        <v>16.4343</v>
      </c>
      <c r="HR189">
        <v>1</v>
      </c>
      <c r="HS189">
        <v>0.174705</v>
      </c>
      <c r="HT189">
        <v>0.593657</v>
      </c>
      <c r="HU189">
        <v>20.1984</v>
      </c>
      <c r="HV189">
        <v>5.22837</v>
      </c>
      <c r="HW189">
        <v>11.974</v>
      </c>
      <c r="HX189">
        <v>4.96965</v>
      </c>
      <c r="HY189">
        <v>3.2895</v>
      </c>
      <c r="HZ189">
        <v>9999</v>
      </c>
      <c r="IA189">
        <v>9999</v>
      </c>
      <c r="IB189">
        <v>9999</v>
      </c>
      <c r="IC189">
        <v>999.9</v>
      </c>
      <c r="ID189">
        <v>4.97295</v>
      </c>
      <c r="IE189">
        <v>1.87744</v>
      </c>
      <c r="IF189">
        <v>1.87547</v>
      </c>
      <c r="IG189">
        <v>1.87834</v>
      </c>
      <c r="IH189">
        <v>1.87502</v>
      </c>
      <c r="II189">
        <v>1.87864</v>
      </c>
      <c r="IJ189">
        <v>1.87573</v>
      </c>
      <c r="IK189">
        <v>1.8769</v>
      </c>
      <c r="IL189">
        <v>0</v>
      </c>
      <c r="IM189">
        <v>0</v>
      </c>
      <c r="IN189">
        <v>0</v>
      </c>
      <c r="IO189">
        <v>0</v>
      </c>
      <c r="IP189" t="s">
        <v>443</v>
      </c>
      <c r="IQ189" t="s">
        <v>444</v>
      </c>
      <c r="IR189" t="s">
        <v>445</v>
      </c>
      <c r="IS189" t="s">
        <v>445</v>
      </c>
      <c r="IT189" t="s">
        <v>445</v>
      </c>
      <c r="IU189" t="s">
        <v>445</v>
      </c>
      <c r="IV189">
        <v>0</v>
      </c>
      <c r="IW189">
        <v>100</v>
      </c>
      <c r="IX189">
        <v>100</v>
      </c>
      <c r="IY189">
        <v>1.08</v>
      </c>
      <c r="IZ189">
        <v>0.2063</v>
      </c>
      <c r="JA189">
        <v>-0.2046850803116756</v>
      </c>
      <c r="JB189">
        <v>0.001090686741545948</v>
      </c>
      <c r="JC189">
        <v>-2.452344269991786E-07</v>
      </c>
      <c r="JD189">
        <v>1.613811493950918E-10</v>
      </c>
      <c r="JE189">
        <v>-0.05017639731038544</v>
      </c>
      <c r="JF189">
        <v>-0.0006473243881308715</v>
      </c>
      <c r="JG189">
        <v>0.0006993473609999637</v>
      </c>
      <c r="JH189">
        <v>-6.390957121238126E-06</v>
      </c>
      <c r="JI189">
        <v>1</v>
      </c>
      <c r="JJ189">
        <v>2094</v>
      </c>
      <c r="JK189">
        <v>1</v>
      </c>
      <c r="JL189">
        <v>27</v>
      </c>
      <c r="JM189">
        <v>187568.7</v>
      </c>
      <c r="JN189">
        <v>187568.6</v>
      </c>
      <c r="JO189">
        <v>2.72217</v>
      </c>
      <c r="JP189">
        <v>2.53296</v>
      </c>
      <c r="JQ189">
        <v>1.39893</v>
      </c>
      <c r="JR189">
        <v>2.35229</v>
      </c>
      <c r="JS189">
        <v>1.44897</v>
      </c>
      <c r="JT189">
        <v>2.47437</v>
      </c>
      <c r="JU189">
        <v>37.0747</v>
      </c>
      <c r="JV189">
        <v>24.2013</v>
      </c>
      <c r="JW189">
        <v>18</v>
      </c>
      <c r="JX189">
        <v>476.256</v>
      </c>
      <c r="JY189">
        <v>484.448</v>
      </c>
      <c r="JZ189">
        <v>26.5788</v>
      </c>
      <c r="KA189">
        <v>29.3878</v>
      </c>
      <c r="KB189">
        <v>30.0003</v>
      </c>
      <c r="KC189">
        <v>29.0131</v>
      </c>
      <c r="KD189">
        <v>29.0651</v>
      </c>
      <c r="KE189">
        <v>54.5004</v>
      </c>
      <c r="KF189">
        <v>26.6024</v>
      </c>
      <c r="KG189">
        <v>100</v>
      </c>
      <c r="KH189">
        <v>26.5784</v>
      </c>
      <c r="KI189">
        <v>1289.58</v>
      </c>
      <c r="KJ189">
        <v>21.9786</v>
      </c>
      <c r="KK189">
        <v>100.901</v>
      </c>
      <c r="KL189">
        <v>100.164</v>
      </c>
    </row>
    <row r="190" spans="1:298">
      <c r="A190">
        <v>174</v>
      </c>
      <c r="B190">
        <v>1758402705.1</v>
      </c>
      <c r="C190">
        <v>5296.599999904633</v>
      </c>
      <c r="D190" t="s">
        <v>794</v>
      </c>
      <c r="E190" t="s">
        <v>795</v>
      </c>
      <c r="F190">
        <v>5</v>
      </c>
      <c r="G190" t="s">
        <v>641</v>
      </c>
      <c r="H190" t="s">
        <v>437</v>
      </c>
      <c r="I190" t="s">
        <v>438</v>
      </c>
      <c r="J190">
        <v>1758402697.6</v>
      </c>
      <c r="K190">
        <f>(L190)/1000</f>
        <v>0</v>
      </c>
      <c r="L190">
        <f>IF(DQ190, AO190, AI190)</f>
        <v>0</v>
      </c>
      <c r="M190">
        <f>IF(DQ190, AJ190, AH190)</f>
        <v>0</v>
      </c>
      <c r="N190">
        <f>DS190 - IF(AV190&gt;1, M190*DM190*100.0/(AX190), 0)</f>
        <v>0</v>
      </c>
      <c r="O190">
        <f>((U190-K190/2)*N190-M190)/(U190+K190/2)</f>
        <v>0</v>
      </c>
      <c r="P190">
        <f>O190*(DZ190+EA190)/1000.0</f>
        <v>0</v>
      </c>
      <c r="Q190">
        <f>(DS190 - IF(AV190&gt;1, M190*DM190*100.0/(AX190), 0))*(DZ190+EA190)/1000.0</f>
        <v>0</v>
      </c>
      <c r="R190">
        <f>2.0/((1/T190-1/S190)+SIGN(T190)*SQRT((1/T190-1/S190)*(1/T190-1/S190) + 4*DN190/((DN190+1)*(DN190+1))*(2*1/T190*1/S190-1/S190*1/S190)))</f>
        <v>0</v>
      </c>
      <c r="S190">
        <f>IF(LEFT(DO190,1)&lt;&gt;"0",IF(LEFT(DO190,1)="1",3.0,DP190),$D$5+$E$5*(EG190*DZ190/($K$5*1000))+$F$5*(EG190*DZ190/($K$5*1000))*MAX(MIN(DM190,$J$5),$I$5)*MAX(MIN(DM190,$J$5),$I$5)+$G$5*MAX(MIN(DM190,$J$5),$I$5)*(EG190*DZ190/($K$5*1000))+$H$5*(EG190*DZ190/($K$5*1000))*(EG190*DZ190/($K$5*1000)))</f>
        <v>0</v>
      </c>
      <c r="T190">
        <f>K190*(1000-(1000*0.61365*exp(17.502*X190/(240.97+X190))/(DZ190+EA190)+DU190)/2)/(1000*0.61365*exp(17.502*X190/(240.97+X190))/(DZ190+EA190)-DU190)</f>
        <v>0</v>
      </c>
      <c r="U190">
        <f>1/((DN190+1)/(R190/1.6)+1/(S190/1.37)) + DN190/((DN190+1)/(R190/1.6) + DN190/(S190/1.37))</f>
        <v>0</v>
      </c>
      <c r="V190">
        <f>(DI190*DL190)</f>
        <v>0</v>
      </c>
      <c r="W190">
        <f>(EB190+(V190+2*0.95*5.67E-8*(((EB190+$B$7)+273)^4-(EB190+273)^4)-44100*K190)/(1.84*29.3*S190+8*0.95*5.67E-8*(EB190+273)^3))</f>
        <v>0</v>
      </c>
      <c r="X190">
        <f>($C$7*EC190+$D$7*ED190+$E$7*W190)</f>
        <v>0</v>
      </c>
      <c r="Y190">
        <f>0.61365*exp(17.502*X190/(240.97+X190))</f>
        <v>0</v>
      </c>
      <c r="Z190">
        <f>(AA190/AB190*100)</f>
        <v>0</v>
      </c>
      <c r="AA190">
        <f>DU190*(DZ190+EA190)/1000</f>
        <v>0</v>
      </c>
      <c r="AB190">
        <f>0.61365*exp(17.502*EB190/(240.97+EB190))</f>
        <v>0</v>
      </c>
      <c r="AC190">
        <f>(Y190-DU190*(DZ190+EA190)/1000)</f>
        <v>0</v>
      </c>
      <c r="AD190">
        <f>(-K190*44100)</f>
        <v>0</v>
      </c>
      <c r="AE190">
        <f>2*29.3*S190*0.92*(EB190-X190)</f>
        <v>0</v>
      </c>
      <c r="AF190">
        <f>2*0.95*5.67E-8*(((EB190+$B$7)+273)^4-(X190+273)^4)</f>
        <v>0</v>
      </c>
      <c r="AG190">
        <f>V190+AF190+AD190+AE190</f>
        <v>0</v>
      </c>
      <c r="AH190">
        <f>DY190*AV190*(DT190-DS190*(1000-AV190*DV190)/(1000-AV190*DU190))/(100*DM190)</f>
        <v>0</v>
      </c>
      <c r="AI190">
        <f>1000*DY190*AV190*(DU190-DV190)/(100*DM190*(1000-AV190*DU190))</f>
        <v>0</v>
      </c>
      <c r="AJ190">
        <f>(AK190 - AL190 - DZ190*1E3/(8.314*(EB190+273.15)) * AN190/DY190 * AM190) * DY190/(100*DM190) * (1000 - DV190)/1000</f>
        <v>0</v>
      </c>
      <c r="AK190">
        <v>1306.256780967931</v>
      </c>
      <c r="AL190">
        <v>1287.292363636363</v>
      </c>
      <c r="AM190">
        <v>3.444952587735902</v>
      </c>
      <c r="AN190">
        <v>65.66047444305194</v>
      </c>
      <c r="AO190">
        <f>(AQ190 - AP190 + DZ190*1E3/(8.314*(EB190+273.15)) * AS190/DY190 * AR190) * DY190/(100*DM190) * 1000/(1000 - AQ190)</f>
        <v>0</v>
      </c>
      <c r="AP190">
        <v>22.07224971948067</v>
      </c>
      <c r="AQ190">
        <v>22.21910363636363</v>
      </c>
      <c r="AR190">
        <v>6.050804493909207E-07</v>
      </c>
      <c r="AS190">
        <v>125.0699500986589</v>
      </c>
      <c r="AT190">
        <v>1</v>
      </c>
      <c r="AU190">
        <v>0</v>
      </c>
      <c r="AV190">
        <f>IF(AT190*$H$13&gt;=AX190,1.0,(AX190/(AX190-AT190*$H$13)))</f>
        <v>0</v>
      </c>
      <c r="AW190">
        <f>(AV190-1)*100</f>
        <v>0</v>
      </c>
      <c r="AX190">
        <f>MAX(0,($B$13+$C$13*EG190)/(1+$D$13*EG190)*DZ190/(EB190+273)*$E$13)</f>
        <v>0</v>
      </c>
      <c r="AY190" t="s">
        <v>439</v>
      </c>
      <c r="AZ190" t="s">
        <v>439</v>
      </c>
      <c r="BA190">
        <v>0</v>
      </c>
      <c r="BB190">
        <v>0</v>
      </c>
      <c r="BC190">
        <f>1-BA190/BB190</f>
        <v>0</v>
      </c>
      <c r="BD190">
        <v>0</v>
      </c>
      <c r="BE190" t="s">
        <v>439</v>
      </c>
      <c r="BF190" t="s">
        <v>439</v>
      </c>
      <c r="BG190">
        <v>0</v>
      </c>
      <c r="BH190">
        <v>0</v>
      </c>
      <c r="BI190">
        <f>1-BG190/BH190</f>
        <v>0</v>
      </c>
      <c r="BJ190">
        <v>0.5</v>
      </c>
      <c r="BK190">
        <f>DJ190</f>
        <v>0</v>
      </c>
      <c r="BL190">
        <f>M190</f>
        <v>0</v>
      </c>
      <c r="BM190">
        <f>BI190*BJ190*BK190</f>
        <v>0</v>
      </c>
      <c r="BN190">
        <f>(BL190-BD190)/BK190</f>
        <v>0</v>
      </c>
      <c r="BO190">
        <f>(BB190-BH190)/BH190</f>
        <v>0</v>
      </c>
      <c r="BP190">
        <f>BA190/(BC190+BA190/BH190)</f>
        <v>0</v>
      </c>
      <c r="BQ190" t="s">
        <v>439</v>
      </c>
      <c r="BR190">
        <v>0</v>
      </c>
      <c r="BS190">
        <f>IF(BR190&lt;&gt;0, BR190, BP190)</f>
        <v>0</v>
      </c>
      <c r="BT190">
        <f>1-BS190/BH190</f>
        <v>0</v>
      </c>
      <c r="BU190">
        <f>(BH190-BG190)/(BH190-BS190)</f>
        <v>0</v>
      </c>
      <c r="BV190">
        <f>(BB190-BH190)/(BB190-BS190)</f>
        <v>0</v>
      </c>
      <c r="BW190">
        <f>(BH190-BG190)/(BH190-BA190)</f>
        <v>0</v>
      </c>
      <c r="BX190">
        <f>(BB190-BH190)/(BB190-BA190)</f>
        <v>0</v>
      </c>
      <c r="BY190">
        <f>(BU190*BS190/BG190)</f>
        <v>0</v>
      </c>
      <c r="BZ190">
        <f>(1-BY190)</f>
        <v>0</v>
      </c>
      <c r="DI190">
        <f>$B$11*EH190+$C$11*EI190+$F$11*ET190*(1-EW190)</f>
        <v>0</v>
      </c>
      <c r="DJ190">
        <f>DI190*DK190</f>
        <v>0</v>
      </c>
      <c r="DK190">
        <f>($B$11*$D$9+$C$11*$D$9+$F$11*((FG190+EY190)/MAX(FG190+EY190+FH190, 0.1)*$I$9+FH190/MAX(FG190+EY190+FH190, 0.1)*$J$9))/($B$11+$C$11+$F$11)</f>
        <v>0</v>
      </c>
      <c r="DL190">
        <f>($B$11*$K$9+$C$11*$K$9+$F$11*((FG190+EY190)/MAX(FG190+EY190+FH190, 0.1)*$P$9+FH190/MAX(FG190+EY190+FH190, 0.1)*$Q$9))/($B$11+$C$11+$F$11)</f>
        <v>0</v>
      </c>
      <c r="DM190">
        <v>1.91</v>
      </c>
      <c r="DN190">
        <v>0.5</v>
      </c>
      <c r="DO190" t="s">
        <v>440</v>
      </c>
      <c r="DP190">
        <v>2</v>
      </c>
      <c r="DQ190" t="b">
        <v>1</v>
      </c>
      <c r="DR190">
        <v>1758402697.6</v>
      </c>
      <c r="DS190">
        <v>1235.18</v>
      </c>
      <c r="DT190">
        <v>1262.462962962963</v>
      </c>
      <c r="DU190">
        <v>22.21778518518519</v>
      </c>
      <c r="DV190">
        <v>22.07587777777778</v>
      </c>
      <c r="DW190">
        <v>1234.109259259259</v>
      </c>
      <c r="DX190">
        <v>22.01152222222223</v>
      </c>
      <c r="DY190">
        <v>499.9820370370371</v>
      </c>
      <c r="DZ190">
        <v>90.30687777777779</v>
      </c>
      <c r="EA190">
        <v>0.05583915555555556</v>
      </c>
      <c r="EB190">
        <v>28.92559629629629</v>
      </c>
      <c r="EC190">
        <v>30.0022962962963</v>
      </c>
      <c r="ED190">
        <v>999.9000000000001</v>
      </c>
      <c r="EE190">
        <v>0</v>
      </c>
      <c r="EF190">
        <v>0</v>
      </c>
      <c r="EG190">
        <v>9984.05074074074</v>
      </c>
      <c r="EH190">
        <v>0</v>
      </c>
      <c r="EI190">
        <v>9.813121481481481</v>
      </c>
      <c r="EJ190">
        <v>-27.28220740740741</v>
      </c>
      <c r="EK190">
        <v>1263.246296296296</v>
      </c>
      <c r="EL190">
        <v>1290.961481481482</v>
      </c>
      <c r="EM190">
        <v>0.1419031481481481</v>
      </c>
      <c r="EN190">
        <v>1262.462962962963</v>
      </c>
      <c r="EO190">
        <v>22.07587777777778</v>
      </c>
      <c r="EP190">
        <v>2.006419259259259</v>
      </c>
      <c r="EQ190">
        <v>1.993602962962963</v>
      </c>
      <c r="ER190">
        <v>17.49507407407408</v>
      </c>
      <c r="ES190">
        <v>17.39361851851852</v>
      </c>
      <c r="ET190">
        <v>2000.003703703704</v>
      </c>
      <c r="EU190">
        <v>0.980004</v>
      </c>
      <c r="EV190">
        <v>0.01999567037037037</v>
      </c>
      <c r="EW190">
        <v>0</v>
      </c>
      <c r="EX190">
        <v>209.0527777777778</v>
      </c>
      <c r="EY190">
        <v>5.000560000000001</v>
      </c>
      <c r="EZ190">
        <v>4346.246296296295</v>
      </c>
      <c r="FA190">
        <v>17294.92592592593</v>
      </c>
      <c r="FB190">
        <v>41.90255555555554</v>
      </c>
      <c r="FC190">
        <v>42.18699999999999</v>
      </c>
      <c r="FD190">
        <v>41.68699999999999</v>
      </c>
      <c r="FE190">
        <v>41.25</v>
      </c>
      <c r="FF190">
        <v>42.5574074074074</v>
      </c>
      <c r="FG190">
        <v>1955.113703703704</v>
      </c>
      <c r="FH190">
        <v>39.89000000000001</v>
      </c>
      <c r="FI190">
        <v>0</v>
      </c>
      <c r="FJ190">
        <v>1758402705.4</v>
      </c>
      <c r="FK190">
        <v>0</v>
      </c>
      <c r="FL190">
        <v>209.0527307692307</v>
      </c>
      <c r="FM190">
        <v>-0.5849230764851118</v>
      </c>
      <c r="FN190">
        <v>-11.13025638269116</v>
      </c>
      <c r="FO190">
        <v>4346.299230769231</v>
      </c>
      <c r="FP190">
        <v>15</v>
      </c>
      <c r="FQ190">
        <v>0</v>
      </c>
      <c r="FR190" t="s">
        <v>441</v>
      </c>
      <c r="FS190">
        <v>1747148579.5</v>
      </c>
      <c r="FT190">
        <v>1747148584.5</v>
      </c>
      <c r="FU190">
        <v>0</v>
      </c>
      <c r="FV190">
        <v>0.162</v>
      </c>
      <c r="FW190">
        <v>-0.001</v>
      </c>
      <c r="FX190">
        <v>0.139</v>
      </c>
      <c r="FY190">
        <v>0.058</v>
      </c>
      <c r="FZ190">
        <v>420</v>
      </c>
      <c r="GA190">
        <v>16</v>
      </c>
      <c r="GB190">
        <v>0.19</v>
      </c>
      <c r="GC190">
        <v>0.02</v>
      </c>
      <c r="GD190">
        <v>-27.27794390243902</v>
      </c>
      <c r="GE190">
        <v>-0.05755818815333293</v>
      </c>
      <c r="GF190">
        <v>0.05203531656612465</v>
      </c>
      <c r="GG190">
        <v>1</v>
      </c>
      <c r="GH190">
        <v>209.0539117647059</v>
      </c>
      <c r="GI190">
        <v>-0.1795721900811613</v>
      </c>
      <c r="GJ190">
        <v>0.1636413523976517</v>
      </c>
      <c r="GK190">
        <v>1</v>
      </c>
      <c r="GL190">
        <v>0.1429516341463415</v>
      </c>
      <c r="GM190">
        <v>-0.0187776585365855</v>
      </c>
      <c r="GN190">
        <v>0.003798176659835852</v>
      </c>
      <c r="GO190">
        <v>1</v>
      </c>
      <c r="GP190">
        <v>3</v>
      </c>
      <c r="GQ190">
        <v>3</v>
      </c>
      <c r="GR190" t="s">
        <v>442</v>
      </c>
      <c r="GS190">
        <v>3.12729</v>
      </c>
      <c r="GT190">
        <v>2.73368</v>
      </c>
      <c r="GU190">
        <v>0.18019</v>
      </c>
      <c r="GV190">
        <v>0.183856</v>
      </c>
      <c r="GW190">
        <v>0.101153</v>
      </c>
      <c r="GX190">
        <v>0.1012</v>
      </c>
      <c r="GY190">
        <v>24572.8</v>
      </c>
      <c r="GZ190">
        <v>23709.6</v>
      </c>
      <c r="HA190">
        <v>30518.1</v>
      </c>
      <c r="HB190">
        <v>29308</v>
      </c>
      <c r="HC190">
        <v>37872</v>
      </c>
      <c r="HD190">
        <v>34658.8</v>
      </c>
      <c r="HE190">
        <v>46694.2</v>
      </c>
      <c r="HF190">
        <v>43542.8</v>
      </c>
      <c r="HG190">
        <v>1.81705</v>
      </c>
      <c r="HH190">
        <v>1.87733</v>
      </c>
      <c r="HI190">
        <v>0.118013</v>
      </c>
      <c r="HJ190">
        <v>0</v>
      </c>
      <c r="HK190">
        <v>28.0817</v>
      </c>
      <c r="HL190">
        <v>999.9</v>
      </c>
      <c r="HM190">
        <v>55</v>
      </c>
      <c r="HN190">
        <v>30.2</v>
      </c>
      <c r="HO190">
        <v>26.2479</v>
      </c>
      <c r="HP190">
        <v>64.1041</v>
      </c>
      <c r="HQ190">
        <v>16.6266</v>
      </c>
      <c r="HR190">
        <v>1</v>
      </c>
      <c r="HS190">
        <v>0.174954</v>
      </c>
      <c r="HT190">
        <v>0.575419</v>
      </c>
      <c r="HU190">
        <v>20.1983</v>
      </c>
      <c r="HV190">
        <v>5.22762</v>
      </c>
      <c r="HW190">
        <v>11.974</v>
      </c>
      <c r="HX190">
        <v>4.9695</v>
      </c>
      <c r="HY190">
        <v>3.28945</v>
      </c>
      <c r="HZ190">
        <v>9999</v>
      </c>
      <c r="IA190">
        <v>9999</v>
      </c>
      <c r="IB190">
        <v>9999</v>
      </c>
      <c r="IC190">
        <v>999.9</v>
      </c>
      <c r="ID190">
        <v>4.97294</v>
      </c>
      <c r="IE190">
        <v>1.87744</v>
      </c>
      <c r="IF190">
        <v>1.87549</v>
      </c>
      <c r="IG190">
        <v>1.87836</v>
      </c>
      <c r="IH190">
        <v>1.87502</v>
      </c>
      <c r="II190">
        <v>1.87866</v>
      </c>
      <c r="IJ190">
        <v>1.87575</v>
      </c>
      <c r="IK190">
        <v>1.87691</v>
      </c>
      <c r="IL190">
        <v>0</v>
      </c>
      <c r="IM190">
        <v>0</v>
      </c>
      <c r="IN190">
        <v>0</v>
      </c>
      <c r="IO190">
        <v>0</v>
      </c>
      <c r="IP190" t="s">
        <v>443</v>
      </c>
      <c r="IQ190" t="s">
        <v>444</v>
      </c>
      <c r="IR190" t="s">
        <v>445</v>
      </c>
      <c r="IS190" t="s">
        <v>445</v>
      </c>
      <c r="IT190" t="s">
        <v>445</v>
      </c>
      <c r="IU190" t="s">
        <v>445</v>
      </c>
      <c r="IV190">
        <v>0</v>
      </c>
      <c r="IW190">
        <v>100</v>
      </c>
      <c r="IX190">
        <v>100</v>
      </c>
      <c r="IY190">
        <v>1.1</v>
      </c>
      <c r="IZ190">
        <v>0.2063</v>
      </c>
      <c r="JA190">
        <v>-0.2046850803116756</v>
      </c>
      <c r="JB190">
        <v>0.001090686741545948</v>
      </c>
      <c r="JC190">
        <v>-2.452344269991786E-07</v>
      </c>
      <c r="JD190">
        <v>1.613811493950918E-10</v>
      </c>
      <c r="JE190">
        <v>-0.05017639731038544</v>
      </c>
      <c r="JF190">
        <v>-0.0006473243881308715</v>
      </c>
      <c r="JG190">
        <v>0.0006993473609999637</v>
      </c>
      <c r="JH190">
        <v>-6.390957121238126E-06</v>
      </c>
      <c r="JI190">
        <v>1</v>
      </c>
      <c r="JJ190">
        <v>2094</v>
      </c>
      <c r="JK190">
        <v>1</v>
      </c>
      <c r="JL190">
        <v>27</v>
      </c>
      <c r="JM190">
        <v>187568.8</v>
      </c>
      <c r="JN190">
        <v>187568.7</v>
      </c>
      <c r="JO190">
        <v>2.74658</v>
      </c>
      <c r="JP190">
        <v>2.52808</v>
      </c>
      <c r="JQ190">
        <v>1.39893</v>
      </c>
      <c r="JR190">
        <v>2.35229</v>
      </c>
      <c r="JS190">
        <v>1.44897</v>
      </c>
      <c r="JT190">
        <v>2.59277</v>
      </c>
      <c r="JU190">
        <v>37.0747</v>
      </c>
      <c r="JV190">
        <v>24.2013</v>
      </c>
      <c r="JW190">
        <v>18</v>
      </c>
      <c r="JX190">
        <v>476.125</v>
      </c>
      <c r="JY190">
        <v>484.401</v>
      </c>
      <c r="JZ190">
        <v>26.5751</v>
      </c>
      <c r="KA190">
        <v>29.3909</v>
      </c>
      <c r="KB190">
        <v>30.0003</v>
      </c>
      <c r="KC190">
        <v>29.0162</v>
      </c>
      <c r="KD190">
        <v>29.0675</v>
      </c>
      <c r="KE190">
        <v>55.0971</v>
      </c>
      <c r="KF190">
        <v>26.6024</v>
      </c>
      <c r="KG190">
        <v>100</v>
      </c>
      <c r="KH190">
        <v>26.5956</v>
      </c>
      <c r="KI190">
        <v>1309.61</v>
      </c>
      <c r="KJ190">
        <v>21.9677</v>
      </c>
      <c r="KK190">
        <v>100.902</v>
      </c>
      <c r="KL190">
        <v>100.163</v>
      </c>
    </row>
    <row r="191" spans="1:298">
      <c r="A191">
        <v>175</v>
      </c>
      <c r="B191">
        <v>1758402710.1</v>
      </c>
      <c r="C191">
        <v>5301.599999904633</v>
      </c>
      <c r="D191" t="s">
        <v>796</v>
      </c>
      <c r="E191" t="s">
        <v>797</v>
      </c>
      <c r="F191">
        <v>5</v>
      </c>
      <c r="G191" t="s">
        <v>641</v>
      </c>
      <c r="H191" t="s">
        <v>437</v>
      </c>
      <c r="I191" t="s">
        <v>438</v>
      </c>
      <c r="J191">
        <v>1758402702.314285</v>
      </c>
      <c r="K191">
        <f>(L191)/1000</f>
        <v>0</v>
      </c>
      <c r="L191">
        <f>IF(DQ191, AO191, AI191)</f>
        <v>0</v>
      </c>
      <c r="M191">
        <f>IF(DQ191, AJ191, AH191)</f>
        <v>0</v>
      </c>
      <c r="N191">
        <f>DS191 - IF(AV191&gt;1, M191*DM191*100.0/(AX191), 0)</f>
        <v>0</v>
      </c>
      <c r="O191">
        <f>((U191-K191/2)*N191-M191)/(U191+K191/2)</f>
        <v>0</v>
      </c>
      <c r="P191">
        <f>O191*(DZ191+EA191)/1000.0</f>
        <v>0</v>
      </c>
      <c r="Q191">
        <f>(DS191 - IF(AV191&gt;1, M191*DM191*100.0/(AX191), 0))*(DZ191+EA191)/1000.0</f>
        <v>0</v>
      </c>
      <c r="R191">
        <f>2.0/((1/T191-1/S191)+SIGN(T191)*SQRT((1/T191-1/S191)*(1/T191-1/S191) + 4*DN191/((DN191+1)*(DN191+1))*(2*1/T191*1/S191-1/S191*1/S191)))</f>
        <v>0</v>
      </c>
      <c r="S191">
        <f>IF(LEFT(DO191,1)&lt;&gt;"0",IF(LEFT(DO191,1)="1",3.0,DP191),$D$5+$E$5*(EG191*DZ191/($K$5*1000))+$F$5*(EG191*DZ191/($K$5*1000))*MAX(MIN(DM191,$J$5),$I$5)*MAX(MIN(DM191,$J$5),$I$5)+$G$5*MAX(MIN(DM191,$J$5),$I$5)*(EG191*DZ191/($K$5*1000))+$H$5*(EG191*DZ191/($K$5*1000))*(EG191*DZ191/($K$5*1000)))</f>
        <v>0</v>
      </c>
      <c r="T191">
        <f>K191*(1000-(1000*0.61365*exp(17.502*X191/(240.97+X191))/(DZ191+EA191)+DU191)/2)/(1000*0.61365*exp(17.502*X191/(240.97+X191))/(DZ191+EA191)-DU191)</f>
        <v>0</v>
      </c>
      <c r="U191">
        <f>1/((DN191+1)/(R191/1.6)+1/(S191/1.37)) + DN191/((DN191+1)/(R191/1.6) + DN191/(S191/1.37))</f>
        <v>0</v>
      </c>
      <c r="V191">
        <f>(DI191*DL191)</f>
        <v>0</v>
      </c>
      <c r="W191">
        <f>(EB191+(V191+2*0.95*5.67E-8*(((EB191+$B$7)+273)^4-(EB191+273)^4)-44100*K191)/(1.84*29.3*S191+8*0.95*5.67E-8*(EB191+273)^3))</f>
        <v>0</v>
      </c>
      <c r="X191">
        <f>($C$7*EC191+$D$7*ED191+$E$7*W191)</f>
        <v>0</v>
      </c>
      <c r="Y191">
        <f>0.61365*exp(17.502*X191/(240.97+X191))</f>
        <v>0</v>
      </c>
      <c r="Z191">
        <f>(AA191/AB191*100)</f>
        <v>0</v>
      </c>
      <c r="AA191">
        <f>DU191*(DZ191+EA191)/1000</f>
        <v>0</v>
      </c>
      <c r="AB191">
        <f>0.61365*exp(17.502*EB191/(240.97+EB191))</f>
        <v>0</v>
      </c>
      <c r="AC191">
        <f>(Y191-DU191*(DZ191+EA191)/1000)</f>
        <v>0</v>
      </c>
      <c r="AD191">
        <f>(-K191*44100)</f>
        <v>0</v>
      </c>
      <c r="AE191">
        <f>2*29.3*S191*0.92*(EB191-X191)</f>
        <v>0</v>
      </c>
      <c r="AF191">
        <f>2*0.95*5.67E-8*(((EB191+$B$7)+273)^4-(X191+273)^4)</f>
        <v>0</v>
      </c>
      <c r="AG191">
        <f>V191+AF191+AD191+AE191</f>
        <v>0</v>
      </c>
      <c r="AH191">
        <f>DY191*AV191*(DT191-DS191*(1000-AV191*DV191)/(1000-AV191*DU191))/(100*DM191)</f>
        <v>0</v>
      </c>
      <c r="AI191">
        <f>1000*DY191*AV191*(DU191-DV191)/(100*DM191*(1000-AV191*DU191))</f>
        <v>0</v>
      </c>
      <c r="AJ191">
        <f>(AK191 - AL191 - DZ191*1E3/(8.314*(EB191+273.15)) * AN191/DY191 * AM191) * DY191/(100*DM191) * (1000 - DV191)/1000</f>
        <v>0</v>
      </c>
      <c r="AK191">
        <v>1323.244195974244</v>
      </c>
      <c r="AL191">
        <v>1304.285272727273</v>
      </c>
      <c r="AM191">
        <v>3.399277596605173</v>
      </c>
      <c r="AN191">
        <v>65.66047444305194</v>
      </c>
      <c r="AO191">
        <f>(AQ191 - AP191 + DZ191*1E3/(8.314*(EB191+273.15)) * AS191/DY191 * AR191) * DY191/(100*DM191) * 1000/(1000 - AQ191)</f>
        <v>0</v>
      </c>
      <c r="AP191">
        <v>22.05224319278901</v>
      </c>
      <c r="AQ191">
        <v>22.21008606060605</v>
      </c>
      <c r="AR191">
        <v>-2.365831531453308E-05</v>
      </c>
      <c r="AS191">
        <v>125.0699500986589</v>
      </c>
      <c r="AT191">
        <v>1</v>
      </c>
      <c r="AU191">
        <v>0</v>
      </c>
      <c r="AV191">
        <f>IF(AT191*$H$13&gt;=AX191,1.0,(AX191/(AX191-AT191*$H$13)))</f>
        <v>0</v>
      </c>
      <c r="AW191">
        <f>(AV191-1)*100</f>
        <v>0</v>
      </c>
      <c r="AX191">
        <f>MAX(0,($B$13+$C$13*EG191)/(1+$D$13*EG191)*DZ191/(EB191+273)*$E$13)</f>
        <v>0</v>
      </c>
      <c r="AY191" t="s">
        <v>439</v>
      </c>
      <c r="AZ191" t="s">
        <v>439</v>
      </c>
      <c r="BA191">
        <v>0</v>
      </c>
      <c r="BB191">
        <v>0</v>
      </c>
      <c r="BC191">
        <f>1-BA191/BB191</f>
        <v>0</v>
      </c>
      <c r="BD191">
        <v>0</v>
      </c>
      <c r="BE191" t="s">
        <v>439</v>
      </c>
      <c r="BF191" t="s">
        <v>439</v>
      </c>
      <c r="BG191">
        <v>0</v>
      </c>
      <c r="BH191">
        <v>0</v>
      </c>
      <c r="BI191">
        <f>1-BG191/BH191</f>
        <v>0</v>
      </c>
      <c r="BJ191">
        <v>0.5</v>
      </c>
      <c r="BK191">
        <f>DJ191</f>
        <v>0</v>
      </c>
      <c r="BL191">
        <f>M191</f>
        <v>0</v>
      </c>
      <c r="BM191">
        <f>BI191*BJ191*BK191</f>
        <v>0</v>
      </c>
      <c r="BN191">
        <f>(BL191-BD191)/BK191</f>
        <v>0</v>
      </c>
      <c r="BO191">
        <f>(BB191-BH191)/BH191</f>
        <v>0</v>
      </c>
      <c r="BP191">
        <f>BA191/(BC191+BA191/BH191)</f>
        <v>0</v>
      </c>
      <c r="BQ191" t="s">
        <v>439</v>
      </c>
      <c r="BR191">
        <v>0</v>
      </c>
      <c r="BS191">
        <f>IF(BR191&lt;&gt;0, BR191, BP191)</f>
        <v>0</v>
      </c>
      <c r="BT191">
        <f>1-BS191/BH191</f>
        <v>0</v>
      </c>
      <c r="BU191">
        <f>(BH191-BG191)/(BH191-BS191)</f>
        <v>0</v>
      </c>
      <c r="BV191">
        <f>(BB191-BH191)/(BB191-BS191)</f>
        <v>0</v>
      </c>
      <c r="BW191">
        <f>(BH191-BG191)/(BH191-BA191)</f>
        <v>0</v>
      </c>
      <c r="BX191">
        <f>(BB191-BH191)/(BB191-BA191)</f>
        <v>0</v>
      </c>
      <c r="BY191">
        <f>(BU191*BS191/BG191)</f>
        <v>0</v>
      </c>
      <c r="BZ191">
        <f>(1-BY191)</f>
        <v>0</v>
      </c>
      <c r="DI191">
        <f>$B$11*EH191+$C$11*EI191+$F$11*ET191*(1-EW191)</f>
        <v>0</v>
      </c>
      <c r="DJ191">
        <f>DI191*DK191</f>
        <v>0</v>
      </c>
      <c r="DK191">
        <f>($B$11*$D$9+$C$11*$D$9+$F$11*((FG191+EY191)/MAX(FG191+EY191+FH191, 0.1)*$I$9+FH191/MAX(FG191+EY191+FH191, 0.1)*$J$9))/($B$11+$C$11+$F$11)</f>
        <v>0</v>
      </c>
      <c r="DL191">
        <f>($B$11*$K$9+$C$11*$K$9+$F$11*((FG191+EY191)/MAX(FG191+EY191+FH191, 0.1)*$P$9+FH191/MAX(FG191+EY191+FH191, 0.1)*$Q$9))/($B$11+$C$11+$F$11)</f>
        <v>0</v>
      </c>
      <c r="DM191">
        <v>1.91</v>
      </c>
      <c r="DN191">
        <v>0.5</v>
      </c>
      <c r="DO191" t="s">
        <v>440</v>
      </c>
      <c r="DP191">
        <v>2</v>
      </c>
      <c r="DQ191" t="b">
        <v>1</v>
      </c>
      <c r="DR191">
        <v>1758402702.314285</v>
      </c>
      <c r="DS191">
        <v>1250.97</v>
      </c>
      <c r="DT191">
        <v>1278.247857142857</v>
      </c>
      <c r="DU191">
        <v>22.21690714285715</v>
      </c>
      <c r="DV191">
        <v>22.07017142857143</v>
      </c>
      <c r="DW191">
        <v>1249.879642857143</v>
      </c>
      <c r="DX191">
        <v>22.01066071428571</v>
      </c>
      <c r="DY191">
        <v>499.98225</v>
      </c>
      <c r="DZ191">
        <v>90.30730357142856</v>
      </c>
      <c r="EA191">
        <v>0.05587220714285716</v>
      </c>
      <c r="EB191">
        <v>28.92410357142857</v>
      </c>
      <c r="EC191">
        <v>30.00065357142856</v>
      </c>
      <c r="ED191">
        <v>999.9000000000002</v>
      </c>
      <c r="EE191">
        <v>0</v>
      </c>
      <c r="EF191">
        <v>0</v>
      </c>
      <c r="EG191">
        <v>9992.765357142856</v>
      </c>
      <c r="EH191">
        <v>0</v>
      </c>
      <c r="EI191">
        <v>9.835649285714286</v>
      </c>
      <c r="EJ191">
        <v>-27.27688928571428</v>
      </c>
      <c r="EK191">
        <v>1279.395</v>
      </c>
      <c r="EL191">
        <v>1307.094285714286</v>
      </c>
      <c r="EM191">
        <v>0.1467289642857143</v>
      </c>
      <c r="EN191">
        <v>1278.247857142857</v>
      </c>
      <c r="EO191">
        <v>22.07017142857143</v>
      </c>
      <c r="EP191">
        <v>2.006348928571429</v>
      </c>
      <c r="EQ191">
        <v>1.993097142857143</v>
      </c>
      <c r="ER191">
        <v>17.49451785714286</v>
      </c>
      <c r="ES191">
        <v>17.3896</v>
      </c>
      <c r="ET191">
        <v>2000.001428571429</v>
      </c>
      <c r="EU191">
        <v>0.9800039642857142</v>
      </c>
      <c r="EV191">
        <v>0.01999570714285714</v>
      </c>
      <c r="EW191">
        <v>0</v>
      </c>
      <c r="EX191">
        <v>208.9966428571429</v>
      </c>
      <c r="EY191">
        <v>5.000560000000001</v>
      </c>
      <c r="EZ191">
        <v>4345.397857142857</v>
      </c>
      <c r="FA191">
        <v>17294.90714285714</v>
      </c>
      <c r="FB191">
        <v>41.89714285714285</v>
      </c>
      <c r="FC191">
        <v>42.18699999999999</v>
      </c>
      <c r="FD191">
        <v>41.68699999999999</v>
      </c>
      <c r="FE191">
        <v>41.25</v>
      </c>
      <c r="FF191">
        <v>42.5597857142857</v>
      </c>
      <c r="FG191">
        <v>1955.111428571428</v>
      </c>
      <c r="FH191">
        <v>39.89000000000001</v>
      </c>
      <c r="FI191">
        <v>0</v>
      </c>
      <c r="FJ191">
        <v>1758402710.2</v>
      </c>
      <c r="FK191">
        <v>0</v>
      </c>
      <c r="FL191">
        <v>209.0167307692308</v>
      </c>
      <c r="FM191">
        <v>-0.360649572719934</v>
      </c>
      <c r="FN191">
        <v>-8.998290590483109</v>
      </c>
      <c r="FO191">
        <v>4345.405384615385</v>
      </c>
      <c r="FP191">
        <v>15</v>
      </c>
      <c r="FQ191">
        <v>0</v>
      </c>
      <c r="FR191" t="s">
        <v>441</v>
      </c>
      <c r="FS191">
        <v>1747148579.5</v>
      </c>
      <c r="FT191">
        <v>1747148584.5</v>
      </c>
      <c r="FU191">
        <v>0</v>
      </c>
      <c r="FV191">
        <v>0.162</v>
      </c>
      <c r="FW191">
        <v>-0.001</v>
      </c>
      <c r="FX191">
        <v>0.139</v>
      </c>
      <c r="FY191">
        <v>0.058</v>
      </c>
      <c r="FZ191">
        <v>420</v>
      </c>
      <c r="GA191">
        <v>16</v>
      </c>
      <c r="GB191">
        <v>0.19</v>
      </c>
      <c r="GC191">
        <v>0.02</v>
      </c>
      <c r="GD191">
        <v>-27.2757512195122</v>
      </c>
      <c r="GE191">
        <v>-0.03936167247387201</v>
      </c>
      <c r="GF191">
        <v>0.06301706358908525</v>
      </c>
      <c r="GG191">
        <v>1</v>
      </c>
      <c r="GH191">
        <v>209.0396764705883</v>
      </c>
      <c r="GI191">
        <v>-0.3234071802929067</v>
      </c>
      <c r="GJ191">
        <v>0.1571516166726799</v>
      </c>
      <c r="GK191">
        <v>1</v>
      </c>
      <c r="GL191">
        <v>0.1455138536585366</v>
      </c>
      <c r="GM191">
        <v>0.03783378397212543</v>
      </c>
      <c r="GN191">
        <v>0.007537612420586139</v>
      </c>
      <c r="GO191">
        <v>1</v>
      </c>
      <c r="GP191">
        <v>3</v>
      </c>
      <c r="GQ191">
        <v>3</v>
      </c>
      <c r="GR191" t="s">
        <v>442</v>
      </c>
      <c r="GS191">
        <v>3.12744</v>
      </c>
      <c r="GT191">
        <v>2.7336</v>
      </c>
      <c r="GU191">
        <v>0.181643</v>
      </c>
      <c r="GV191">
        <v>0.185313</v>
      </c>
      <c r="GW191">
        <v>0.101123</v>
      </c>
      <c r="GX191">
        <v>0.101162</v>
      </c>
      <c r="GY191">
        <v>24528.5</v>
      </c>
      <c r="GZ191">
        <v>23667</v>
      </c>
      <c r="HA191">
        <v>30517.2</v>
      </c>
      <c r="HB191">
        <v>29307.7</v>
      </c>
      <c r="HC191">
        <v>37872.4</v>
      </c>
      <c r="HD191">
        <v>34660</v>
      </c>
      <c r="HE191">
        <v>46693</v>
      </c>
      <c r="HF191">
        <v>43542.2</v>
      </c>
      <c r="HG191">
        <v>1.81718</v>
      </c>
      <c r="HH191">
        <v>1.87715</v>
      </c>
      <c r="HI191">
        <v>0.117846</v>
      </c>
      <c r="HJ191">
        <v>0</v>
      </c>
      <c r="HK191">
        <v>28.0792</v>
      </c>
      <c r="HL191">
        <v>999.9</v>
      </c>
      <c r="HM191">
        <v>55</v>
      </c>
      <c r="HN191">
        <v>30.2</v>
      </c>
      <c r="HO191">
        <v>26.247</v>
      </c>
      <c r="HP191">
        <v>63.8141</v>
      </c>
      <c r="HQ191">
        <v>16.4784</v>
      </c>
      <c r="HR191">
        <v>1</v>
      </c>
      <c r="HS191">
        <v>0.175356</v>
      </c>
      <c r="HT191">
        <v>0.500831</v>
      </c>
      <c r="HU191">
        <v>20.1986</v>
      </c>
      <c r="HV191">
        <v>5.22852</v>
      </c>
      <c r="HW191">
        <v>11.974</v>
      </c>
      <c r="HX191">
        <v>4.9698</v>
      </c>
      <c r="HY191">
        <v>3.28945</v>
      </c>
      <c r="HZ191">
        <v>9999</v>
      </c>
      <c r="IA191">
        <v>9999</v>
      </c>
      <c r="IB191">
        <v>9999</v>
      </c>
      <c r="IC191">
        <v>999.9</v>
      </c>
      <c r="ID191">
        <v>4.97295</v>
      </c>
      <c r="IE191">
        <v>1.87744</v>
      </c>
      <c r="IF191">
        <v>1.87546</v>
      </c>
      <c r="IG191">
        <v>1.87832</v>
      </c>
      <c r="IH191">
        <v>1.87501</v>
      </c>
      <c r="II191">
        <v>1.87864</v>
      </c>
      <c r="IJ191">
        <v>1.87574</v>
      </c>
      <c r="IK191">
        <v>1.87685</v>
      </c>
      <c r="IL191">
        <v>0</v>
      </c>
      <c r="IM191">
        <v>0</v>
      </c>
      <c r="IN191">
        <v>0</v>
      </c>
      <c r="IO191">
        <v>0</v>
      </c>
      <c r="IP191" t="s">
        <v>443</v>
      </c>
      <c r="IQ191" t="s">
        <v>444</v>
      </c>
      <c r="IR191" t="s">
        <v>445</v>
      </c>
      <c r="IS191" t="s">
        <v>445</v>
      </c>
      <c r="IT191" t="s">
        <v>445</v>
      </c>
      <c r="IU191" t="s">
        <v>445</v>
      </c>
      <c r="IV191">
        <v>0</v>
      </c>
      <c r="IW191">
        <v>100</v>
      </c>
      <c r="IX191">
        <v>100</v>
      </c>
      <c r="IY191">
        <v>1.12</v>
      </c>
      <c r="IZ191">
        <v>0.2061</v>
      </c>
      <c r="JA191">
        <v>-0.2046850803116756</v>
      </c>
      <c r="JB191">
        <v>0.001090686741545948</v>
      </c>
      <c r="JC191">
        <v>-2.452344269991786E-07</v>
      </c>
      <c r="JD191">
        <v>1.613811493950918E-10</v>
      </c>
      <c r="JE191">
        <v>-0.05017639731038544</v>
      </c>
      <c r="JF191">
        <v>-0.0006473243881308715</v>
      </c>
      <c r="JG191">
        <v>0.0006993473609999637</v>
      </c>
      <c r="JH191">
        <v>-6.390957121238126E-06</v>
      </c>
      <c r="JI191">
        <v>1</v>
      </c>
      <c r="JJ191">
        <v>2094</v>
      </c>
      <c r="JK191">
        <v>1</v>
      </c>
      <c r="JL191">
        <v>27</v>
      </c>
      <c r="JM191">
        <v>187568.8</v>
      </c>
      <c r="JN191">
        <v>187568.8</v>
      </c>
      <c r="JO191">
        <v>2.77832</v>
      </c>
      <c r="JP191">
        <v>2.5293</v>
      </c>
      <c r="JQ191">
        <v>1.39893</v>
      </c>
      <c r="JR191">
        <v>2.35229</v>
      </c>
      <c r="JS191">
        <v>1.44897</v>
      </c>
      <c r="JT191">
        <v>2.48535</v>
      </c>
      <c r="JU191">
        <v>37.0747</v>
      </c>
      <c r="JV191">
        <v>24.2013</v>
      </c>
      <c r="JW191">
        <v>18</v>
      </c>
      <c r="JX191">
        <v>476.21</v>
      </c>
      <c r="JY191">
        <v>484.304</v>
      </c>
      <c r="JZ191">
        <v>26.5861</v>
      </c>
      <c r="KA191">
        <v>29.3929</v>
      </c>
      <c r="KB191">
        <v>30.0003</v>
      </c>
      <c r="KC191">
        <v>29.0187</v>
      </c>
      <c r="KD191">
        <v>29.07</v>
      </c>
      <c r="KE191">
        <v>55.6222</v>
      </c>
      <c r="KF191">
        <v>26.8824</v>
      </c>
      <c r="KG191">
        <v>100</v>
      </c>
      <c r="KH191">
        <v>26.5961</v>
      </c>
      <c r="KI191">
        <v>1322.97</v>
      </c>
      <c r="KJ191">
        <v>21.9652</v>
      </c>
      <c r="KK191">
        <v>100.9</v>
      </c>
      <c r="KL191">
        <v>100.161</v>
      </c>
    </row>
    <row r="192" spans="1:298">
      <c r="A192">
        <v>176</v>
      </c>
      <c r="B192">
        <v>1758402715.1</v>
      </c>
      <c r="C192">
        <v>5306.599999904633</v>
      </c>
      <c r="D192" t="s">
        <v>798</v>
      </c>
      <c r="E192" t="s">
        <v>799</v>
      </c>
      <c r="F192">
        <v>5</v>
      </c>
      <c r="G192" t="s">
        <v>641</v>
      </c>
      <c r="H192" t="s">
        <v>437</v>
      </c>
      <c r="I192" t="s">
        <v>438</v>
      </c>
      <c r="J192">
        <v>1758402707.6</v>
      </c>
      <c r="K192">
        <f>(L192)/1000</f>
        <v>0</v>
      </c>
      <c r="L192">
        <f>IF(DQ192, AO192, AI192)</f>
        <v>0</v>
      </c>
      <c r="M192">
        <f>IF(DQ192, AJ192, AH192)</f>
        <v>0</v>
      </c>
      <c r="N192">
        <f>DS192 - IF(AV192&gt;1, M192*DM192*100.0/(AX192), 0)</f>
        <v>0</v>
      </c>
      <c r="O192">
        <f>((U192-K192/2)*N192-M192)/(U192+K192/2)</f>
        <v>0</v>
      </c>
      <c r="P192">
        <f>O192*(DZ192+EA192)/1000.0</f>
        <v>0</v>
      </c>
      <c r="Q192">
        <f>(DS192 - IF(AV192&gt;1, M192*DM192*100.0/(AX192), 0))*(DZ192+EA192)/1000.0</f>
        <v>0</v>
      </c>
      <c r="R192">
        <f>2.0/((1/T192-1/S192)+SIGN(T192)*SQRT((1/T192-1/S192)*(1/T192-1/S192) + 4*DN192/((DN192+1)*(DN192+1))*(2*1/T192*1/S192-1/S192*1/S192)))</f>
        <v>0</v>
      </c>
      <c r="S192">
        <f>IF(LEFT(DO192,1)&lt;&gt;"0",IF(LEFT(DO192,1)="1",3.0,DP192),$D$5+$E$5*(EG192*DZ192/($K$5*1000))+$F$5*(EG192*DZ192/($K$5*1000))*MAX(MIN(DM192,$J$5),$I$5)*MAX(MIN(DM192,$J$5),$I$5)+$G$5*MAX(MIN(DM192,$J$5),$I$5)*(EG192*DZ192/($K$5*1000))+$H$5*(EG192*DZ192/($K$5*1000))*(EG192*DZ192/($K$5*1000)))</f>
        <v>0</v>
      </c>
      <c r="T192">
        <f>K192*(1000-(1000*0.61365*exp(17.502*X192/(240.97+X192))/(DZ192+EA192)+DU192)/2)/(1000*0.61365*exp(17.502*X192/(240.97+X192))/(DZ192+EA192)-DU192)</f>
        <v>0</v>
      </c>
      <c r="U192">
        <f>1/((DN192+1)/(R192/1.6)+1/(S192/1.37)) + DN192/((DN192+1)/(R192/1.6) + DN192/(S192/1.37))</f>
        <v>0</v>
      </c>
      <c r="V192">
        <f>(DI192*DL192)</f>
        <v>0</v>
      </c>
      <c r="W192">
        <f>(EB192+(V192+2*0.95*5.67E-8*(((EB192+$B$7)+273)^4-(EB192+273)^4)-44100*K192)/(1.84*29.3*S192+8*0.95*5.67E-8*(EB192+273)^3))</f>
        <v>0</v>
      </c>
      <c r="X192">
        <f>($C$7*EC192+$D$7*ED192+$E$7*W192)</f>
        <v>0</v>
      </c>
      <c r="Y192">
        <f>0.61365*exp(17.502*X192/(240.97+X192))</f>
        <v>0</v>
      </c>
      <c r="Z192">
        <f>(AA192/AB192*100)</f>
        <v>0</v>
      </c>
      <c r="AA192">
        <f>DU192*(DZ192+EA192)/1000</f>
        <v>0</v>
      </c>
      <c r="AB192">
        <f>0.61365*exp(17.502*EB192/(240.97+EB192))</f>
        <v>0</v>
      </c>
      <c r="AC192">
        <f>(Y192-DU192*(DZ192+EA192)/1000)</f>
        <v>0</v>
      </c>
      <c r="AD192">
        <f>(-K192*44100)</f>
        <v>0</v>
      </c>
      <c r="AE192">
        <f>2*29.3*S192*0.92*(EB192-X192)</f>
        <v>0</v>
      </c>
      <c r="AF192">
        <f>2*0.95*5.67E-8*(((EB192+$B$7)+273)^4-(X192+273)^4)</f>
        <v>0</v>
      </c>
      <c r="AG192">
        <f>V192+AF192+AD192+AE192</f>
        <v>0</v>
      </c>
      <c r="AH192">
        <f>DY192*AV192*(DT192-DS192*(1000-AV192*DV192)/(1000-AV192*DU192))/(100*DM192)</f>
        <v>0</v>
      </c>
      <c r="AI192">
        <f>1000*DY192*AV192*(DU192-DV192)/(100*DM192*(1000-AV192*DU192))</f>
        <v>0</v>
      </c>
      <c r="AJ192">
        <f>(AK192 - AL192 - DZ192*1E3/(8.314*(EB192+273.15)) * AN192/DY192 * AM192) * DY192/(100*DM192) * (1000 - DV192)/1000</f>
        <v>0</v>
      </c>
      <c r="AK192">
        <v>1340.221349795554</v>
      </c>
      <c r="AL192">
        <v>1321.315999999999</v>
      </c>
      <c r="AM192">
        <v>3.392381710587749</v>
      </c>
      <c r="AN192">
        <v>65.66047444305194</v>
      </c>
      <c r="AO192">
        <f>(AQ192 - AP192 + DZ192*1E3/(8.314*(EB192+273.15)) * AS192/DY192 * AR192) * DY192/(100*DM192) * 1000/(1000 - AQ192)</f>
        <v>0</v>
      </c>
      <c r="AP192">
        <v>22.018856861045</v>
      </c>
      <c r="AQ192">
        <v>22.20200606060605</v>
      </c>
      <c r="AR192">
        <v>-2.073072596747054E-05</v>
      </c>
      <c r="AS192">
        <v>125.0699500986589</v>
      </c>
      <c r="AT192">
        <v>0</v>
      </c>
      <c r="AU192">
        <v>0</v>
      </c>
      <c r="AV192">
        <f>IF(AT192*$H$13&gt;=AX192,1.0,(AX192/(AX192-AT192*$H$13)))</f>
        <v>0</v>
      </c>
      <c r="AW192">
        <f>(AV192-1)*100</f>
        <v>0</v>
      </c>
      <c r="AX192">
        <f>MAX(0,($B$13+$C$13*EG192)/(1+$D$13*EG192)*DZ192/(EB192+273)*$E$13)</f>
        <v>0</v>
      </c>
      <c r="AY192" t="s">
        <v>439</v>
      </c>
      <c r="AZ192" t="s">
        <v>439</v>
      </c>
      <c r="BA192">
        <v>0</v>
      </c>
      <c r="BB192">
        <v>0</v>
      </c>
      <c r="BC192">
        <f>1-BA192/BB192</f>
        <v>0</v>
      </c>
      <c r="BD192">
        <v>0</v>
      </c>
      <c r="BE192" t="s">
        <v>439</v>
      </c>
      <c r="BF192" t="s">
        <v>439</v>
      </c>
      <c r="BG192">
        <v>0</v>
      </c>
      <c r="BH192">
        <v>0</v>
      </c>
      <c r="BI192">
        <f>1-BG192/BH192</f>
        <v>0</v>
      </c>
      <c r="BJ192">
        <v>0.5</v>
      </c>
      <c r="BK192">
        <f>DJ192</f>
        <v>0</v>
      </c>
      <c r="BL192">
        <f>M192</f>
        <v>0</v>
      </c>
      <c r="BM192">
        <f>BI192*BJ192*BK192</f>
        <v>0</v>
      </c>
      <c r="BN192">
        <f>(BL192-BD192)/BK192</f>
        <v>0</v>
      </c>
      <c r="BO192">
        <f>(BB192-BH192)/BH192</f>
        <v>0</v>
      </c>
      <c r="BP192">
        <f>BA192/(BC192+BA192/BH192)</f>
        <v>0</v>
      </c>
      <c r="BQ192" t="s">
        <v>439</v>
      </c>
      <c r="BR192">
        <v>0</v>
      </c>
      <c r="BS192">
        <f>IF(BR192&lt;&gt;0, BR192, BP192)</f>
        <v>0</v>
      </c>
      <c r="BT192">
        <f>1-BS192/BH192</f>
        <v>0</v>
      </c>
      <c r="BU192">
        <f>(BH192-BG192)/(BH192-BS192)</f>
        <v>0</v>
      </c>
      <c r="BV192">
        <f>(BB192-BH192)/(BB192-BS192)</f>
        <v>0</v>
      </c>
      <c r="BW192">
        <f>(BH192-BG192)/(BH192-BA192)</f>
        <v>0</v>
      </c>
      <c r="BX192">
        <f>(BB192-BH192)/(BB192-BA192)</f>
        <v>0</v>
      </c>
      <c r="BY192">
        <f>(BU192*BS192/BG192)</f>
        <v>0</v>
      </c>
      <c r="BZ192">
        <f>(1-BY192)</f>
        <v>0</v>
      </c>
      <c r="DI192">
        <f>$B$11*EH192+$C$11*EI192+$F$11*ET192*(1-EW192)</f>
        <v>0</v>
      </c>
      <c r="DJ192">
        <f>DI192*DK192</f>
        <v>0</v>
      </c>
      <c r="DK192">
        <f>($B$11*$D$9+$C$11*$D$9+$F$11*((FG192+EY192)/MAX(FG192+EY192+FH192, 0.1)*$I$9+FH192/MAX(FG192+EY192+FH192, 0.1)*$J$9))/($B$11+$C$11+$F$11)</f>
        <v>0</v>
      </c>
      <c r="DL192">
        <f>($B$11*$K$9+$C$11*$K$9+$F$11*((FG192+EY192)/MAX(FG192+EY192+FH192, 0.1)*$P$9+FH192/MAX(FG192+EY192+FH192, 0.1)*$Q$9))/($B$11+$C$11+$F$11)</f>
        <v>0</v>
      </c>
      <c r="DM192">
        <v>1.91</v>
      </c>
      <c r="DN192">
        <v>0.5</v>
      </c>
      <c r="DO192" t="s">
        <v>440</v>
      </c>
      <c r="DP192">
        <v>2</v>
      </c>
      <c r="DQ192" t="b">
        <v>1</v>
      </c>
      <c r="DR192">
        <v>1758402707.6</v>
      </c>
      <c r="DS192">
        <v>1268.643703703704</v>
      </c>
      <c r="DT192">
        <v>1295.93962962963</v>
      </c>
      <c r="DU192">
        <v>22.21281111111112</v>
      </c>
      <c r="DV192">
        <v>22.0554037037037</v>
      </c>
      <c r="DW192">
        <v>1267.531111111111</v>
      </c>
      <c r="DX192">
        <v>22.00665185185185</v>
      </c>
      <c r="DY192">
        <v>499.9758148148147</v>
      </c>
      <c r="DZ192">
        <v>90.30773703703701</v>
      </c>
      <c r="EA192">
        <v>0.05588202592592593</v>
      </c>
      <c r="EB192">
        <v>28.92185185185185</v>
      </c>
      <c r="EC192">
        <v>29.99635555555555</v>
      </c>
      <c r="ED192">
        <v>999.9000000000001</v>
      </c>
      <c r="EE192">
        <v>0</v>
      </c>
      <c r="EF192">
        <v>0</v>
      </c>
      <c r="EG192">
        <v>9997.753703703704</v>
      </c>
      <c r="EH192">
        <v>0</v>
      </c>
      <c r="EI192">
        <v>9.847699629629629</v>
      </c>
      <c r="EJ192">
        <v>-27.29514444444445</v>
      </c>
      <c r="EK192">
        <v>1297.464074074074</v>
      </c>
      <c r="EL192">
        <v>1325.164814814815</v>
      </c>
      <c r="EM192">
        <v>0.1573988888888889</v>
      </c>
      <c r="EN192">
        <v>1295.93962962963</v>
      </c>
      <c r="EO192">
        <v>22.0554037037037</v>
      </c>
      <c r="EP192">
        <v>2.005987777777777</v>
      </c>
      <c r="EQ192">
        <v>1.991772592592592</v>
      </c>
      <c r="ER192">
        <v>17.49167777777778</v>
      </c>
      <c r="ES192">
        <v>17.37908148148148</v>
      </c>
      <c r="ET192">
        <v>1999.960370370371</v>
      </c>
      <c r="EU192">
        <v>0.9800035555555554</v>
      </c>
      <c r="EV192">
        <v>0.01999612592592592</v>
      </c>
      <c r="EW192">
        <v>0</v>
      </c>
      <c r="EX192">
        <v>208.9212962962963</v>
      </c>
      <c r="EY192">
        <v>5.000560000000001</v>
      </c>
      <c r="EZ192">
        <v>4344.544444444444</v>
      </c>
      <c r="FA192">
        <v>17294.55555555555</v>
      </c>
      <c r="FB192">
        <v>41.90025925925925</v>
      </c>
      <c r="FC192">
        <v>42.18699999999999</v>
      </c>
      <c r="FD192">
        <v>41.68699999999999</v>
      </c>
      <c r="FE192">
        <v>41.25</v>
      </c>
      <c r="FF192">
        <v>42.5574074074074</v>
      </c>
      <c r="FG192">
        <v>1955.070370370371</v>
      </c>
      <c r="FH192">
        <v>39.89000000000001</v>
      </c>
      <c r="FI192">
        <v>0</v>
      </c>
      <c r="FJ192">
        <v>1758402715</v>
      </c>
      <c r="FK192">
        <v>0</v>
      </c>
      <c r="FL192">
        <v>208.9416538461539</v>
      </c>
      <c r="FM192">
        <v>-1.154974356906322</v>
      </c>
      <c r="FN192">
        <v>-8.298461536120014</v>
      </c>
      <c r="FO192">
        <v>4344.628846153846</v>
      </c>
      <c r="FP192">
        <v>15</v>
      </c>
      <c r="FQ192">
        <v>0</v>
      </c>
      <c r="FR192" t="s">
        <v>441</v>
      </c>
      <c r="FS192">
        <v>1747148579.5</v>
      </c>
      <c r="FT192">
        <v>1747148584.5</v>
      </c>
      <c r="FU192">
        <v>0</v>
      </c>
      <c r="FV192">
        <v>0.162</v>
      </c>
      <c r="FW192">
        <v>-0.001</v>
      </c>
      <c r="FX192">
        <v>0.139</v>
      </c>
      <c r="FY192">
        <v>0.058</v>
      </c>
      <c r="FZ192">
        <v>420</v>
      </c>
      <c r="GA192">
        <v>16</v>
      </c>
      <c r="GB192">
        <v>0.19</v>
      </c>
      <c r="GC192">
        <v>0.02</v>
      </c>
      <c r="GD192">
        <v>-27.26806341463415</v>
      </c>
      <c r="GE192">
        <v>-0.118024390243954</v>
      </c>
      <c r="GF192">
        <v>0.06651223161339506</v>
      </c>
      <c r="GG192">
        <v>1</v>
      </c>
      <c r="GH192">
        <v>208.9910882352941</v>
      </c>
      <c r="GI192">
        <v>-0.8273338404300714</v>
      </c>
      <c r="GJ192">
        <v>0.1693894516555828</v>
      </c>
      <c r="GK192">
        <v>1</v>
      </c>
      <c r="GL192">
        <v>0.1495443414634146</v>
      </c>
      <c r="GM192">
        <v>0.09470586062717773</v>
      </c>
      <c r="GN192">
        <v>0.01107424227570283</v>
      </c>
      <c r="GO192">
        <v>1</v>
      </c>
      <c r="GP192">
        <v>3</v>
      </c>
      <c r="GQ192">
        <v>3</v>
      </c>
      <c r="GR192" t="s">
        <v>442</v>
      </c>
      <c r="GS192">
        <v>3.1274</v>
      </c>
      <c r="GT192">
        <v>2.73378</v>
      </c>
      <c r="GU192">
        <v>0.183085</v>
      </c>
      <c r="GV192">
        <v>0.186761</v>
      </c>
      <c r="GW192">
        <v>0.10109</v>
      </c>
      <c r="GX192">
        <v>0.100962</v>
      </c>
      <c r="GY192">
        <v>24484.9</v>
      </c>
      <c r="GZ192">
        <v>23624.6</v>
      </c>
      <c r="HA192">
        <v>30516.7</v>
      </c>
      <c r="HB192">
        <v>29307.3</v>
      </c>
      <c r="HC192">
        <v>37873.4</v>
      </c>
      <c r="HD192">
        <v>34667.6</v>
      </c>
      <c r="HE192">
        <v>46692.4</v>
      </c>
      <c r="HF192">
        <v>43541.9</v>
      </c>
      <c r="HG192">
        <v>1.81728</v>
      </c>
      <c r="HH192">
        <v>1.8771</v>
      </c>
      <c r="HI192">
        <v>0.116784</v>
      </c>
      <c r="HJ192">
        <v>0</v>
      </c>
      <c r="HK192">
        <v>28.0774</v>
      </c>
      <c r="HL192">
        <v>999.9</v>
      </c>
      <c r="HM192">
        <v>55</v>
      </c>
      <c r="HN192">
        <v>30.2</v>
      </c>
      <c r="HO192">
        <v>26.2483</v>
      </c>
      <c r="HP192">
        <v>63.2841</v>
      </c>
      <c r="HQ192">
        <v>16.4984</v>
      </c>
      <c r="HR192">
        <v>1</v>
      </c>
      <c r="HS192">
        <v>0.175511</v>
      </c>
      <c r="HT192">
        <v>0.526381</v>
      </c>
      <c r="HU192">
        <v>20.1986</v>
      </c>
      <c r="HV192">
        <v>5.22882</v>
      </c>
      <c r="HW192">
        <v>11.974</v>
      </c>
      <c r="HX192">
        <v>4.9702</v>
      </c>
      <c r="HY192">
        <v>3.28965</v>
      </c>
      <c r="HZ192">
        <v>9999</v>
      </c>
      <c r="IA192">
        <v>9999</v>
      </c>
      <c r="IB192">
        <v>9999</v>
      </c>
      <c r="IC192">
        <v>999.9</v>
      </c>
      <c r="ID192">
        <v>4.97295</v>
      </c>
      <c r="IE192">
        <v>1.87744</v>
      </c>
      <c r="IF192">
        <v>1.87547</v>
      </c>
      <c r="IG192">
        <v>1.87833</v>
      </c>
      <c r="IH192">
        <v>1.87502</v>
      </c>
      <c r="II192">
        <v>1.87866</v>
      </c>
      <c r="IJ192">
        <v>1.87575</v>
      </c>
      <c r="IK192">
        <v>1.87689</v>
      </c>
      <c r="IL192">
        <v>0</v>
      </c>
      <c r="IM192">
        <v>0</v>
      </c>
      <c r="IN192">
        <v>0</v>
      </c>
      <c r="IO192">
        <v>0</v>
      </c>
      <c r="IP192" t="s">
        <v>443</v>
      </c>
      <c r="IQ192" t="s">
        <v>444</v>
      </c>
      <c r="IR192" t="s">
        <v>445</v>
      </c>
      <c r="IS192" t="s">
        <v>445</v>
      </c>
      <c r="IT192" t="s">
        <v>445</v>
      </c>
      <c r="IU192" t="s">
        <v>445</v>
      </c>
      <c r="IV192">
        <v>0</v>
      </c>
      <c r="IW192">
        <v>100</v>
      </c>
      <c r="IX192">
        <v>100</v>
      </c>
      <c r="IY192">
        <v>1.14</v>
      </c>
      <c r="IZ192">
        <v>0.2059</v>
      </c>
      <c r="JA192">
        <v>-0.2046850803116756</v>
      </c>
      <c r="JB192">
        <v>0.001090686741545948</v>
      </c>
      <c r="JC192">
        <v>-2.452344269991786E-07</v>
      </c>
      <c r="JD192">
        <v>1.613811493950918E-10</v>
      </c>
      <c r="JE192">
        <v>-0.05017639731038544</v>
      </c>
      <c r="JF192">
        <v>-0.0006473243881308715</v>
      </c>
      <c r="JG192">
        <v>0.0006993473609999637</v>
      </c>
      <c r="JH192">
        <v>-6.390957121238126E-06</v>
      </c>
      <c r="JI192">
        <v>1</v>
      </c>
      <c r="JJ192">
        <v>2094</v>
      </c>
      <c r="JK192">
        <v>1</v>
      </c>
      <c r="JL192">
        <v>27</v>
      </c>
      <c r="JM192">
        <v>187568.9</v>
      </c>
      <c r="JN192">
        <v>187568.8</v>
      </c>
      <c r="JO192">
        <v>2.80273</v>
      </c>
      <c r="JP192">
        <v>2.53052</v>
      </c>
      <c r="JQ192">
        <v>1.39893</v>
      </c>
      <c r="JR192">
        <v>2.35229</v>
      </c>
      <c r="JS192">
        <v>1.44897</v>
      </c>
      <c r="JT192">
        <v>2.58057</v>
      </c>
      <c r="JU192">
        <v>37.0747</v>
      </c>
      <c r="JV192">
        <v>24.1926</v>
      </c>
      <c r="JW192">
        <v>18</v>
      </c>
      <c r="JX192">
        <v>476.28</v>
      </c>
      <c r="JY192">
        <v>484.296</v>
      </c>
      <c r="JZ192">
        <v>26.5956</v>
      </c>
      <c r="KA192">
        <v>29.3953</v>
      </c>
      <c r="KB192">
        <v>30.0003</v>
      </c>
      <c r="KC192">
        <v>29.0211</v>
      </c>
      <c r="KD192">
        <v>29.0731</v>
      </c>
      <c r="KE192">
        <v>56.2098</v>
      </c>
      <c r="KF192">
        <v>26.8824</v>
      </c>
      <c r="KG192">
        <v>100</v>
      </c>
      <c r="KH192">
        <v>26.6033</v>
      </c>
      <c r="KI192">
        <v>1343.01</v>
      </c>
      <c r="KJ192">
        <v>21.9706</v>
      </c>
      <c r="KK192">
        <v>100.898</v>
      </c>
      <c r="KL192">
        <v>100.16</v>
      </c>
    </row>
    <row r="193" spans="1:298">
      <c r="A193">
        <v>177</v>
      </c>
      <c r="B193">
        <v>1758402720.1</v>
      </c>
      <c r="C193">
        <v>5311.599999904633</v>
      </c>
      <c r="D193" t="s">
        <v>800</v>
      </c>
      <c r="E193" t="s">
        <v>801</v>
      </c>
      <c r="F193">
        <v>5</v>
      </c>
      <c r="G193" t="s">
        <v>641</v>
      </c>
      <c r="H193" t="s">
        <v>437</v>
      </c>
      <c r="I193" t="s">
        <v>438</v>
      </c>
      <c r="J193">
        <v>1758402712.314285</v>
      </c>
      <c r="K193">
        <f>(L193)/1000</f>
        <v>0</v>
      </c>
      <c r="L193">
        <f>IF(DQ193, AO193, AI193)</f>
        <v>0</v>
      </c>
      <c r="M193">
        <f>IF(DQ193, AJ193, AH193)</f>
        <v>0</v>
      </c>
      <c r="N193">
        <f>DS193 - IF(AV193&gt;1, M193*DM193*100.0/(AX193), 0)</f>
        <v>0</v>
      </c>
      <c r="O193">
        <f>((U193-K193/2)*N193-M193)/(U193+K193/2)</f>
        <v>0</v>
      </c>
      <c r="P193">
        <f>O193*(DZ193+EA193)/1000.0</f>
        <v>0</v>
      </c>
      <c r="Q193">
        <f>(DS193 - IF(AV193&gt;1, M193*DM193*100.0/(AX193), 0))*(DZ193+EA193)/1000.0</f>
        <v>0</v>
      </c>
      <c r="R193">
        <f>2.0/((1/T193-1/S193)+SIGN(T193)*SQRT((1/T193-1/S193)*(1/T193-1/S193) + 4*DN193/((DN193+1)*(DN193+1))*(2*1/T193*1/S193-1/S193*1/S193)))</f>
        <v>0</v>
      </c>
      <c r="S193">
        <f>IF(LEFT(DO193,1)&lt;&gt;"0",IF(LEFT(DO193,1)="1",3.0,DP193),$D$5+$E$5*(EG193*DZ193/($K$5*1000))+$F$5*(EG193*DZ193/($K$5*1000))*MAX(MIN(DM193,$J$5),$I$5)*MAX(MIN(DM193,$J$5),$I$5)+$G$5*MAX(MIN(DM193,$J$5),$I$5)*(EG193*DZ193/($K$5*1000))+$H$5*(EG193*DZ193/($K$5*1000))*(EG193*DZ193/($K$5*1000)))</f>
        <v>0</v>
      </c>
      <c r="T193">
        <f>K193*(1000-(1000*0.61365*exp(17.502*X193/(240.97+X193))/(DZ193+EA193)+DU193)/2)/(1000*0.61365*exp(17.502*X193/(240.97+X193))/(DZ193+EA193)-DU193)</f>
        <v>0</v>
      </c>
      <c r="U193">
        <f>1/((DN193+1)/(R193/1.6)+1/(S193/1.37)) + DN193/((DN193+1)/(R193/1.6) + DN193/(S193/1.37))</f>
        <v>0</v>
      </c>
      <c r="V193">
        <f>(DI193*DL193)</f>
        <v>0</v>
      </c>
      <c r="W193">
        <f>(EB193+(V193+2*0.95*5.67E-8*(((EB193+$B$7)+273)^4-(EB193+273)^4)-44100*K193)/(1.84*29.3*S193+8*0.95*5.67E-8*(EB193+273)^3))</f>
        <v>0</v>
      </c>
      <c r="X193">
        <f>($C$7*EC193+$D$7*ED193+$E$7*W193)</f>
        <v>0</v>
      </c>
      <c r="Y193">
        <f>0.61365*exp(17.502*X193/(240.97+X193))</f>
        <v>0</v>
      </c>
      <c r="Z193">
        <f>(AA193/AB193*100)</f>
        <v>0</v>
      </c>
      <c r="AA193">
        <f>DU193*(DZ193+EA193)/1000</f>
        <v>0</v>
      </c>
      <c r="AB193">
        <f>0.61365*exp(17.502*EB193/(240.97+EB193))</f>
        <v>0</v>
      </c>
      <c r="AC193">
        <f>(Y193-DU193*(DZ193+EA193)/1000)</f>
        <v>0</v>
      </c>
      <c r="AD193">
        <f>(-K193*44100)</f>
        <v>0</v>
      </c>
      <c r="AE193">
        <f>2*29.3*S193*0.92*(EB193-X193)</f>
        <v>0</v>
      </c>
      <c r="AF193">
        <f>2*0.95*5.67E-8*(((EB193+$B$7)+273)^4-(X193+273)^4)</f>
        <v>0</v>
      </c>
      <c r="AG193">
        <f>V193+AF193+AD193+AE193</f>
        <v>0</v>
      </c>
      <c r="AH193">
        <f>DY193*AV193*(DT193-DS193*(1000-AV193*DV193)/(1000-AV193*DU193))/(100*DM193)</f>
        <v>0</v>
      </c>
      <c r="AI193">
        <f>1000*DY193*AV193*(DU193-DV193)/(100*DM193*(1000-AV193*DU193))</f>
        <v>0</v>
      </c>
      <c r="AJ193">
        <f>(AK193 - AL193 - DZ193*1E3/(8.314*(EB193+273.15)) * AN193/DY193 * AM193) * DY193/(100*DM193) * (1000 - DV193)/1000</f>
        <v>0</v>
      </c>
      <c r="AK193">
        <v>1357.37732161568</v>
      </c>
      <c r="AL193">
        <v>1338.570484848485</v>
      </c>
      <c r="AM193">
        <v>3.445217276172242</v>
      </c>
      <c r="AN193">
        <v>65.66047444305194</v>
      </c>
      <c r="AO193">
        <f>(AQ193 - AP193 + DZ193*1E3/(8.314*(EB193+273.15)) * AS193/DY193 * AR193) * DY193/(100*DM193) * 1000/(1000 - AQ193)</f>
        <v>0</v>
      </c>
      <c r="AP193">
        <v>21.95491129144914</v>
      </c>
      <c r="AQ193">
        <v>22.1651903030303</v>
      </c>
      <c r="AR193">
        <v>-0.00797641164750406</v>
      </c>
      <c r="AS193">
        <v>125.0699500986589</v>
      </c>
      <c r="AT193">
        <v>0</v>
      </c>
      <c r="AU193">
        <v>0</v>
      </c>
      <c r="AV193">
        <f>IF(AT193*$H$13&gt;=AX193,1.0,(AX193/(AX193-AT193*$H$13)))</f>
        <v>0</v>
      </c>
      <c r="AW193">
        <f>(AV193-1)*100</f>
        <v>0</v>
      </c>
      <c r="AX193">
        <f>MAX(0,($B$13+$C$13*EG193)/(1+$D$13*EG193)*DZ193/(EB193+273)*$E$13)</f>
        <v>0</v>
      </c>
      <c r="AY193" t="s">
        <v>439</v>
      </c>
      <c r="AZ193" t="s">
        <v>439</v>
      </c>
      <c r="BA193">
        <v>0</v>
      </c>
      <c r="BB193">
        <v>0</v>
      </c>
      <c r="BC193">
        <f>1-BA193/BB193</f>
        <v>0</v>
      </c>
      <c r="BD193">
        <v>0</v>
      </c>
      <c r="BE193" t="s">
        <v>439</v>
      </c>
      <c r="BF193" t="s">
        <v>439</v>
      </c>
      <c r="BG193">
        <v>0</v>
      </c>
      <c r="BH193">
        <v>0</v>
      </c>
      <c r="BI193">
        <f>1-BG193/BH193</f>
        <v>0</v>
      </c>
      <c r="BJ193">
        <v>0.5</v>
      </c>
      <c r="BK193">
        <f>DJ193</f>
        <v>0</v>
      </c>
      <c r="BL193">
        <f>M193</f>
        <v>0</v>
      </c>
      <c r="BM193">
        <f>BI193*BJ193*BK193</f>
        <v>0</v>
      </c>
      <c r="BN193">
        <f>(BL193-BD193)/BK193</f>
        <v>0</v>
      </c>
      <c r="BO193">
        <f>(BB193-BH193)/BH193</f>
        <v>0</v>
      </c>
      <c r="BP193">
        <f>BA193/(BC193+BA193/BH193)</f>
        <v>0</v>
      </c>
      <c r="BQ193" t="s">
        <v>439</v>
      </c>
      <c r="BR193">
        <v>0</v>
      </c>
      <c r="BS193">
        <f>IF(BR193&lt;&gt;0, BR193, BP193)</f>
        <v>0</v>
      </c>
      <c r="BT193">
        <f>1-BS193/BH193</f>
        <v>0</v>
      </c>
      <c r="BU193">
        <f>(BH193-BG193)/(BH193-BS193)</f>
        <v>0</v>
      </c>
      <c r="BV193">
        <f>(BB193-BH193)/(BB193-BS193)</f>
        <v>0</v>
      </c>
      <c r="BW193">
        <f>(BH193-BG193)/(BH193-BA193)</f>
        <v>0</v>
      </c>
      <c r="BX193">
        <f>(BB193-BH193)/(BB193-BA193)</f>
        <v>0</v>
      </c>
      <c r="BY193">
        <f>(BU193*BS193/BG193)</f>
        <v>0</v>
      </c>
      <c r="BZ193">
        <f>(1-BY193)</f>
        <v>0</v>
      </c>
      <c r="DI193">
        <f>$B$11*EH193+$C$11*EI193+$F$11*ET193*(1-EW193)</f>
        <v>0</v>
      </c>
      <c r="DJ193">
        <f>DI193*DK193</f>
        <v>0</v>
      </c>
      <c r="DK193">
        <f>($B$11*$D$9+$C$11*$D$9+$F$11*((FG193+EY193)/MAX(FG193+EY193+FH193, 0.1)*$I$9+FH193/MAX(FG193+EY193+FH193, 0.1)*$J$9))/($B$11+$C$11+$F$11)</f>
        <v>0</v>
      </c>
      <c r="DL193">
        <f>($B$11*$K$9+$C$11*$K$9+$F$11*((FG193+EY193)/MAX(FG193+EY193+FH193, 0.1)*$P$9+FH193/MAX(FG193+EY193+FH193, 0.1)*$Q$9))/($B$11+$C$11+$F$11)</f>
        <v>0</v>
      </c>
      <c r="DM193">
        <v>1.91</v>
      </c>
      <c r="DN193">
        <v>0.5</v>
      </c>
      <c r="DO193" t="s">
        <v>440</v>
      </c>
      <c r="DP193">
        <v>2</v>
      </c>
      <c r="DQ193" t="b">
        <v>1</v>
      </c>
      <c r="DR193">
        <v>1758402712.314285</v>
      </c>
      <c r="DS193">
        <v>1284.426785714286</v>
      </c>
      <c r="DT193">
        <v>1311.711428571429</v>
      </c>
      <c r="DU193">
        <v>22.20091428571428</v>
      </c>
      <c r="DV193">
        <v>22.01888928571429</v>
      </c>
      <c r="DW193">
        <v>1283.294642857143</v>
      </c>
      <c r="DX193">
        <v>21.99499285714287</v>
      </c>
      <c r="DY193">
        <v>499.99875</v>
      </c>
      <c r="DZ193">
        <v>90.30802142857142</v>
      </c>
      <c r="EA193">
        <v>0.05579640357142857</v>
      </c>
      <c r="EB193">
        <v>28.92024285714286</v>
      </c>
      <c r="EC193">
        <v>29.991325</v>
      </c>
      <c r="ED193">
        <v>999.9000000000002</v>
      </c>
      <c r="EE193">
        <v>0</v>
      </c>
      <c r="EF193">
        <v>0</v>
      </c>
      <c r="EG193">
        <v>10010.10321428571</v>
      </c>
      <c r="EH193">
        <v>0</v>
      </c>
      <c r="EI193">
        <v>9.842840000000001</v>
      </c>
      <c r="EJ193">
        <v>-27.2848</v>
      </c>
      <c r="EK193">
        <v>1313.590357142857</v>
      </c>
      <c r="EL193">
        <v>1341.2425</v>
      </c>
      <c r="EM193">
        <v>0.1820161785714285</v>
      </c>
      <c r="EN193">
        <v>1311.711428571429</v>
      </c>
      <c r="EO193">
        <v>22.01888928571429</v>
      </c>
      <c r="EP193">
        <v>2.00492</v>
      </c>
      <c r="EQ193">
        <v>1.988482142857143</v>
      </c>
      <c r="ER193">
        <v>17.48323928571429</v>
      </c>
      <c r="ES193">
        <v>17.35289642857143</v>
      </c>
      <c r="ET193">
        <v>1999.971785714286</v>
      </c>
      <c r="EU193">
        <v>0.9800036428571427</v>
      </c>
      <c r="EV193">
        <v>0.01999603214285714</v>
      </c>
      <c r="EW193">
        <v>0</v>
      </c>
      <c r="EX193">
        <v>208.87675</v>
      </c>
      <c r="EY193">
        <v>5.000560000000001</v>
      </c>
      <c r="EZ193">
        <v>4343.726071428572</v>
      </c>
      <c r="FA193">
        <v>17294.66071428571</v>
      </c>
      <c r="FB193">
        <v>41.89271428571429</v>
      </c>
      <c r="FC193">
        <v>42.18699999999999</v>
      </c>
      <c r="FD193">
        <v>41.68699999999999</v>
      </c>
      <c r="FE193">
        <v>41.25</v>
      </c>
      <c r="FF193">
        <v>42.5597857142857</v>
      </c>
      <c r="FG193">
        <v>1955.081785714286</v>
      </c>
      <c r="FH193">
        <v>39.89000000000001</v>
      </c>
      <c r="FI193">
        <v>0</v>
      </c>
      <c r="FJ193">
        <v>1758402719.8</v>
      </c>
      <c r="FK193">
        <v>0</v>
      </c>
      <c r="FL193">
        <v>208.892</v>
      </c>
      <c r="FM193">
        <v>-0.9093333301241467</v>
      </c>
      <c r="FN193">
        <v>-11.63760687638225</v>
      </c>
      <c r="FO193">
        <v>4343.766923076923</v>
      </c>
      <c r="FP193">
        <v>15</v>
      </c>
      <c r="FQ193">
        <v>0</v>
      </c>
      <c r="FR193" t="s">
        <v>441</v>
      </c>
      <c r="FS193">
        <v>1747148579.5</v>
      </c>
      <c r="FT193">
        <v>1747148584.5</v>
      </c>
      <c r="FU193">
        <v>0</v>
      </c>
      <c r="FV193">
        <v>0.162</v>
      </c>
      <c r="FW193">
        <v>-0.001</v>
      </c>
      <c r="FX193">
        <v>0.139</v>
      </c>
      <c r="FY193">
        <v>0.058</v>
      </c>
      <c r="FZ193">
        <v>420</v>
      </c>
      <c r="GA193">
        <v>16</v>
      </c>
      <c r="GB193">
        <v>0.19</v>
      </c>
      <c r="GC193">
        <v>0.02</v>
      </c>
      <c r="GD193">
        <v>-27.296335</v>
      </c>
      <c r="GE193">
        <v>-0.03332532833016554</v>
      </c>
      <c r="GF193">
        <v>0.07826572861093183</v>
      </c>
      <c r="GG193">
        <v>1</v>
      </c>
      <c r="GH193">
        <v>208.9325588235294</v>
      </c>
      <c r="GI193">
        <v>-0.720962568471462</v>
      </c>
      <c r="GJ193">
        <v>0.1643649438751647</v>
      </c>
      <c r="GK193">
        <v>1</v>
      </c>
      <c r="GL193">
        <v>0.1702208</v>
      </c>
      <c r="GM193">
        <v>0.281012825515947</v>
      </c>
      <c r="GN193">
        <v>0.029669088552903</v>
      </c>
      <c r="GO193">
        <v>0</v>
      </c>
      <c r="GP193">
        <v>2</v>
      </c>
      <c r="GQ193">
        <v>3</v>
      </c>
      <c r="GR193" t="s">
        <v>448</v>
      </c>
      <c r="GS193">
        <v>3.12759</v>
      </c>
      <c r="GT193">
        <v>2.73324</v>
      </c>
      <c r="GU193">
        <v>0.184539</v>
      </c>
      <c r="GV193">
        <v>0.188184</v>
      </c>
      <c r="GW193">
        <v>0.100974</v>
      </c>
      <c r="GX193">
        <v>0.100849</v>
      </c>
      <c r="GY193">
        <v>24441.6</v>
      </c>
      <c r="GZ193">
        <v>23583.3</v>
      </c>
      <c r="HA193">
        <v>30517.2</v>
      </c>
      <c r="HB193">
        <v>29307.4</v>
      </c>
      <c r="HC193">
        <v>37878.9</v>
      </c>
      <c r="HD193">
        <v>34672.1</v>
      </c>
      <c r="HE193">
        <v>46693</v>
      </c>
      <c r="HF193">
        <v>43542</v>
      </c>
      <c r="HG193">
        <v>1.81755</v>
      </c>
      <c r="HH193">
        <v>1.87645</v>
      </c>
      <c r="HI193">
        <v>0.117265</v>
      </c>
      <c r="HJ193">
        <v>0</v>
      </c>
      <c r="HK193">
        <v>28.0756</v>
      </c>
      <c r="HL193">
        <v>999.9</v>
      </c>
      <c r="HM193">
        <v>55</v>
      </c>
      <c r="HN193">
        <v>30.3</v>
      </c>
      <c r="HO193">
        <v>26.396</v>
      </c>
      <c r="HP193">
        <v>63.5641</v>
      </c>
      <c r="HQ193">
        <v>16.5304</v>
      </c>
      <c r="HR193">
        <v>1</v>
      </c>
      <c r="HS193">
        <v>0.175927</v>
      </c>
      <c r="HT193">
        <v>0.513608</v>
      </c>
      <c r="HU193">
        <v>20.1987</v>
      </c>
      <c r="HV193">
        <v>5.22867</v>
      </c>
      <c r="HW193">
        <v>11.974</v>
      </c>
      <c r="HX193">
        <v>4.96995</v>
      </c>
      <c r="HY193">
        <v>3.28965</v>
      </c>
      <c r="HZ193">
        <v>9999</v>
      </c>
      <c r="IA193">
        <v>9999</v>
      </c>
      <c r="IB193">
        <v>9999</v>
      </c>
      <c r="IC193">
        <v>999.9</v>
      </c>
      <c r="ID193">
        <v>4.97297</v>
      </c>
      <c r="IE193">
        <v>1.87744</v>
      </c>
      <c r="IF193">
        <v>1.87546</v>
      </c>
      <c r="IG193">
        <v>1.87831</v>
      </c>
      <c r="IH193">
        <v>1.87501</v>
      </c>
      <c r="II193">
        <v>1.87864</v>
      </c>
      <c r="IJ193">
        <v>1.87574</v>
      </c>
      <c r="IK193">
        <v>1.87691</v>
      </c>
      <c r="IL193">
        <v>0</v>
      </c>
      <c r="IM193">
        <v>0</v>
      </c>
      <c r="IN193">
        <v>0</v>
      </c>
      <c r="IO193">
        <v>0</v>
      </c>
      <c r="IP193" t="s">
        <v>443</v>
      </c>
      <c r="IQ193" t="s">
        <v>444</v>
      </c>
      <c r="IR193" t="s">
        <v>445</v>
      </c>
      <c r="IS193" t="s">
        <v>445</v>
      </c>
      <c r="IT193" t="s">
        <v>445</v>
      </c>
      <c r="IU193" t="s">
        <v>445</v>
      </c>
      <c r="IV193">
        <v>0</v>
      </c>
      <c r="IW193">
        <v>100</v>
      </c>
      <c r="IX193">
        <v>100</v>
      </c>
      <c r="IY193">
        <v>1.16</v>
      </c>
      <c r="IZ193">
        <v>0.2052</v>
      </c>
      <c r="JA193">
        <v>-0.2046850803116756</v>
      </c>
      <c r="JB193">
        <v>0.001090686741545948</v>
      </c>
      <c r="JC193">
        <v>-2.452344269991786E-07</v>
      </c>
      <c r="JD193">
        <v>1.613811493950918E-10</v>
      </c>
      <c r="JE193">
        <v>-0.05017639731038544</v>
      </c>
      <c r="JF193">
        <v>-0.0006473243881308715</v>
      </c>
      <c r="JG193">
        <v>0.0006993473609999637</v>
      </c>
      <c r="JH193">
        <v>-6.390957121238126E-06</v>
      </c>
      <c r="JI193">
        <v>1</v>
      </c>
      <c r="JJ193">
        <v>2094</v>
      </c>
      <c r="JK193">
        <v>1</v>
      </c>
      <c r="JL193">
        <v>27</v>
      </c>
      <c r="JM193">
        <v>187569</v>
      </c>
      <c r="JN193">
        <v>187568.9</v>
      </c>
      <c r="JO193">
        <v>2.82959</v>
      </c>
      <c r="JP193">
        <v>2.52197</v>
      </c>
      <c r="JQ193">
        <v>1.39893</v>
      </c>
      <c r="JR193">
        <v>2.35229</v>
      </c>
      <c r="JS193">
        <v>1.44897</v>
      </c>
      <c r="JT193">
        <v>2.5769</v>
      </c>
      <c r="JU193">
        <v>37.0747</v>
      </c>
      <c r="JV193">
        <v>24.2013</v>
      </c>
      <c r="JW193">
        <v>18</v>
      </c>
      <c r="JX193">
        <v>476.447</v>
      </c>
      <c r="JY193">
        <v>483.882</v>
      </c>
      <c r="JZ193">
        <v>26.6019</v>
      </c>
      <c r="KA193">
        <v>29.3979</v>
      </c>
      <c r="KB193">
        <v>30.0004</v>
      </c>
      <c r="KC193">
        <v>29.0237</v>
      </c>
      <c r="KD193">
        <v>29.0757</v>
      </c>
      <c r="KE193">
        <v>56.687</v>
      </c>
      <c r="KF193">
        <v>26.8824</v>
      </c>
      <c r="KG193">
        <v>100</v>
      </c>
      <c r="KH193">
        <v>26.6153</v>
      </c>
      <c r="KI193">
        <v>1356.37</v>
      </c>
      <c r="KJ193">
        <v>21.9751</v>
      </c>
      <c r="KK193">
        <v>100.9</v>
      </c>
      <c r="KL193">
        <v>100.161</v>
      </c>
    </row>
    <row r="194" spans="1:298">
      <c r="A194">
        <v>178</v>
      </c>
      <c r="B194">
        <v>1758402725.1</v>
      </c>
      <c r="C194">
        <v>5316.599999904633</v>
      </c>
      <c r="D194" t="s">
        <v>802</v>
      </c>
      <c r="E194" t="s">
        <v>803</v>
      </c>
      <c r="F194">
        <v>5</v>
      </c>
      <c r="G194" t="s">
        <v>641</v>
      </c>
      <c r="H194" t="s">
        <v>437</v>
      </c>
      <c r="I194" t="s">
        <v>438</v>
      </c>
      <c r="J194">
        <v>1758402717.6</v>
      </c>
      <c r="K194">
        <f>(L194)/1000</f>
        <v>0</v>
      </c>
      <c r="L194">
        <f>IF(DQ194, AO194, AI194)</f>
        <v>0</v>
      </c>
      <c r="M194">
        <f>IF(DQ194, AJ194, AH194)</f>
        <v>0</v>
      </c>
      <c r="N194">
        <f>DS194 - IF(AV194&gt;1, M194*DM194*100.0/(AX194), 0)</f>
        <v>0</v>
      </c>
      <c r="O194">
        <f>((U194-K194/2)*N194-M194)/(U194+K194/2)</f>
        <v>0</v>
      </c>
      <c r="P194">
        <f>O194*(DZ194+EA194)/1000.0</f>
        <v>0</v>
      </c>
      <c r="Q194">
        <f>(DS194 - IF(AV194&gt;1, M194*DM194*100.0/(AX194), 0))*(DZ194+EA194)/1000.0</f>
        <v>0</v>
      </c>
      <c r="R194">
        <f>2.0/((1/T194-1/S194)+SIGN(T194)*SQRT((1/T194-1/S194)*(1/T194-1/S194) + 4*DN194/((DN194+1)*(DN194+1))*(2*1/T194*1/S194-1/S194*1/S194)))</f>
        <v>0</v>
      </c>
      <c r="S194">
        <f>IF(LEFT(DO194,1)&lt;&gt;"0",IF(LEFT(DO194,1)="1",3.0,DP194),$D$5+$E$5*(EG194*DZ194/($K$5*1000))+$F$5*(EG194*DZ194/($K$5*1000))*MAX(MIN(DM194,$J$5),$I$5)*MAX(MIN(DM194,$J$5),$I$5)+$G$5*MAX(MIN(DM194,$J$5),$I$5)*(EG194*DZ194/($K$5*1000))+$H$5*(EG194*DZ194/($K$5*1000))*(EG194*DZ194/($K$5*1000)))</f>
        <v>0</v>
      </c>
      <c r="T194">
        <f>K194*(1000-(1000*0.61365*exp(17.502*X194/(240.97+X194))/(DZ194+EA194)+DU194)/2)/(1000*0.61365*exp(17.502*X194/(240.97+X194))/(DZ194+EA194)-DU194)</f>
        <v>0</v>
      </c>
      <c r="U194">
        <f>1/((DN194+1)/(R194/1.6)+1/(S194/1.37)) + DN194/((DN194+1)/(R194/1.6) + DN194/(S194/1.37))</f>
        <v>0</v>
      </c>
      <c r="V194">
        <f>(DI194*DL194)</f>
        <v>0</v>
      </c>
      <c r="W194">
        <f>(EB194+(V194+2*0.95*5.67E-8*(((EB194+$B$7)+273)^4-(EB194+273)^4)-44100*K194)/(1.84*29.3*S194+8*0.95*5.67E-8*(EB194+273)^3))</f>
        <v>0</v>
      </c>
      <c r="X194">
        <f>($C$7*EC194+$D$7*ED194+$E$7*W194)</f>
        <v>0</v>
      </c>
      <c r="Y194">
        <f>0.61365*exp(17.502*X194/(240.97+X194))</f>
        <v>0</v>
      </c>
      <c r="Z194">
        <f>(AA194/AB194*100)</f>
        <v>0</v>
      </c>
      <c r="AA194">
        <f>DU194*(DZ194+EA194)/1000</f>
        <v>0</v>
      </c>
      <c r="AB194">
        <f>0.61365*exp(17.502*EB194/(240.97+EB194))</f>
        <v>0</v>
      </c>
      <c r="AC194">
        <f>(Y194-DU194*(DZ194+EA194)/1000)</f>
        <v>0</v>
      </c>
      <c r="AD194">
        <f>(-K194*44100)</f>
        <v>0</v>
      </c>
      <c r="AE194">
        <f>2*29.3*S194*0.92*(EB194-X194)</f>
        <v>0</v>
      </c>
      <c r="AF194">
        <f>2*0.95*5.67E-8*(((EB194+$B$7)+273)^4-(X194+273)^4)</f>
        <v>0</v>
      </c>
      <c r="AG194">
        <f>V194+AF194+AD194+AE194</f>
        <v>0</v>
      </c>
      <c r="AH194">
        <f>DY194*AV194*(DT194-DS194*(1000-AV194*DV194)/(1000-AV194*DU194))/(100*DM194)</f>
        <v>0</v>
      </c>
      <c r="AI194">
        <f>1000*DY194*AV194*(DU194-DV194)/(100*DM194*(1000-AV194*DU194))</f>
        <v>0</v>
      </c>
      <c r="AJ194">
        <f>(AK194 - AL194 - DZ194*1E3/(8.314*(EB194+273.15)) * AN194/DY194 * AM194) * DY194/(100*DM194) * (1000 - DV194)/1000</f>
        <v>0</v>
      </c>
      <c r="AK194">
        <v>1373.952849680054</v>
      </c>
      <c r="AL194">
        <v>1355.245818181819</v>
      </c>
      <c r="AM194">
        <v>3.313921583152967</v>
      </c>
      <c r="AN194">
        <v>65.66047444305194</v>
      </c>
      <c r="AO194">
        <f>(AQ194 - AP194 + DZ194*1E3/(8.314*(EB194+273.15)) * AS194/DY194 * AR194) * DY194/(100*DM194) * 1000/(1000 - AQ194)</f>
        <v>0</v>
      </c>
      <c r="AP194">
        <v>21.95390341100642</v>
      </c>
      <c r="AQ194">
        <v>22.13783939393938</v>
      </c>
      <c r="AR194">
        <v>-0.003829444052733441</v>
      </c>
      <c r="AS194">
        <v>125.0699500986589</v>
      </c>
      <c r="AT194">
        <v>0</v>
      </c>
      <c r="AU194">
        <v>0</v>
      </c>
      <c r="AV194">
        <f>IF(AT194*$H$13&gt;=AX194,1.0,(AX194/(AX194-AT194*$H$13)))</f>
        <v>0</v>
      </c>
      <c r="AW194">
        <f>(AV194-1)*100</f>
        <v>0</v>
      </c>
      <c r="AX194">
        <f>MAX(0,($B$13+$C$13*EG194)/(1+$D$13*EG194)*DZ194/(EB194+273)*$E$13)</f>
        <v>0</v>
      </c>
      <c r="AY194" t="s">
        <v>439</v>
      </c>
      <c r="AZ194" t="s">
        <v>439</v>
      </c>
      <c r="BA194">
        <v>0</v>
      </c>
      <c r="BB194">
        <v>0</v>
      </c>
      <c r="BC194">
        <f>1-BA194/BB194</f>
        <v>0</v>
      </c>
      <c r="BD194">
        <v>0</v>
      </c>
      <c r="BE194" t="s">
        <v>439</v>
      </c>
      <c r="BF194" t="s">
        <v>439</v>
      </c>
      <c r="BG194">
        <v>0</v>
      </c>
      <c r="BH194">
        <v>0</v>
      </c>
      <c r="BI194">
        <f>1-BG194/BH194</f>
        <v>0</v>
      </c>
      <c r="BJ194">
        <v>0.5</v>
      </c>
      <c r="BK194">
        <f>DJ194</f>
        <v>0</v>
      </c>
      <c r="BL194">
        <f>M194</f>
        <v>0</v>
      </c>
      <c r="BM194">
        <f>BI194*BJ194*BK194</f>
        <v>0</v>
      </c>
      <c r="BN194">
        <f>(BL194-BD194)/BK194</f>
        <v>0</v>
      </c>
      <c r="BO194">
        <f>(BB194-BH194)/BH194</f>
        <v>0</v>
      </c>
      <c r="BP194">
        <f>BA194/(BC194+BA194/BH194)</f>
        <v>0</v>
      </c>
      <c r="BQ194" t="s">
        <v>439</v>
      </c>
      <c r="BR194">
        <v>0</v>
      </c>
      <c r="BS194">
        <f>IF(BR194&lt;&gt;0, BR194, BP194)</f>
        <v>0</v>
      </c>
      <c r="BT194">
        <f>1-BS194/BH194</f>
        <v>0</v>
      </c>
      <c r="BU194">
        <f>(BH194-BG194)/(BH194-BS194)</f>
        <v>0</v>
      </c>
      <c r="BV194">
        <f>(BB194-BH194)/(BB194-BS194)</f>
        <v>0</v>
      </c>
      <c r="BW194">
        <f>(BH194-BG194)/(BH194-BA194)</f>
        <v>0</v>
      </c>
      <c r="BX194">
        <f>(BB194-BH194)/(BB194-BA194)</f>
        <v>0</v>
      </c>
      <c r="BY194">
        <f>(BU194*BS194/BG194)</f>
        <v>0</v>
      </c>
      <c r="BZ194">
        <f>(1-BY194)</f>
        <v>0</v>
      </c>
      <c r="DI194">
        <f>$B$11*EH194+$C$11*EI194+$F$11*ET194*(1-EW194)</f>
        <v>0</v>
      </c>
      <c r="DJ194">
        <f>DI194*DK194</f>
        <v>0</v>
      </c>
      <c r="DK194">
        <f>($B$11*$D$9+$C$11*$D$9+$F$11*((FG194+EY194)/MAX(FG194+EY194+FH194, 0.1)*$I$9+FH194/MAX(FG194+EY194+FH194, 0.1)*$J$9))/($B$11+$C$11+$F$11)</f>
        <v>0</v>
      </c>
      <c r="DL194">
        <f>($B$11*$K$9+$C$11*$K$9+$F$11*((FG194+EY194)/MAX(FG194+EY194+FH194, 0.1)*$P$9+FH194/MAX(FG194+EY194+FH194, 0.1)*$Q$9))/($B$11+$C$11+$F$11)</f>
        <v>0</v>
      </c>
      <c r="DM194">
        <v>1.91</v>
      </c>
      <c r="DN194">
        <v>0.5</v>
      </c>
      <c r="DO194" t="s">
        <v>440</v>
      </c>
      <c r="DP194">
        <v>2</v>
      </c>
      <c r="DQ194" t="b">
        <v>1</v>
      </c>
      <c r="DR194">
        <v>1758402717.6</v>
      </c>
      <c r="DS194">
        <v>1302.089259259259</v>
      </c>
      <c r="DT194">
        <v>1329.197407407408</v>
      </c>
      <c r="DU194">
        <v>22.17813703703703</v>
      </c>
      <c r="DV194">
        <v>21.98354444444444</v>
      </c>
      <c r="DW194">
        <v>1300.934444444444</v>
      </c>
      <c r="DX194">
        <v>21.97267407407407</v>
      </c>
      <c r="DY194">
        <v>500.0354814814814</v>
      </c>
      <c r="DZ194">
        <v>90.30812962962963</v>
      </c>
      <c r="EA194">
        <v>0.05569068148148148</v>
      </c>
      <c r="EB194">
        <v>28.91986296296296</v>
      </c>
      <c r="EC194">
        <v>29.98585555555556</v>
      </c>
      <c r="ED194">
        <v>999.9000000000001</v>
      </c>
      <c r="EE194">
        <v>0</v>
      </c>
      <c r="EF194">
        <v>0</v>
      </c>
      <c r="EG194">
        <v>10009.25592592593</v>
      </c>
      <c r="EH194">
        <v>0</v>
      </c>
      <c r="EI194">
        <v>9.815010370370372</v>
      </c>
      <c r="EJ194">
        <v>-27.10822592592592</v>
      </c>
      <c r="EK194">
        <v>1331.622592592593</v>
      </c>
      <c r="EL194">
        <v>1359.073333333333</v>
      </c>
      <c r="EM194">
        <v>0.1945873703703704</v>
      </c>
      <c r="EN194">
        <v>1329.197407407408</v>
      </c>
      <c r="EO194">
        <v>21.98354444444444</v>
      </c>
      <c r="EP194">
        <v>2.002865925925926</v>
      </c>
      <c r="EQ194">
        <v>1.985292592592593</v>
      </c>
      <c r="ER194">
        <v>17.467</v>
      </c>
      <c r="ES194">
        <v>17.3275</v>
      </c>
      <c r="ET194">
        <v>1999.962592592593</v>
      </c>
      <c r="EU194">
        <v>0.9800035555555554</v>
      </c>
      <c r="EV194">
        <v>0.01999612222222222</v>
      </c>
      <c r="EW194">
        <v>0</v>
      </c>
      <c r="EX194">
        <v>208.8047407407407</v>
      </c>
      <c r="EY194">
        <v>5.000560000000001</v>
      </c>
      <c r="EZ194">
        <v>4342.665185185186</v>
      </c>
      <c r="FA194">
        <v>17294.58148148148</v>
      </c>
      <c r="FB194">
        <v>41.89566666666666</v>
      </c>
      <c r="FC194">
        <v>42.18699999999999</v>
      </c>
      <c r="FD194">
        <v>41.68699999999999</v>
      </c>
      <c r="FE194">
        <v>41.25</v>
      </c>
      <c r="FF194">
        <v>42.55970370370369</v>
      </c>
      <c r="FG194">
        <v>1955.072592592593</v>
      </c>
      <c r="FH194">
        <v>39.89000000000001</v>
      </c>
      <c r="FI194">
        <v>0</v>
      </c>
      <c r="FJ194">
        <v>1758402725.2</v>
      </c>
      <c r="FK194">
        <v>0</v>
      </c>
      <c r="FL194">
        <v>208.81504</v>
      </c>
      <c r="FM194">
        <v>-0.2089230774607989</v>
      </c>
      <c r="FN194">
        <v>-15.0669231008288</v>
      </c>
      <c r="FO194">
        <v>4342.5828</v>
      </c>
      <c r="FP194">
        <v>15</v>
      </c>
      <c r="FQ194">
        <v>0</v>
      </c>
      <c r="FR194" t="s">
        <v>441</v>
      </c>
      <c r="FS194">
        <v>1747148579.5</v>
      </c>
      <c r="FT194">
        <v>1747148584.5</v>
      </c>
      <c r="FU194">
        <v>0</v>
      </c>
      <c r="FV194">
        <v>0.162</v>
      </c>
      <c r="FW194">
        <v>-0.001</v>
      </c>
      <c r="FX194">
        <v>0.139</v>
      </c>
      <c r="FY194">
        <v>0.058</v>
      </c>
      <c r="FZ194">
        <v>420</v>
      </c>
      <c r="GA194">
        <v>16</v>
      </c>
      <c r="GB194">
        <v>0.19</v>
      </c>
      <c r="GC194">
        <v>0.02</v>
      </c>
      <c r="GD194">
        <v>-27.16870731707317</v>
      </c>
      <c r="GE194">
        <v>1.646502439024335</v>
      </c>
      <c r="GF194">
        <v>0.2544785758295117</v>
      </c>
      <c r="GG194">
        <v>0</v>
      </c>
      <c r="GH194">
        <v>208.8666764705883</v>
      </c>
      <c r="GI194">
        <v>-0.7720550039061789</v>
      </c>
      <c r="GJ194">
        <v>0.1875214059291925</v>
      </c>
      <c r="GK194">
        <v>1</v>
      </c>
      <c r="GL194">
        <v>0.1846106341463415</v>
      </c>
      <c r="GM194">
        <v>0.1826606759581881</v>
      </c>
      <c r="GN194">
        <v>0.02512036046109648</v>
      </c>
      <c r="GO194">
        <v>0</v>
      </c>
      <c r="GP194">
        <v>1</v>
      </c>
      <c r="GQ194">
        <v>3</v>
      </c>
      <c r="GR194" t="s">
        <v>455</v>
      </c>
      <c r="GS194">
        <v>3.12736</v>
      </c>
      <c r="GT194">
        <v>2.73331</v>
      </c>
      <c r="GU194">
        <v>0.185931</v>
      </c>
      <c r="GV194">
        <v>0.189514</v>
      </c>
      <c r="GW194">
        <v>0.100891</v>
      </c>
      <c r="GX194">
        <v>0.100848</v>
      </c>
      <c r="GY194">
        <v>24400</v>
      </c>
      <c r="GZ194">
        <v>23544.7</v>
      </c>
      <c r="HA194">
        <v>30517.4</v>
      </c>
      <c r="HB194">
        <v>29307.5</v>
      </c>
      <c r="HC194">
        <v>37882.8</v>
      </c>
      <c r="HD194">
        <v>34672.2</v>
      </c>
      <c r="HE194">
        <v>46693.4</v>
      </c>
      <c r="HF194">
        <v>43541.9</v>
      </c>
      <c r="HG194">
        <v>1.81728</v>
      </c>
      <c r="HH194">
        <v>1.87678</v>
      </c>
      <c r="HI194">
        <v>0.11706</v>
      </c>
      <c r="HJ194">
        <v>0</v>
      </c>
      <c r="HK194">
        <v>28.0742</v>
      </c>
      <c r="HL194">
        <v>999.9</v>
      </c>
      <c r="HM194">
        <v>55</v>
      </c>
      <c r="HN194">
        <v>30.2</v>
      </c>
      <c r="HO194">
        <v>26.2449</v>
      </c>
      <c r="HP194">
        <v>63.1841</v>
      </c>
      <c r="HQ194">
        <v>16.5264</v>
      </c>
      <c r="HR194">
        <v>1</v>
      </c>
      <c r="HS194">
        <v>0.175889</v>
      </c>
      <c r="HT194">
        <v>0.485245</v>
      </c>
      <c r="HU194">
        <v>20.1991</v>
      </c>
      <c r="HV194">
        <v>5.22897</v>
      </c>
      <c r="HW194">
        <v>11.974</v>
      </c>
      <c r="HX194">
        <v>4.9698</v>
      </c>
      <c r="HY194">
        <v>3.28965</v>
      </c>
      <c r="HZ194">
        <v>9999</v>
      </c>
      <c r="IA194">
        <v>9999</v>
      </c>
      <c r="IB194">
        <v>9999</v>
      </c>
      <c r="IC194">
        <v>999.9</v>
      </c>
      <c r="ID194">
        <v>4.97296</v>
      </c>
      <c r="IE194">
        <v>1.87743</v>
      </c>
      <c r="IF194">
        <v>1.87546</v>
      </c>
      <c r="IG194">
        <v>1.8783</v>
      </c>
      <c r="IH194">
        <v>1.875</v>
      </c>
      <c r="II194">
        <v>1.87862</v>
      </c>
      <c r="IJ194">
        <v>1.87572</v>
      </c>
      <c r="IK194">
        <v>1.87686</v>
      </c>
      <c r="IL194">
        <v>0</v>
      </c>
      <c r="IM194">
        <v>0</v>
      </c>
      <c r="IN194">
        <v>0</v>
      </c>
      <c r="IO194">
        <v>0</v>
      </c>
      <c r="IP194" t="s">
        <v>443</v>
      </c>
      <c r="IQ194" t="s">
        <v>444</v>
      </c>
      <c r="IR194" t="s">
        <v>445</v>
      </c>
      <c r="IS194" t="s">
        <v>445</v>
      </c>
      <c r="IT194" t="s">
        <v>445</v>
      </c>
      <c r="IU194" t="s">
        <v>445</v>
      </c>
      <c r="IV194">
        <v>0</v>
      </c>
      <c r="IW194">
        <v>100</v>
      </c>
      <c r="IX194">
        <v>100</v>
      </c>
      <c r="IY194">
        <v>1.19</v>
      </c>
      <c r="IZ194">
        <v>0.2045</v>
      </c>
      <c r="JA194">
        <v>-0.2046850803116756</v>
      </c>
      <c r="JB194">
        <v>0.001090686741545948</v>
      </c>
      <c r="JC194">
        <v>-2.452344269991786E-07</v>
      </c>
      <c r="JD194">
        <v>1.613811493950918E-10</v>
      </c>
      <c r="JE194">
        <v>-0.05017639731038544</v>
      </c>
      <c r="JF194">
        <v>-0.0006473243881308715</v>
      </c>
      <c r="JG194">
        <v>0.0006993473609999637</v>
      </c>
      <c r="JH194">
        <v>-6.390957121238126E-06</v>
      </c>
      <c r="JI194">
        <v>1</v>
      </c>
      <c r="JJ194">
        <v>2094</v>
      </c>
      <c r="JK194">
        <v>1</v>
      </c>
      <c r="JL194">
        <v>27</v>
      </c>
      <c r="JM194">
        <v>187569.1</v>
      </c>
      <c r="JN194">
        <v>187569</v>
      </c>
      <c r="JO194">
        <v>2.85645</v>
      </c>
      <c r="JP194">
        <v>2.53052</v>
      </c>
      <c r="JQ194">
        <v>1.39893</v>
      </c>
      <c r="JR194">
        <v>2.35229</v>
      </c>
      <c r="JS194">
        <v>1.44897</v>
      </c>
      <c r="JT194">
        <v>2.53296</v>
      </c>
      <c r="JU194">
        <v>37.0747</v>
      </c>
      <c r="JV194">
        <v>24.1926</v>
      </c>
      <c r="JW194">
        <v>18</v>
      </c>
      <c r="JX194">
        <v>476.314</v>
      </c>
      <c r="JY194">
        <v>484.124</v>
      </c>
      <c r="JZ194">
        <v>26.6119</v>
      </c>
      <c r="KA194">
        <v>29.4</v>
      </c>
      <c r="KB194">
        <v>30.0002</v>
      </c>
      <c r="KC194">
        <v>29.0264</v>
      </c>
      <c r="KD194">
        <v>29.0787</v>
      </c>
      <c r="KE194">
        <v>57.1884</v>
      </c>
      <c r="KF194">
        <v>26.8824</v>
      </c>
      <c r="KG194">
        <v>100</v>
      </c>
      <c r="KH194">
        <v>26.6263</v>
      </c>
      <c r="KI194">
        <v>1376.44</v>
      </c>
      <c r="KJ194">
        <v>21.9751</v>
      </c>
      <c r="KK194">
        <v>100.9</v>
      </c>
      <c r="KL194">
        <v>100.161</v>
      </c>
    </row>
    <row r="195" spans="1:298">
      <c r="A195">
        <v>179</v>
      </c>
      <c r="B195">
        <v>1758402729.6</v>
      </c>
      <c r="C195">
        <v>5321.099999904633</v>
      </c>
      <c r="D195" t="s">
        <v>804</v>
      </c>
      <c r="E195" t="s">
        <v>805</v>
      </c>
      <c r="F195">
        <v>5</v>
      </c>
      <c r="G195" t="s">
        <v>641</v>
      </c>
      <c r="H195" t="s">
        <v>437</v>
      </c>
      <c r="I195" t="s">
        <v>438</v>
      </c>
      <c r="J195">
        <v>1758402722.044444</v>
      </c>
      <c r="K195">
        <f>(L195)/1000</f>
        <v>0</v>
      </c>
      <c r="L195">
        <f>IF(DQ195, AO195, AI195)</f>
        <v>0</v>
      </c>
      <c r="M195">
        <f>IF(DQ195, AJ195, AH195)</f>
        <v>0</v>
      </c>
      <c r="N195">
        <f>DS195 - IF(AV195&gt;1, M195*DM195*100.0/(AX195), 0)</f>
        <v>0</v>
      </c>
      <c r="O195">
        <f>((U195-K195/2)*N195-M195)/(U195+K195/2)</f>
        <v>0</v>
      </c>
      <c r="P195">
        <f>O195*(DZ195+EA195)/1000.0</f>
        <v>0</v>
      </c>
      <c r="Q195">
        <f>(DS195 - IF(AV195&gt;1, M195*DM195*100.0/(AX195), 0))*(DZ195+EA195)/1000.0</f>
        <v>0</v>
      </c>
      <c r="R195">
        <f>2.0/((1/T195-1/S195)+SIGN(T195)*SQRT((1/T195-1/S195)*(1/T195-1/S195) + 4*DN195/((DN195+1)*(DN195+1))*(2*1/T195*1/S195-1/S195*1/S195)))</f>
        <v>0</v>
      </c>
      <c r="S195">
        <f>IF(LEFT(DO195,1)&lt;&gt;"0",IF(LEFT(DO195,1)="1",3.0,DP195),$D$5+$E$5*(EG195*DZ195/($K$5*1000))+$F$5*(EG195*DZ195/($K$5*1000))*MAX(MIN(DM195,$J$5),$I$5)*MAX(MIN(DM195,$J$5),$I$5)+$G$5*MAX(MIN(DM195,$J$5),$I$5)*(EG195*DZ195/($K$5*1000))+$H$5*(EG195*DZ195/($K$5*1000))*(EG195*DZ195/($K$5*1000)))</f>
        <v>0</v>
      </c>
      <c r="T195">
        <f>K195*(1000-(1000*0.61365*exp(17.502*X195/(240.97+X195))/(DZ195+EA195)+DU195)/2)/(1000*0.61365*exp(17.502*X195/(240.97+X195))/(DZ195+EA195)-DU195)</f>
        <v>0</v>
      </c>
      <c r="U195">
        <f>1/((DN195+1)/(R195/1.6)+1/(S195/1.37)) + DN195/((DN195+1)/(R195/1.6) + DN195/(S195/1.37))</f>
        <v>0</v>
      </c>
      <c r="V195">
        <f>(DI195*DL195)</f>
        <v>0</v>
      </c>
      <c r="W195">
        <f>(EB195+(V195+2*0.95*5.67E-8*(((EB195+$B$7)+273)^4-(EB195+273)^4)-44100*K195)/(1.84*29.3*S195+8*0.95*5.67E-8*(EB195+273)^3))</f>
        <v>0</v>
      </c>
      <c r="X195">
        <f>($C$7*EC195+$D$7*ED195+$E$7*W195)</f>
        <v>0</v>
      </c>
      <c r="Y195">
        <f>0.61365*exp(17.502*X195/(240.97+X195))</f>
        <v>0</v>
      </c>
      <c r="Z195">
        <f>(AA195/AB195*100)</f>
        <v>0</v>
      </c>
      <c r="AA195">
        <f>DU195*(DZ195+EA195)/1000</f>
        <v>0</v>
      </c>
      <c r="AB195">
        <f>0.61365*exp(17.502*EB195/(240.97+EB195))</f>
        <v>0</v>
      </c>
      <c r="AC195">
        <f>(Y195-DU195*(DZ195+EA195)/1000)</f>
        <v>0</v>
      </c>
      <c r="AD195">
        <f>(-K195*44100)</f>
        <v>0</v>
      </c>
      <c r="AE195">
        <f>2*29.3*S195*0.92*(EB195-X195)</f>
        <v>0</v>
      </c>
      <c r="AF195">
        <f>2*0.95*5.67E-8*(((EB195+$B$7)+273)^4-(X195+273)^4)</f>
        <v>0</v>
      </c>
      <c r="AG195">
        <f>V195+AF195+AD195+AE195</f>
        <v>0</v>
      </c>
      <c r="AH195">
        <f>DY195*AV195*(DT195-DS195*(1000-AV195*DV195)/(1000-AV195*DU195))/(100*DM195)</f>
        <v>0</v>
      </c>
      <c r="AI195">
        <f>1000*DY195*AV195*(DU195-DV195)/(100*DM195*(1000-AV195*DU195))</f>
        <v>0</v>
      </c>
      <c r="AJ195">
        <f>(AK195 - AL195 - DZ195*1E3/(8.314*(EB195+273.15)) * AN195/DY195 * AM195) * DY195/(100*DM195) * (1000 - DV195)/1000</f>
        <v>0</v>
      </c>
      <c r="AK195">
        <v>1388.428124436817</v>
      </c>
      <c r="AL195">
        <v>1369.977696969697</v>
      </c>
      <c r="AM195">
        <v>3.262608517462078</v>
      </c>
      <c r="AN195">
        <v>65.66047444305194</v>
      </c>
      <c r="AO195">
        <f>(AQ195 - AP195 + DZ195*1E3/(8.314*(EB195+273.15)) * AS195/DY195 * AR195) * DY195/(100*DM195) * 1000/(1000 - AQ195)</f>
        <v>0</v>
      </c>
      <c r="AP195">
        <v>21.95289285498306</v>
      </c>
      <c r="AQ195">
        <v>22.12483757575757</v>
      </c>
      <c r="AR195">
        <v>-0.0005941439677475074</v>
      </c>
      <c r="AS195">
        <v>125.0699500986589</v>
      </c>
      <c r="AT195">
        <v>0</v>
      </c>
      <c r="AU195">
        <v>0</v>
      </c>
      <c r="AV195">
        <f>IF(AT195*$H$13&gt;=AX195,1.0,(AX195/(AX195-AT195*$H$13)))</f>
        <v>0</v>
      </c>
      <c r="AW195">
        <f>(AV195-1)*100</f>
        <v>0</v>
      </c>
      <c r="AX195">
        <f>MAX(0,($B$13+$C$13*EG195)/(1+$D$13*EG195)*DZ195/(EB195+273)*$E$13)</f>
        <v>0</v>
      </c>
      <c r="AY195" t="s">
        <v>439</v>
      </c>
      <c r="AZ195" t="s">
        <v>439</v>
      </c>
      <c r="BA195">
        <v>0</v>
      </c>
      <c r="BB195">
        <v>0</v>
      </c>
      <c r="BC195">
        <f>1-BA195/BB195</f>
        <v>0</v>
      </c>
      <c r="BD195">
        <v>0</v>
      </c>
      <c r="BE195" t="s">
        <v>439</v>
      </c>
      <c r="BF195" t="s">
        <v>439</v>
      </c>
      <c r="BG195">
        <v>0</v>
      </c>
      <c r="BH195">
        <v>0</v>
      </c>
      <c r="BI195">
        <f>1-BG195/BH195</f>
        <v>0</v>
      </c>
      <c r="BJ195">
        <v>0.5</v>
      </c>
      <c r="BK195">
        <f>DJ195</f>
        <v>0</v>
      </c>
      <c r="BL195">
        <f>M195</f>
        <v>0</v>
      </c>
      <c r="BM195">
        <f>BI195*BJ195*BK195</f>
        <v>0</v>
      </c>
      <c r="BN195">
        <f>(BL195-BD195)/BK195</f>
        <v>0</v>
      </c>
      <c r="BO195">
        <f>(BB195-BH195)/BH195</f>
        <v>0</v>
      </c>
      <c r="BP195">
        <f>BA195/(BC195+BA195/BH195)</f>
        <v>0</v>
      </c>
      <c r="BQ195" t="s">
        <v>439</v>
      </c>
      <c r="BR195">
        <v>0</v>
      </c>
      <c r="BS195">
        <f>IF(BR195&lt;&gt;0, BR195, BP195)</f>
        <v>0</v>
      </c>
      <c r="BT195">
        <f>1-BS195/BH195</f>
        <v>0</v>
      </c>
      <c r="BU195">
        <f>(BH195-BG195)/(BH195-BS195)</f>
        <v>0</v>
      </c>
      <c r="BV195">
        <f>(BB195-BH195)/(BB195-BS195)</f>
        <v>0</v>
      </c>
      <c r="BW195">
        <f>(BH195-BG195)/(BH195-BA195)</f>
        <v>0</v>
      </c>
      <c r="BX195">
        <f>(BB195-BH195)/(BB195-BA195)</f>
        <v>0</v>
      </c>
      <c r="BY195">
        <f>(BU195*BS195/BG195)</f>
        <v>0</v>
      </c>
      <c r="BZ195">
        <f>(1-BY195)</f>
        <v>0</v>
      </c>
      <c r="DI195">
        <f>$B$11*EH195+$C$11*EI195+$F$11*ET195*(1-EW195)</f>
        <v>0</v>
      </c>
      <c r="DJ195">
        <f>DI195*DK195</f>
        <v>0</v>
      </c>
      <c r="DK195">
        <f>($B$11*$D$9+$C$11*$D$9+$F$11*((FG195+EY195)/MAX(FG195+EY195+FH195, 0.1)*$I$9+FH195/MAX(FG195+EY195+FH195, 0.1)*$J$9))/($B$11+$C$11+$F$11)</f>
        <v>0</v>
      </c>
      <c r="DL195">
        <f>($B$11*$K$9+$C$11*$K$9+$F$11*((FG195+EY195)/MAX(FG195+EY195+FH195, 0.1)*$P$9+FH195/MAX(FG195+EY195+FH195, 0.1)*$Q$9))/($B$11+$C$11+$F$11)</f>
        <v>0</v>
      </c>
      <c r="DM195">
        <v>1.91</v>
      </c>
      <c r="DN195">
        <v>0.5</v>
      </c>
      <c r="DO195" t="s">
        <v>440</v>
      </c>
      <c r="DP195">
        <v>2</v>
      </c>
      <c r="DQ195" t="b">
        <v>1</v>
      </c>
      <c r="DR195">
        <v>1758402722.044444</v>
      </c>
      <c r="DS195">
        <v>1316.783333333333</v>
      </c>
      <c r="DT195">
        <v>1343.66037037037</v>
      </c>
      <c r="DU195">
        <v>22.15524444444445</v>
      </c>
      <c r="DV195">
        <v>21.95805925925926</v>
      </c>
      <c r="DW195">
        <v>1315.61</v>
      </c>
      <c r="DX195">
        <v>21.95024814814814</v>
      </c>
      <c r="DY195">
        <v>500.010962962963</v>
      </c>
      <c r="DZ195">
        <v>90.30821851851852</v>
      </c>
      <c r="EA195">
        <v>0.05556622592592593</v>
      </c>
      <c r="EB195">
        <v>28.91968148148148</v>
      </c>
      <c r="EC195">
        <v>29.98455555555556</v>
      </c>
      <c r="ED195">
        <v>999.9000000000001</v>
      </c>
      <c r="EE195">
        <v>0</v>
      </c>
      <c r="EF195">
        <v>0</v>
      </c>
      <c r="EG195">
        <v>10010.7562962963</v>
      </c>
      <c r="EH195">
        <v>0</v>
      </c>
      <c r="EI195">
        <v>9.794273703703706</v>
      </c>
      <c r="EJ195">
        <v>-26.87767777777777</v>
      </c>
      <c r="EK195">
        <v>1346.618518518518</v>
      </c>
      <c r="EL195">
        <v>1373.826666666667</v>
      </c>
      <c r="EM195">
        <v>0.1971737777777778</v>
      </c>
      <c r="EN195">
        <v>1343.66037037037</v>
      </c>
      <c r="EO195">
        <v>21.95805925925926</v>
      </c>
      <c r="EP195">
        <v>2.00080037037037</v>
      </c>
      <c r="EQ195">
        <v>1.982993333333333</v>
      </c>
      <c r="ER195">
        <v>17.45066296296297</v>
      </c>
      <c r="ES195">
        <v>17.30919259259259</v>
      </c>
      <c r="ET195">
        <v>2000.007407407408</v>
      </c>
      <c r="EU195">
        <v>0.9800039999999998</v>
      </c>
      <c r="EV195">
        <v>0.01999566296296296</v>
      </c>
      <c r="EW195">
        <v>0</v>
      </c>
      <c r="EX195">
        <v>208.807</v>
      </c>
      <c r="EY195">
        <v>5.000560000000001</v>
      </c>
      <c r="EZ195">
        <v>4341.848518518519</v>
      </c>
      <c r="FA195">
        <v>17294.97407407407</v>
      </c>
      <c r="FB195">
        <v>41.88877777777778</v>
      </c>
      <c r="FC195">
        <v>42.18699999999999</v>
      </c>
      <c r="FD195">
        <v>41.68699999999999</v>
      </c>
      <c r="FE195">
        <v>41.25</v>
      </c>
      <c r="FF195">
        <v>42.5574074074074</v>
      </c>
      <c r="FG195">
        <v>1955.117407407408</v>
      </c>
      <c r="FH195">
        <v>39.89000000000001</v>
      </c>
      <c r="FI195">
        <v>0</v>
      </c>
      <c r="FJ195">
        <v>1758402729.4</v>
      </c>
      <c r="FK195">
        <v>0</v>
      </c>
      <c r="FL195">
        <v>208.8095769230769</v>
      </c>
      <c r="FM195">
        <v>-0.1960683801505115</v>
      </c>
      <c r="FN195">
        <v>-9.624273495731412</v>
      </c>
      <c r="FO195">
        <v>4341.884230769231</v>
      </c>
      <c r="FP195">
        <v>15</v>
      </c>
      <c r="FQ195">
        <v>0</v>
      </c>
      <c r="FR195" t="s">
        <v>441</v>
      </c>
      <c r="FS195">
        <v>1747148579.5</v>
      </c>
      <c r="FT195">
        <v>1747148584.5</v>
      </c>
      <c r="FU195">
        <v>0</v>
      </c>
      <c r="FV195">
        <v>0.162</v>
      </c>
      <c r="FW195">
        <v>-0.001</v>
      </c>
      <c r="FX195">
        <v>0.139</v>
      </c>
      <c r="FY195">
        <v>0.058</v>
      </c>
      <c r="FZ195">
        <v>420</v>
      </c>
      <c r="GA195">
        <v>16</v>
      </c>
      <c r="GB195">
        <v>0.19</v>
      </c>
      <c r="GC195">
        <v>0.02</v>
      </c>
      <c r="GD195">
        <v>-27.01664634146341</v>
      </c>
      <c r="GE195">
        <v>3.262864808362297</v>
      </c>
      <c r="GF195">
        <v>0.3678086970268191</v>
      </c>
      <c r="GG195">
        <v>0</v>
      </c>
      <c r="GH195">
        <v>208.8309117647059</v>
      </c>
      <c r="GI195">
        <v>-0.3357524818549181</v>
      </c>
      <c r="GJ195">
        <v>0.1826857423277125</v>
      </c>
      <c r="GK195">
        <v>1</v>
      </c>
      <c r="GL195">
        <v>0.1883350243902439</v>
      </c>
      <c r="GM195">
        <v>0.05039479442508704</v>
      </c>
      <c r="GN195">
        <v>0.02213213969298154</v>
      </c>
      <c r="GO195">
        <v>1</v>
      </c>
      <c r="GP195">
        <v>2</v>
      </c>
      <c r="GQ195">
        <v>3</v>
      </c>
      <c r="GR195" t="s">
        <v>448</v>
      </c>
      <c r="GS195">
        <v>3.12741</v>
      </c>
      <c r="GT195">
        <v>2.73319</v>
      </c>
      <c r="GU195">
        <v>0.187154</v>
      </c>
      <c r="GV195">
        <v>0.190747</v>
      </c>
      <c r="GW195">
        <v>0.100851</v>
      </c>
      <c r="GX195">
        <v>0.100846</v>
      </c>
      <c r="GY195">
        <v>24362.9</v>
      </c>
      <c r="GZ195">
        <v>23508.8</v>
      </c>
      <c r="HA195">
        <v>30516.9</v>
      </c>
      <c r="HB195">
        <v>29307.4</v>
      </c>
      <c r="HC195">
        <v>37884.2</v>
      </c>
      <c r="HD195">
        <v>34672.4</v>
      </c>
      <c r="HE195">
        <v>46692.9</v>
      </c>
      <c r="HF195">
        <v>43542</v>
      </c>
      <c r="HG195">
        <v>1.81728</v>
      </c>
      <c r="HH195">
        <v>1.87678</v>
      </c>
      <c r="HI195">
        <v>0.117246</v>
      </c>
      <c r="HJ195">
        <v>0</v>
      </c>
      <c r="HK195">
        <v>28.0717</v>
      </c>
      <c r="HL195">
        <v>999.9</v>
      </c>
      <c r="HM195">
        <v>55</v>
      </c>
      <c r="HN195">
        <v>30.3</v>
      </c>
      <c r="HO195">
        <v>26.3979</v>
      </c>
      <c r="HP195">
        <v>63.5341</v>
      </c>
      <c r="HQ195">
        <v>16.6146</v>
      </c>
      <c r="HR195">
        <v>1</v>
      </c>
      <c r="HS195">
        <v>0.176171</v>
      </c>
      <c r="HT195">
        <v>0.47466</v>
      </c>
      <c r="HU195">
        <v>20.1991</v>
      </c>
      <c r="HV195">
        <v>5.22822</v>
      </c>
      <c r="HW195">
        <v>11.974</v>
      </c>
      <c r="HX195">
        <v>4.96995</v>
      </c>
      <c r="HY195">
        <v>3.2895</v>
      </c>
      <c r="HZ195">
        <v>9999</v>
      </c>
      <c r="IA195">
        <v>9999</v>
      </c>
      <c r="IB195">
        <v>9999</v>
      </c>
      <c r="IC195">
        <v>999.9</v>
      </c>
      <c r="ID195">
        <v>4.97297</v>
      </c>
      <c r="IE195">
        <v>1.87744</v>
      </c>
      <c r="IF195">
        <v>1.87548</v>
      </c>
      <c r="IG195">
        <v>1.87834</v>
      </c>
      <c r="IH195">
        <v>1.87501</v>
      </c>
      <c r="II195">
        <v>1.87864</v>
      </c>
      <c r="IJ195">
        <v>1.87575</v>
      </c>
      <c r="IK195">
        <v>1.87692</v>
      </c>
      <c r="IL195">
        <v>0</v>
      </c>
      <c r="IM195">
        <v>0</v>
      </c>
      <c r="IN195">
        <v>0</v>
      </c>
      <c r="IO195">
        <v>0</v>
      </c>
      <c r="IP195" t="s">
        <v>443</v>
      </c>
      <c r="IQ195" t="s">
        <v>444</v>
      </c>
      <c r="IR195" t="s">
        <v>445</v>
      </c>
      <c r="IS195" t="s">
        <v>445</v>
      </c>
      <c r="IT195" t="s">
        <v>445</v>
      </c>
      <c r="IU195" t="s">
        <v>445</v>
      </c>
      <c r="IV195">
        <v>0</v>
      </c>
      <c r="IW195">
        <v>100</v>
      </c>
      <c r="IX195">
        <v>100</v>
      </c>
      <c r="IY195">
        <v>1.2</v>
      </c>
      <c r="IZ195">
        <v>0.2044</v>
      </c>
      <c r="JA195">
        <v>-0.2046850803116756</v>
      </c>
      <c r="JB195">
        <v>0.001090686741545948</v>
      </c>
      <c r="JC195">
        <v>-2.452344269991786E-07</v>
      </c>
      <c r="JD195">
        <v>1.613811493950918E-10</v>
      </c>
      <c r="JE195">
        <v>-0.05017639731038544</v>
      </c>
      <c r="JF195">
        <v>-0.0006473243881308715</v>
      </c>
      <c r="JG195">
        <v>0.0006993473609999637</v>
      </c>
      <c r="JH195">
        <v>-6.390957121238126E-06</v>
      </c>
      <c r="JI195">
        <v>1</v>
      </c>
      <c r="JJ195">
        <v>2094</v>
      </c>
      <c r="JK195">
        <v>1</v>
      </c>
      <c r="JL195">
        <v>27</v>
      </c>
      <c r="JM195">
        <v>187569.2</v>
      </c>
      <c r="JN195">
        <v>187569.1</v>
      </c>
      <c r="JO195">
        <v>2.88452</v>
      </c>
      <c r="JP195">
        <v>2.51953</v>
      </c>
      <c r="JQ195">
        <v>1.39893</v>
      </c>
      <c r="JR195">
        <v>2.35229</v>
      </c>
      <c r="JS195">
        <v>1.44897</v>
      </c>
      <c r="JT195">
        <v>2.59399</v>
      </c>
      <c r="JU195">
        <v>37.0986</v>
      </c>
      <c r="JV195">
        <v>24.2013</v>
      </c>
      <c r="JW195">
        <v>18</v>
      </c>
      <c r="JX195">
        <v>476.33</v>
      </c>
      <c r="JY195">
        <v>484.142</v>
      </c>
      <c r="JZ195">
        <v>26.6235</v>
      </c>
      <c r="KA195">
        <v>29.4025</v>
      </c>
      <c r="KB195">
        <v>30.0004</v>
      </c>
      <c r="KC195">
        <v>29.029</v>
      </c>
      <c r="KD195">
        <v>29.0809</v>
      </c>
      <c r="KE195">
        <v>57.7354</v>
      </c>
      <c r="KF195">
        <v>26.8824</v>
      </c>
      <c r="KG195">
        <v>100</v>
      </c>
      <c r="KH195">
        <v>26.6263</v>
      </c>
      <c r="KI195">
        <v>1389.81</v>
      </c>
      <c r="KJ195">
        <v>21.9756</v>
      </c>
      <c r="KK195">
        <v>100.899</v>
      </c>
      <c r="KL195">
        <v>100.161</v>
      </c>
    </row>
    <row r="196" spans="1:298">
      <c r="A196">
        <v>180</v>
      </c>
      <c r="B196">
        <v>1758402734.6</v>
      </c>
      <c r="C196">
        <v>5326.099999904633</v>
      </c>
      <c r="D196" t="s">
        <v>806</v>
      </c>
      <c r="E196" t="s">
        <v>807</v>
      </c>
      <c r="F196">
        <v>5</v>
      </c>
      <c r="G196" t="s">
        <v>641</v>
      </c>
      <c r="H196" t="s">
        <v>437</v>
      </c>
      <c r="I196" t="s">
        <v>438</v>
      </c>
      <c r="J196">
        <v>1758402727.062963</v>
      </c>
      <c r="K196">
        <f>(L196)/1000</f>
        <v>0</v>
      </c>
      <c r="L196">
        <f>IF(DQ196, AO196, AI196)</f>
        <v>0</v>
      </c>
      <c r="M196">
        <f>IF(DQ196, AJ196, AH196)</f>
        <v>0</v>
      </c>
      <c r="N196">
        <f>DS196 - IF(AV196&gt;1, M196*DM196*100.0/(AX196), 0)</f>
        <v>0</v>
      </c>
      <c r="O196">
        <f>((U196-K196/2)*N196-M196)/(U196+K196/2)</f>
        <v>0</v>
      </c>
      <c r="P196">
        <f>O196*(DZ196+EA196)/1000.0</f>
        <v>0</v>
      </c>
      <c r="Q196">
        <f>(DS196 - IF(AV196&gt;1, M196*DM196*100.0/(AX196), 0))*(DZ196+EA196)/1000.0</f>
        <v>0</v>
      </c>
      <c r="R196">
        <f>2.0/((1/T196-1/S196)+SIGN(T196)*SQRT((1/T196-1/S196)*(1/T196-1/S196) + 4*DN196/((DN196+1)*(DN196+1))*(2*1/T196*1/S196-1/S196*1/S196)))</f>
        <v>0</v>
      </c>
      <c r="S196">
        <f>IF(LEFT(DO196,1)&lt;&gt;"0",IF(LEFT(DO196,1)="1",3.0,DP196),$D$5+$E$5*(EG196*DZ196/($K$5*1000))+$F$5*(EG196*DZ196/($K$5*1000))*MAX(MIN(DM196,$J$5),$I$5)*MAX(MIN(DM196,$J$5),$I$5)+$G$5*MAX(MIN(DM196,$J$5),$I$5)*(EG196*DZ196/($K$5*1000))+$H$5*(EG196*DZ196/($K$5*1000))*(EG196*DZ196/($K$5*1000)))</f>
        <v>0</v>
      </c>
      <c r="T196">
        <f>K196*(1000-(1000*0.61365*exp(17.502*X196/(240.97+X196))/(DZ196+EA196)+DU196)/2)/(1000*0.61365*exp(17.502*X196/(240.97+X196))/(DZ196+EA196)-DU196)</f>
        <v>0</v>
      </c>
      <c r="U196">
        <f>1/((DN196+1)/(R196/1.6)+1/(S196/1.37)) + DN196/((DN196+1)/(R196/1.6) + DN196/(S196/1.37))</f>
        <v>0</v>
      </c>
      <c r="V196">
        <f>(DI196*DL196)</f>
        <v>0</v>
      </c>
      <c r="W196">
        <f>(EB196+(V196+2*0.95*5.67E-8*(((EB196+$B$7)+273)^4-(EB196+273)^4)-44100*K196)/(1.84*29.3*S196+8*0.95*5.67E-8*(EB196+273)^3))</f>
        <v>0</v>
      </c>
      <c r="X196">
        <f>($C$7*EC196+$D$7*ED196+$E$7*W196)</f>
        <v>0</v>
      </c>
      <c r="Y196">
        <f>0.61365*exp(17.502*X196/(240.97+X196))</f>
        <v>0</v>
      </c>
      <c r="Z196">
        <f>(AA196/AB196*100)</f>
        <v>0</v>
      </c>
      <c r="AA196">
        <f>DU196*(DZ196+EA196)/1000</f>
        <v>0</v>
      </c>
      <c r="AB196">
        <f>0.61365*exp(17.502*EB196/(240.97+EB196))</f>
        <v>0</v>
      </c>
      <c r="AC196">
        <f>(Y196-DU196*(DZ196+EA196)/1000)</f>
        <v>0</v>
      </c>
      <c r="AD196">
        <f>(-K196*44100)</f>
        <v>0</v>
      </c>
      <c r="AE196">
        <f>2*29.3*S196*0.92*(EB196-X196)</f>
        <v>0</v>
      </c>
      <c r="AF196">
        <f>2*0.95*5.67E-8*(((EB196+$B$7)+273)^4-(X196+273)^4)</f>
        <v>0</v>
      </c>
      <c r="AG196">
        <f>V196+AF196+AD196+AE196</f>
        <v>0</v>
      </c>
      <c r="AH196">
        <f>DY196*AV196*(DT196-DS196*(1000-AV196*DV196)/(1000-AV196*DU196))/(100*DM196)</f>
        <v>0</v>
      </c>
      <c r="AI196">
        <f>1000*DY196*AV196*(DU196-DV196)/(100*DM196*(1000-AV196*DU196))</f>
        <v>0</v>
      </c>
      <c r="AJ196">
        <f>(AK196 - AL196 - DZ196*1E3/(8.314*(EB196+273.15)) * AN196/DY196 * AM196) * DY196/(100*DM196) * (1000 - DV196)/1000</f>
        <v>0</v>
      </c>
      <c r="AK196">
        <v>1405.434556447884</v>
      </c>
      <c r="AL196">
        <v>1386.714121212121</v>
      </c>
      <c r="AM196">
        <v>3.356095307023083</v>
      </c>
      <c r="AN196">
        <v>65.66047444305194</v>
      </c>
      <c r="AO196">
        <f>(AQ196 - AP196 + DZ196*1E3/(8.314*(EB196+273.15)) * AS196/DY196 * AR196) * DY196/(100*DM196) * 1000/(1000 - AQ196)</f>
        <v>0</v>
      </c>
      <c r="AP196">
        <v>21.95652995053698</v>
      </c>
      <c r="AQ196">
        <v>22.11676848484849</v>
      </c>
      <c r="AR196">
        <v>-0.0002474581017870714</v>
      </c>
      <c r="AS196">
        <v>125.0699500986589</v>
      </c>
      <c r="AT196">
        <v>1</v>
      </c>
      <c r="AU196">
        <v>0</v>
      </c>
      <c r="AV196">
        <f>IF(AT196*$H$13&gt;=AX196,1.0,(AX196/(AX196-AT196*$H$13)))</f>
        <v>0</v>
      </c>
      <c r="AW196">
        <f>(AV196-1)*100</f>
        <v>0</v>
      </c>
      <c r="AX196">
        <f>MAX(0,($B$13+$C$13*EG196)/(1+$D$13*EG196)*DZ196/(EB196+273)*$E$13)</f>
        <v>0</v>
      </c>
      <c r="AY196" t="s">
        <v>439</v>
      </c>
      <c r="AZ196" t="s">
        <v>439</v>
      </c>
      <c r="BA196">
        <v>0</v>
      </c>
      <c r="BB196">
        <v>0</v>
      </c>
      <c r="BC196">
        <f>1-BA196/BB196</f>
        <v>0</v>
      </c>
      <c r="BD196">
        <v>0</v>
      </c>
      <c r="BE196" t="s">
        <v>439</v>
      </c>
      <c r="BF196" t="s">
        <v>439</v>
      </c>
      <c r="BG196">
        <v>0</v>
      </c>
      <c r="BH196">
        <v>0</v>
      </c>
      <c r="BI196">
        <f>1-BG196/BH196</f>
        <v>0</v>
      </c>
      <c r="BJ196">
        <v>0.5</v>
      </c>
      <c r="BK196">
        <f>DJ196</f>
        <v>0</v>
      </c>
      <c r="BL196">
        <f>M196</f>
        <v>0</v>
      </c>
      <c r="BM196">
        <f>BI196*BJ196*BK196</f>
        <v>0</v>
      </c>
      <c r="BN196">
        <f>(BL196-BD196)/BK196</f>
        <v>0</v>
      </c>
      <c r="BO196">
        <f>(BB196-BH196)/BH196</f>
        <v>0</v>
      </c>
      <c r="BP196">
        <f>BA196/(BC196+BA196/BH196)</f>
        <v>0</v>
      </c>
      <c r="BQ196" t="s">
        <v>439</v>
      </c>
      <c r="BR196">
        <v>0</v>
      </c>
      <c r="BS196">
        <f>IF(BR196&lt;&gt;0, BR196, BP196)</f>
        <v>0</v>
      </c>
      <c r="BT196">
        <f>1-BS196/BH196</f>
        <v>0</v>
      </c>
      <c r="BU196">
        <f>(BH196-BG196)/(BH196-BS196)</f>
        <v>0</v>
      </c>
      <c r="BV196">
        <f>(BB196-BH196)/(BB196-BS196)</f>
        <v>0</v>
      </c>
      <c r="BW196">
        <f>(BH196-BG196)/(BH196-BA196)</f>
        <v>0</v>
      </c>
      <c r="BX196">
        <f>(BB196-BH196)/(BB196-BA196)</f>
        <v>0</v>
      </c>
      <c r="BY196">
        <f>(BU196*BS196/BG196)</f>
        <v>0</v>
      </c>
      <c r="BZ196">
        <f>(1-BY196)</f>
        <v>0</v>
      </c>
      <c r="DI196">
        <f>$B$11*EH196+$C$11*EI196+$F$11*ET196*(1-EW196)</f>
        <v>0</v>
      </c>
      <c r="DJ196">
        <f>DI196*DK196</f>
        <v>0</v>
      </c>
      <c r="DK196">
        <f>($B$11*$D$9+$C$11*$D$9+$F$11*((FG196+EY196)/MAX(FG196+EY196+FH196, 0.1)*$I$9+FH196/MAX(FG196+EY196+FH196, 0.1)*$J$9))/($B$11+$C$11+$F$11)</f>
        <v>0</v>
      </c>
      <c r="DL196">
        <f>($B$11*$K$9+$C$11*$K$9+$F$11*((FG196+EY196)/MAX(FG196+EY196+FH196, 0.1)*$P$9+FH196/MAX(FG196+EY196+FH196, 0.1)*$Q$9))/($B$11+$C$11+$F$11)</f>
        <v>0</v>
      </c>
      <c r="DM196">
        <v>1.91</v>
      </c>
      <c r="DN196">
        <v>0.5</v>
      </c>
      <c r="DO196" t="s">
        <v>440</v>
      </c>
      <c r="DP196">
        <v>2</v>
      </c>
      <c r="DQ196" t="b">
        <v>1</v>
      </c>
      <c r="DR196">
        <v>1758402727.062963</v>
      </c>
      <c r="DS196">
        <v>1333.18037037037</v>
      </c>
      <c r="DT196">
        <v>1359.944444444445</v>
      </c>
      <c r="DU196">
        <v>22.13347407407408</v>
      </c>
      <c r="DV196">
        <v>21.95439259259259</v>
      </c>
      <c r="DW196">
        <v>1331.985555555555</v>
      </c>
      <c r="DX196">
        <v>21.92892962962963</v>
      </c>
      <c r="DY196">
        <v>500.0078888888889</v>
      </c>
      <c r="DZ196">
        <v>90.30861851851851</v>
      </c>
      <c r="EA196">
        <v>0.05549024444444445</v>
      </c>
      <c r="EB196">
        <v>28.92021851851851</v>
      </c>
      <c r="EC196">
        <v>29.98499629629629</v>
      </c>
      <c r="ED196">
        <v>999.9000000000001</v>
      </c>
      <c r="EE196">
        <v>0</v>
      </c>
      <c r="EF196">
        <v>0</v>
      </c>
      <c r="EG196">
        <v>9999.258148148147</v>
      </c>
      <c r="EH196">
        <v>0</v>
      </c>
      <c r="EI196">
        <v>9.765466296296298</v>
      </c>
      <c r="EJ196">
        <v>-26.76395185185185</v>
      </c>
      <c r="EK196">
        <v>1363.357037037037</v>
      </c>
      <c r="EL196">
        <v>1390.47074074074</v>
      </c>
      <c r="EM196">
        <v>0.1790709259259259</v>
      </c>
      <c r="EN196">
        <v>1359.944444444445</v>
      </c>
      <c r="EO196">
        <v>21.95439259259259</v>
      </c>
      <c r="EP196">
        <v>1.998842592592592</v>
      </c>
      <c r="EQ196">
        <v>1.982671481481481</v>
      </c>
      <c r="ER196">
        <v>17.43517777777777</v>
      </c>
      <c r="ES196">
        <v>17.30662222222222</v>
      </c>
      <c r="ET196">
        <v>2000.02</v>
      </c>
      <c r="EU196">
        <v>0.9800041111111112</v>
      </c>
      <c r="EV196">
        <v>0.01999555555555555</v>
      </c>
      <c r="EW196">
        <v>0</v>
      </c>
      <c r="EX196">
        <v>208.726</v>
      </c>
      <c r="EY196">
        <v>5.000560000000001</v>
      </c>
      <c r="EZ196">
        <v>4341.21037037037</v>
      </c>
      <c r="FA196">
        <v>17295.07777777778</v>
      </c>
      <c r="FB196">
        <v>41.88418518518519</v>
      </c>
      <c r="FC196">
        <v>42.18699999999999</v>
      </c>
      <c r="FD196">
        <v>41.68699999999999</v>
      </c>
      <c r="FE196">
        <v>41.25</v>
      </c>
      <c r="FF196">
        <v>42.54133333333333</v>
      </c>
      <c r="FG196">
        <v>1955.13</v>
      </c>
      <c r="FH196">
        <v>39.89000000000001</v>
      </c>
      <c r="FI196">
        <v>0</v>
      </c>
      <c r="FJ196">
        <v>1758402734.8</v>
      </c>
      <c r="FK196">
        <v>0</v>
      </c>
      <c r="FL196">
        <v>208.74016</v>
      </c>
      <c r="FM196">
        <v>-0.9760769235234603</v>
      </c>
      <c r="FN196">
        <v>-6.41384614026358</v>
      </c>
      <c r="FO196">
        <v>4341.0856</v>
      </c>
      <c r="FP196">
        <v>15</v>
      </c>
      <c r="FQ196">
        <v>0</v>
      </c>
      <c r="FR196" t="s">
        <v>441</v>
      </c>
      <c r="FS196">
        <v>1747148579.5</v>
      </c>
      <c r="FT196">
        <v>1747148584.5</v>
      </c>
      <c r="FU196">
        <v>0</v>
      </c>
      <c r="FV196">
        <v>0.162</v>
      </c>
      <c r="FW196">
        <v>-0.001</v>
      </c>
      <c r="FX196">
        <v>0.139</v>
      </c>
      <c r="FY196">
        <v>0.058</v>
      </c>
      <c r="FZ196">
        <v>420</v>
      </c>
      <c r="GA196">
        <v>16</v>
      </c>
      <c r="GB196">
        <v>0.19</v>
      </c>
      <c r="GC196">
        <v>0.02</v>
      </c>
      <c r="GD196">
        <v>-26.90407750000001</v>
      </c>
      <c r="GE196">
        <v>1.841604878048875</v>
      </c>
      <c r="GF196">
        <v>0.3402913857912805</v>
      </c>
      <c r="GG196">
        <v>0</v>
      </c>
      <c r="GH196">
        <v>208.7753529411765</v>
      </c>
      <c r="GI196">
        <v>-0.542459893675319</v>
      </c>
      <c r="GJ196">
        <v>0.17867582909592</v>
      </c>
      <c r="GK196">
        <v>1</v>
      </c>
      <c r="GL196">
        <v>0.18923115</v>
      </c>
      <c r="GM196">
        <v>-0.2093080075046909</v>
      </c>
      <c r="GN196">
        <v>0.0209747752497494</v>
      </c>
      <c r="GO196">
        <v>0</v>
      </c>
      <c r="GP196">
        <v>1</v>
      </c>
      <c r="GQ196">
        <v>3</v>
      </c>
      <c r="GR196" t="s">
        <v>455</v>
      </c>
      <c r="GS196">
        <v>3.1274</v>
      </c>
      <c r="GT196">
        <v>2.73318</v>
      </c>
      <c r="GU196">
        <v>0.188529</v>
      </c>
      <c r="GV196">
        <v>0.192166</v>
      </c>
      <c r="GW196">
        <v>0.100823</v>
      </c>
      <c r="GX196">
        <v>0.100855</v>
      </c>
      <c r="GY196">
        <v>24321.6</v>
      </c>
      <c r="GZ196">
        <v>23466.9</v>
      </c>
      <c r="HA196">
        <v>30516.9</v>
      </c>
      <c r="HB196">
        <v>29306.8</v>
      </c>
      <c r="HC196">
        <v>37885.3</v>
      </c>
      <c r="HD196">
        <v>34671.3</v>
      </c>
      <c r="HE196">
        <v>46692.6</v>
      </c>
      <c r="HF196">
        <v>43540.9</v>
      </c>
      <c r="HG196">
        <v>1.8171</v>
      </c>
      <c r="HH196">
        <v>1.87685</v>
      </c>
      <c r="HI196">
        <v>0.118289</v>
      </c>
      <c r="HJ196">
        <v>0</v>
      </c>
      <c r="HK196">
        <v>28.0717</v>
      </c>
      <c r="HL196">
        <v>999.9</v>
      </c>
      <c r="HM196">
        <v>55</v>
      </c>
      <c r="HN196">
        <v>30.3</v>
      </c>
      <c r="HO196">
        <v>26.3953</v>
      </c>
      <c r="HP196">
        <v>63.6941</v>
      </c>
      <c r="HQ196">
        <v>16.4183</v>
      </c>
      <c r="HR196">
        <v>1</v>
      </c>
      <c r="HS196">
        <v>0.176484</v>
      </c>
      <c r="HT196">
        <v>0.474559</v>
      </c>
      <c r="HU196">
        <v>20.1989</v>
      </c>
      <c r="HV196">
        <v>5.22807</v>
      </c>
      <c r="HW196">
        <v>11.974</v>
      </c>
      <c r="HX196">
        <v>4.9698</v>
      </c>
      <c r="HY196">
        <v>3.28955</v>
      </c>
      <c r="HZ196">
        <v>9999</v>
      </c>
      <c r="IA196">
        <v>9999</v>
      </c>
      <c r="IB196">
        <v>9999</v>
      </c>
      <c r="IC196">
        <v>999.9</v>
      </c>
      <c r="ID196">
        <v>4.97297</v>
      </c>
      <c r="IE196">
        <v>1.87743</v>
      </c>
      <c r="IF196">
        <v>1.87547</v>
      </c>
      <c r="IG196">
        <v>1.87834</v>
      </c>
      <c r="IH196">
        <v>1.875</v>
      </c>
      <c r="II196">
        <v>1.87864</v>
      </c>
      <c r="IJ196">
        <v>1.87575</v>
      </c>
      <c r="IK196">
        <v>1.87689</v>
      </c>
      <c r="IL196">
        <v>0</v>
      </c>
      <c r="IM196">
        <v>0</v>
      </c>
      <c r="IN196">
        <v>0</v>
      </c>
      <c r="IO196">
        <v>0</v>
      </c>
      <c r="IP196" t="s">
        <v>443</v>
      </c>
      <c r="IQ196" t="s">
        <v>444</v>
      </c>
      <c r="IR196" t="s">
        <v>445</v>
      </c>
      <c r="IS196" t="s">
        <v>445</v>
      </c>
      <c r="IT196" t="s">
        <v>445</v>
      </c>
      <c r="IU196" t="s">
        <v>445</v>
      </c>
      <c r="IV196">
        <v>0</v>
      </c>
      <c r="IW196">
        <v>100</v>
      </c>
      <c r="IX196">
        <v>100</v>
      </c>
      <c r="IY196">
        <v>1.22</v>
      </c>
      <c r="IZ196">
        <v>0.2042</v>
      </c>
      <c r="JA196">
        <v>-0.2046850803116756</v>
      </c>
      <c r="JB196">
        <v>0.001090686741545948</v>
      </c>
      <c r="JC196">
        <v>-2.452344269991786E-07</v>
      </c>
      <c r="JD196">
        <v>1.613811493950918E-10</v>
      </c>
      <c r="JE196">
        <v>-0.05017639731038544</v>
      </c>
      <c r="JF196">
        <v>-0.0006473243881308715</v>
      </c>
      <c r="JG196">
        <v>0.0006993473609999637</v>
      </c>
      <c r="JH196">
        <v>-6.390957121238126E-06</v>
      </c>
      <c r="JI196">
        <v>1</v>
      </c>
      <c r="JJ196">
        <v>2094</v>
      </c>
      <c r="JK196">
        <v>1</v>
      </c>
      <c r="JL196">
        <v>27</v>
      </c>
      <c r="JM196">
        <v>187569.3</v>
      </c>
      <c r="JN196">
        <v>187569.2</v>
      </c>
      <c r="JO196">
        <v>2.91016</v>
      </c>
      <c r="JP196">
        <v>2.53174</v>
      </c>
      <c r="JQ196">
        <v>1.39893</v>
      </c>
      <c r="JR196">
        <v>2.35229</v>
      </c>
      <c r="JS196">
        <v>1.44897</v>
      </c>
      <c r="JT196">
        <v>2.47925</v>
      </c>
      <c r="JU196">
        <v>37.0986</v>
      </c>
      <c r="JV196">
        <v>24.2013</v>
      </c>
      <c r="JW196">
        <v>18</v>
      </c>
      <c r="JX196">
        <v>476.25</v>
      </c>
      <c r="JY196">
        <v>484.218</v>
      </c>
      <c r="JZ196">
        <v>26.635</v>
      </c>
      <c r="KA196">
        <v>29.405</v>
      </c>
      <c r="KB196">
        <v>30.0002</v>
      </c>
      <c r="KC196">
        <v>29.0315</v>
      </c>
      <c r="KD196">
        <v>29.084</v>
      </c>
      <c r="KE196">
        <v>58.2514</v>
      </c>
      <c r="KF196">
        <v>26.8824</v>
      </c>
      <c r="KG196">
        <v>100</v>
      </c>
      <c r="KH196">
        <v>26.6362</v>
      </c>
      <c r="KI196">
        <v>1403.17</v>
      </c>
      <c r="KJ196">
        <v>21.9851</v>
      </c>
      <c r="KK196">
        <v>100.899</v>
      </c>
      <c r="KL196">
        <v>100.158</v>
      </c>
    </row>
    <row r="197" spans="1:298">
      <c r="A197">
        <v>181</v>
      </c>
      <c r="B197">
        <v>1758402739.6</v>
      </c>
      <c r="C197">
        <v>5331.099999904633</v>
      </c>
      <c r="D197" t="s">
        <v>808</v>
      </c>
      <c r="E197" t="s">
        <v>809</v>
      </c>
      <c r="F197">
        <v>5</v>
      </c>
      <c r="G197" t="s">
        <v>641</v>
      </c>
      <c r="H197" t="s">
        <v>437</v>
      </c>
      <c r="I197" t="s">
        <v>438</v>
      </c>
      <c r="J197">
        <v>1758402732.081481</v>
      </c>
      <c r="K197">
        <f>(L197)/1000</f>
        <v>0</v>
      </c>
      <c r="L197">
        <f>IF(DQ197, AO197, AI197)</f>
        <v>0</v>
      </c>
      <c r="M197">
        <f>IF(DQ197, AJ197, AH197)</f>
        <v>0</v>
      </c>
      <c r="N197">
        <f>DS197 - IF(AV197&gt;1, M197*DM197*100.0/(AX197), 0)</f>
        <v>0</v>
      </c>
      <c r="O197">
        <f>((U197-K197/2)*N197-M197)/(U197+K197/2)</f>
        <v>0</v>
      </c>
      <c r="P197">
        <f>O197*(DZ197+EA197)/1000.0</f>
        <v>0</v>
      </c>
      <c r="Q197">
        <f>(DS197 - IF(AV197&gt;1, M197*DM197*100.0/(AX197), 0))*(DZ197+EA197)/1000.0</f>
        <v>0</v>
      </c>
      <c r="R197">
        <f>2.0/((1/T197-1/S197)+SIGN(T197)*SQRT((1/T197-1/S197)*(1/T197-1/S197) + 4*DN197/((DN197+1)*(DN197+1))*(2*1/T197*1/S197-1/S197*1/S197)))</f>
        <v>0</v>
      </c>
      <c r="S197">
        <f>IF(LEFT(DO197,1)&lt;&gt;"0",IF(LEFT(DO197,1)="1",3.0,DP197),$D$5+$E$5*(EG197*DZ197/($K$5*1000))+$F$5*(EG197*DZ197/($K$5*1000))*MAX(MIN(DM197,$J$5),$I$5)*MAX(MIN(DM197,$J$5),$I$5)+$G$5*MAX(MIN(DM197,$J$5),$I$5)*(EG197*DZ197/($K$5*1000))+$H$5*(EG197*DZ197/($K$5*1000))*(EG197*DZ197/($K$5*1000)))</f>
        <v>0</v>
      </c>
      <c r="T197">
        <f>K197*(1000-(1000*0.61365*exp(17.502*X197/(240.97+X197))/(DZ197+EA197)+DU197)/2)/(1000*0.61365*exp(17.502*X197/(240.97+X197))/(DZ197+EA197)-DU197)</f>
        <v>0</v>
      </c>
      <c r="U197">
        <f>1/((DN197+1)/(R197/1.6)+1/(S197/1.37)) + DN197/((DN197+1)/(R197/1.6) + DN197/(S197/1.37))</f>
        <v>0</v>
      </c>
      <c r="V197">
        <f>(DI197*DL197)</f>
        <v>0</v>
      </c>
      <c r="W197">
        <f>(EB197+(V197+2*0.95*5.67E-8*(((EB197+$B$7)+273)^4-(EB197+273)^4)-44100*K197)/(1.84*29.3*S197+8*0.95*5.67E-8*(EB197+273)^3))</f>
        <v>0</v>
      </c>
      <c r="X197">
        <f>($C$7*EC197+$D$7*ED197+$E$7*W197)</f>
        <v>0</v>
      </c>
      <c r="Y197">
        <f>0.61365*exp(17.502*X197/(240.97+X197))</f>
        <v>0</v>
      </c>
      <c r="Z197">
        <f>(AA197/AB197*100)</f>
        <v>0</v>
      </c>
      <c r="AA197">
        <f>DU197*(DZ197+EA197)/1000</f>
        <v>0</v>
      </c>
      <c r="AB197">
        <f>0.61365*exp(17.502*EB197/(240.97+EB197))</f>
        <v>0</v>
      </c>
      <c r="AC197">
        <f>(Y197-DU197*(DZ197+EA197)/1000)</f>
        <v>0</v>
      </c>
      <c r="AD197">
        <f>(-K197*44100)</f>
        <v>0</v>
      </c>
      <c r="AE197">
        <f>2*29.3*S197*0.92*(EB197-X197)</f>
        <v>0</v>
      </c>
      <c r="AF197">
        <f>2*0.95*5.67E-8*(((EB197+$B$7)+273)^4-(X197+273)^4)</f>
        <v>0</v>
      </c>
      <c r="AG197">
        <f>V197+AF197+AD197+AE197</f>
        <v>0</v>
      </c>
      <c r="AH197">
        <f>DY197*AV197*(DT197-DS197*(1000-AV197*DV197)/(1000-AV197*DU197))/(100*DM197)</f>
        <v>0</v>
      </c>
      <c r="AI197">
        <f>1000*DY197*AV197*(DU197-DV197)/(100*DM197*(1000-AV197*DU197))</f>
        <v>0</v>
      </c>
      <c r="AJ197">
        <f>(AK197 - AL197 - DZ197*1E3/(8.314*(EB197+273.15)) * AN197/DY197 * AM197) * DY197/(100*DM197) * (1000 - DV197)/1000</f>
        <v>0</v>
      </c>
      <c r="AK197">
        <v>1422.588420457628</v>
      </c>
      <c r="AL197">
        <v>1403.643818181818</v>
      </c>
      <c r="AM197">
        <v>3.387523706131647</v>
      </c>
      <c r="AN197">
        <v>65.66047444305194</v>
      </c>
      <c r="AO197">
        <f>(AQ197 - AP197 + DZ197*1E3/(8.314*(EB197+273.15)) * AS197/DY197 * AR197) * DY197/(100*DM197) * 1000/(1000 - AQ197)</f>
        <v>0</v>
      </c>
      <c r="AP197">
        <v>21.95817914152109</v>
      </c>
      <c r="AQ197">
        <v>22.11167575757576</v>
      </c>
      <c r="AR197">
        <v>-2.406795385631503E-05</v>
      </c>
      <c r="AS197">
        <v>125.0699500986589</v>
      </c>
      <c r="AT197">
        <v>0</v>
      </c>
      <c r="AU197">
        <v>0</v>
      </c>
      <c r="AV197">
        <f>IF(AT197*$H$13&gt;=AX197,1.0,(AX197/(AX197-AT197*$H$13)))</f>
        <v>0</v>
      </c>
      <c r="AW197">
        <f>(AV197-1)*100</f>
        <v>0</v>
      </c>
      <c r="AX197">
        <f>MAX(0,($B$13+$C$13*EG197)/(1+$D$13*EG197)*DZ197/(EB197+273)*$E$13)</f>
        <v>0</v>
      </c>
      <c r="AY197" t="s">
        <v>439</v>
      </c>
      <c r="AZ197" t="s">
        <v>439</v>
      </c>
      <c r="BA197">
        <v>0</v>
      </c>
      <c r="BB197">
        <v>0</v>
      </c>
      <c r="BC197">
        <f>1-BA197/BB197</f>
        <v>0</v>
      </c>
      <c r="BD197">
        <v>0</v>
      </c>
      <c r="BE197" t="s">
        <v>439</v>
      </c>
      <c r="BF197" t="s">
        <v>439</v>
      </c>
      <c r="BG197">
        <v>0</v>
      </c>
      <c r="BH197">
        <v>0</v>
      </c>
      <c r="BI197">
        <f>1-BG197/BH197</f>
        <v>0</v>
      </c>
      <c r="BJ197">
        <v>0.5</v>
      </c>
      <c r="BK197">
        <f>DJ197</f>
        <v>0</v>
      </c>
      <c r="BL197">
        <f>M197</f>
        <v>0</v>
      </c>
      <c r="BM197">
        <f>BI197*BJ197*BK197</f>
        <v>0</v>
      </c>
      <c r="BN197">
        <f>(BL197-BD197)/BK197</f>
        <v>0</v>
      </c>
      <c r="BO197">
        <f>(BB197-BH197)/BH197</f>
        <v>0</v>
      </c>
      <c r="BP197">
        <f>BA197/(BC197+BA197/BH197)</f>
        <v>0</v>
      </c>
      <c r="BQ197" t="s">
        <v>439</v>
      </c>
      <c r="BR197">
        <v>0</v>
      </c>
      <c r="BS197">
        <f>IF(BR197&lt;&gt;0, BR197, BP197)</f>
        <v>0</v>
      </c>
      <c r="BT197">
        <f>1-BS197/BH197</f>
        <v>0</v>
      </c>
      <c r="BU197">
        <f>(BH197-BG197)/(BH197-BS197)</f>
        <v>0</v>
      </c>
      <c r="BV197">
        <f>(BB197-BH197)/(BB197-BS197)</f>
        <v>0</v>
      </c>
      <c r="BW197">
        <f>(BH197-BG197)/(BH197-BA197)</f>
        <v>0</v>
      </c>
      <c r="BX197">
        <f>(BB197-BH197)/(BB197-BA197)</f>
        <v>0</v>
      </c>
      <c r="BY197">
        <f>(BU197*BS197/BG197)</f>
        <v>0</v>
      </c>
      <c r="BZ197">
        <f>(1-BY197)</f>
        <v>0</v>
      </c>
      <c r="DI197">
        <f>$B$11*EH197+$C$11*EI197+$F$11*ET197*(1-EW197)</f>
        <v>0</v>
      </c>
      <c r="DJ197">
        <f>DI197*DK197</f>
        <v>0</v>
      </c>
      <c r="DK197">
        <f>($B$11*$D$9+$C$11*$D$9+$F$11*((FG197+EY197)/MAX(FG197+EY197+FH197, 0.1)*$I$9+FH197/MAX(FG197+EY197+FH197, 0.1)*$J$9))/($B$11+$C$11+$F$11)</f>
        <v>0</v>
      </c>
      <c r="DL197">
        <f>($B$11*$K$9+$C$11*$K$9+$F$11*((FG197+EY197)/MAX(FG197+EY197+FH197, 0.1)*$P$9+FH197/MAX(FG197+EY197+FH197, 0.1)*$Q$9))/($B$11+$C$11+$F$11)</f>
        <v>0</v>
      </c>
      <c r="DM197">
        <v>1.91</v>
      </c>
      <c r="DN197">
        <v>0.5</v>
      </c>
      <c r="DO197" t="s">
        <v>440</v>
      </c>
      <c r="DP197">
        <v>2</v>
      </c>
      <c r="DQ197" t="b">
        <v>1</v>
      </c>
      <c r="DR197">
        <v>1758402732.081481</v>
      </c>
      <c r="DS197">
        <v>1349.522222222222</v>
      </c>
      <c r="DT197">
        <v>1376.414444444445</v>
      </c>
      <c r="DU197">
        <v>22.12068518518518</v>
      </c>
      <c r="DV197">
        <v>21.95545555555556</v>
      </c>
      <c r="DW197">
        <v>1348.306296296296</v>
      </c>
      <c r="DX197">
        <v>21.9164037037037</v>
      </c>
      <c r="DY197">
        <v>499.977148148148</v>
      </c>
      <c r="DZ197">
        <v>90.30862592592592</v>
      </c>
      <c r="EA197">
        <v>0.05549807777777778</v>
      </c>
      <c r="EB197">
        <v>28.91856296296296</v>
      </c>
      <c r="EC197">
        <v>29.9900962962963</v>
      </c>
      <c r="ED197">
        <v>999.9000000000001</v>
      </c>
      <c r="EE197">
        <v>0</v>
      </c>
      <c r="EF197">
        <v>0</v>
      </c>
      <c r="EG197">
        <v>9996.54777777778</v>
      </c>
      <c r="EH197">
        <v>0</v>
      </c>
      <c r="EI197">
        <v>9.769246296296297</v>
      </c>
      <c r="EJ197">
        <v>-26.89265185185185</v>
      </c>
      <c r="EK197">
        <v>1380.049629629629</v>
      </c>
      <c r="EL197">
        <v>1407.312222222222</v>
      </c>
      <c r="EM197">
        <v>0.1652227037037038</v>
      </c>
      <c r="EN197">
        <v>1376.414444444445</v>
      </c>
      <c r="EO197">
        <v>21.95545555555556</v>
      </c>
      <c r="EP197">
        <v>1.997687777777778</v>
      </c>
      <c r="EQ197">
        <v>1.982766666666666</v>
      </c>
      <c r="ER197">
        <v>17.42602962962963</v>
      </c>
      <c r="ES197">
        <v>17.30739259259259</v>
      </c>
      <c r="ET197">
        <v>2000.022592592593</v>
      </c>
      <c r="EU197">
        <v>0.9800041111111111</v>
      </c>
      <c r="EV197">
        <v>0.01999555555555555</v>
      </c>
      <c r="EW197">
        <v>0</v>
      </c>
      <c r="EX197">
        <v>208.6999629629629</v>
      </c>
      <c r="EY197">
        <v>5.000560000000001</v>
      </c>
      <c r="EZ197">
        <v>4340.503703703704</v>
      </c>
      <c r="FA197">
        <v>17295.1</v>
      </c>
      <c r="FB197">
        <v>41.88418518518518</v>
      </c>
      <c r="FC197">
        <v>42.18699999999999</v>
      </c>
      <c r="FD197">
        <v>41.68699999999999</v>
      </c>
      <c r="FE197">
        <v>41.25</v>
      </c>
      <c r="FF197">
        <v>42.53444444444443</v>
      </c>
      <c r="FG197">
        <v>1955.132592592593</v>
      </c>
      <c r="FH197">
        <v>39.89000000000001</v>
      </c>
      <c r="FI197">
        <v>0</v>
      </c>
      <c r="FJ197">
        <v>1758402739.6</v>
      </c>
      <c r="FK197">
        <v>0</v>
      </c>
      <c r="FL197">
        <v>208.70104</v>
      </c>
      <c r="FM197">
        <v>-0.9298461550197016</v>
      </c>
      <c r="FN197">
        <v>-7.510769262645771</v>
      </c>
      <c r="FO197">
        <v>4340.4212</v>
      </c>
      <c r="FP197">
        <v>15</v>
      </c>
      <c r="FQ197">
        <v>0</v>
      </c>
      <c r="FR197" t="s">
        <v>441</v>
      </c>
      <c r="FS197">
        <v>1747148579.5</v>
      </c>
      <c r="FT197">
        <v>1747148584.5</v>
      </c>
      <c r="FU197">
        <v>0</v>
      </c>
      <c r="FV197">
        <v>0.162</v>
      </c>
      <c r="FW197">
        <v>-0.001</v>
      </c>
      <c r="FX197">
        <v>0.139</v>
      </c>
      <c r="FY197">
        <v>0.058</v>
      </c>
      <c r="FZ197">
        <v>420</v>
      </c>
      <c r="GA197">
        <v>16</v>
      </c>
      <c r="GB197">
        <v>0.19</v>
      </c>
      <c r="GC197">
        <v>0.02</v>
      </c>
      <c r="GD197">
        <v>-26.87860000000001</v>
      </c>
      <c r="GE197">
        <v>-1.6705801125703</v>
      </c>
      <c r="GF197">
        <v>0.3074586777113309</v>
      </c>
      <c r="GG197">
        <v>0</v>
      </c>
      <c r="GH197">
        <v>208.7176176470588</v>
      </c>
      <c r="GI197">
        <v>-0.5855309405481374</v>
      </c>
      <c r="GJ197">
        <v>0.1787517198117001</v>
      </c>
      <c r="GK197">
        <v>1</v>
      </c>
      <c r="GL197">
        <v>0.17372465</v>
      </c>
      <c r="GM197">
        <v>-0.1681977185741095</v>
      </c>
      <c r="GN197">
        <v>0.01659609813713753</v>
      </c>
      <c r="GO197">
        <v>0</v>
      </c>
      <c r="GP197">
        <v>1</v>
      </c>
      <c r="GQ197">
        <v>3</v>
      </c>
      <c r="GR197" t="s">
        <v>455</v>
      </c>
      <c r="GS197">
        <v>3.12741</v>
      </c>
      <c r="GT197">
        <v>2.7334</v>
      </c>
      <c r="GU197">
        <v>0.189919</v>
      </c>
      <c r="GV197">
        <v>0.193556</v>
      </c>
      <c r="GW197">
        <v>0.100812</v>
      </c>
      <c r="GX197">
        <v>0.100864</v>
      </c>
      <c r="GY197">
        <v>24279.6</v>
      </c>
      <c r="GZ197">
        <v>23426.6</v>
      </c>
      <c r="HA197">
        <v>30516.6</v>
      </c>
      <c r="HB197">
        <v>29306.9</v>
      </c>
      <c r="HC197">
        <v>37885.4</v>
      </c>
      <c r="HD197">
        <v>34671.4</v>
      </c>
      <c r="HE197">
        <v>46692</v>
      </c>
      <c r="HF197">
        <v>43541.3</v>
      </c>
      <c r="HG197">
        <v>1.8172</v>
      </c>
      <c r="HH197">
        <v>1.87655</v>
      </c>
      <c r="HI197">
        <v>0.118125</v>
      </c>
      <c r="HJ197">
        <v>0</v>
      </c>
      <c r="HK197">
        <v>28.0693</v>
      </c>
      <c r="HL197">
        <v>999.9</v>
      </c>
      <c r="HM197">
        <v>55</v>
      </c>
      <c r="HN197">
        <v>30.3</v>
      </c>
      <c r="HO197">
        <v>26.3978</v>
      </c>
      <c r="HP197">
        <v>63.5841</v>
      </c>
      <c r="HQ197">
        <v>16.6066</v>
      </c>
      <c r="HR197">
        <v>1</v>
      </c>
      <c r="HS197">
        <v>0.176463</v>
      </c>
      <c r="HT197">
        <v>0.471147</v>
      </c>
      <c r="HU197">
        <v>20.199</v>
      </c>
      <c r="HV197">
        <v>5.22807</v>
      </c>
      <c r="HW197">
        <v>11.974</v>
      </c>
      <c r="HX197">
        <v>4.96995</v>
      </c>
      <c r="HY197">
        <v>3.2895</v>
      </c>
      <c r="HZ197">
        <v>9999</v>
      </c>
      <c r="IA197">
        <v>9999</v>
      </c>
      <c r="IB197">
        <v>9999</v>
      </c>
      <c r="IC197">
        <v>999.9</v>
      </c>
      <c r="ID197">
        <v>4.97297</v>
      </c>
      <c r="IE197">
        <v>1.87743</v>
      </c>
      <c r="IF197">
        <v>1.87546</v>
      </c>
      <c r="IG197">
        <v>1.87835</v>
      </c>
      <c r="IH197">
        <v>1.87502</v>
      </c>
      <c r="II197">
        <v>1.87865</v>
      </c>
      <c r="IJ197">
        <v>1.87575</v>
      </c>
      <c r="IK197">
        <v>1.87686</v>
      </c>
      <c r="IL197">
        <v>0</v>
      </c>
      <c r="IM197">
        <v>0</v>
      </c>
      <c r="IN197">
        <v>0</v>
      </c>
      <c r="IO197">
        <v>0</v>
      </c>
      <c r="IP197" t="s">
        <v>443</v>
      </c>
      <c r="IQ197" t="s">
        <v>444</v>
      </c>
      <c r="IR197" t="s">
        <v>445</v>
      </c>
      <c r="IS197" t="s">
        <v>445</v>
      </c>
      <c r="IT197" t="s">
        <v>445</v>
      </c>
      <c r="IU197" t="s">
        <v>445</v>
      </c>
      <c r="IV197">
        <v>0</v>
      </c>
      <c r="IW197">
        <v>100</v>
      </c>
      <c r="IX197">
        <v>100</v>
      </c>
      <c r="IY197">
        <v>1.25</v>
      </c>
      <c r="IZ197">
        <v>0.2041</v>
      </c>
      <c r="JA197">
        <v>-0.2046850803116756</v>
      </c>
      <c r="JB197">
        <v>0.001090686741545948</v>
      </c>
      <c r="JC197">
        <v>-2.452344269991786E-07</v>
      </c>
      <c r="JD197">
        <v>1.613811493950918E-10</v>
      </c>
      <c r="JE197">
        <v>-0.05017639731038544</v>
      </c>
      <c r="JF197">
        <v>-0.0006473243881308715</v>
      </c>
      <c r="JG197">
        <v>0.0006993473609999637</v>
      </c>
      <c r="JH197">
        <v>-6.390957121238126E-06</v>
      </c>
      <c r="JI197">
        <v>1</v>
      </c>
      <c r="JJ197">
        <v>2094</v>
      </c>
      <c r="JK197">
        <v>1</v>
      </c>
      <c r="JL197">
        <v>27</v>
      </c>
      <c r="JM197">
        <v>187569.3</v>
      </c>
      <c r="JN197">
        <v>187569.3</v>
      </c>
      <c r="JO197">
        <v>2.93335</v>
      </c>
      <c r="JP197">
        <v>2.52197</v>
      </c>
      <c r="JQ197">
        <v>1.39893</v>
      </c>
      <c r="JR197">
        <v>2.35229</v>
      </c>
      <c r="JS197">
        <v>1.44897</v>
      </c>
      <c r="JT197">
        <v>2.6001</v>
      </c>
      <c r="JU197">
        <v>37.0986</v>
      </c>
      <c r="JV197">
        <v>24.2013</v>
      </c>
      <c r="JW197">
        <v>18</v>
      </c>
      <c r="JX197">
        <v>476.321</v>
      </c>
      <c r="JY197">
        <v>484.037</v>
      </c>
      <c r="JZ197">
        <v>26.6439</v>
      </c>
      <c r="KA197">
        <v>29.4075</v>
      </c>
      <c r="KB197">
        <v>30.0002</v>
      </c>
      <c r="KC197">
        <v>29.034</v>
      </c>
      <c r="KD197">
        <v>29.0865</v>
      </c>
      <c r="KE197">
        <v>58.8298</v>
      </c>
      <c r="KF197">
        <v>26.8824</v>
      </c>
      <c r="KG197">
        <v>100</v>
      </c>
      <c r="KH197">
        <v>26.6451</v>
      </c>
      <c r="KI197">
        <v>1423.2</v>
      </c>
      <c r="KJ197">
        <v>21.9898</v>
      </c>
      <c r="KK197">
        <v>100.897</v>
      </c>
      <c r="KL197">
        <v>100.159</v>
      </c>
    </row>
    <row r="198" spans="1:298">
      <c r="A198">
        <v>182</v>
      </c>
      <c r="B198">
        <v>1758402744.6</v>
      </c>
      <c r="C198">
        <v>5336.099999904633</v>
      </c>
      <c r="D198" t="s">
        <v>810</v>
      </c>
      <c r="E198" t="s">
        <v>811</v>
      </c>
      <c r="F198">
        <v>5</v>
      </c>
      <c r="G198" t="s">
        <v>641</v>
      </c>
      <c r="H198" t="s">
        <v>437</v>
      </c>
      <c r="I198" t="s">
        <v>438</v>
      </c>
      <c r="J198">
        <v>1758402737.1</v>
      </c>
      <c r="K198">
        <f>(L198)/1000</f>
        <v>0</v>
      </c>
      <c r="L198">
        <f>IF(DQ198, AO198, AI198)</f>
        <v>0</v>
      </c>
      <c r="M198">
        <f>IF(DQ198, AJ198, AH198)</f>
        <v>0</v>
      </c>
      <c r="N198">
        <f>DS198 - IF(AV198&gt;1, M198*DM198*100.0/(AX198), 0)</f>
        <v>0</v>
      </c>
      <c r="O198">
        <f>((U198-K198/2)*N198-M198)/(U198+K198/2)</f>
        <v>0</v>
      </c>
      <c r="P198">
        <f>O198*(DZ198+EA198)/1000.0</f>
        <v>0</v>
      </c>
      <c r="Q198">
        <f>(DS198 - IF(AV198&gt;1, M198*DM198*100.0/(AX198), 0))*(DZ198+EA198)/1000.0</f>
        <v>0</v>
      </c>
      <c r="R198">
        <f>2.0/((1/T198-1/S198)+SIGN(T198)*SQRT((1/T198-1/S198)*(1/T198-1/S198) + 4*DN198/((DN198+1)*(DN198+1))*(2*1/T198*1/S198-1/S198*1/S198)))</f>
        <v>0</v>
      </c>
      <c r="S198">
        <f>IF(LEFT(DO198,1)&lt;&gt;"0",IF(LEFT(DO198,1)="1",3.0,DP198),$D$5+$E$5*(EG198*DZ198/($K$5*1000))+$F$5*(EG198*DZ198/($K$5*1000))*MAX(MIN(DM198,$J$5),$I$5)*MAX(MIN(DM198,$J$5),$I$5)+$G$5*MAX(MIN(DM198,$J$5),$I$5)*(EG198*DZ198/($K$5*1000))+$H$5*(EG198*DZ198/($K$5*1000))*(EG198*DZ198/($K$5*1000)))</f>
        <v>0</v>
      </c>
      <c r="T198">
        <f>K198*(1000-(1000*0.61365*exp(17.502*X198/(240.97+X198))/(DZ198+EA198)+DU198)/2)/(1000*0.61365*exp(17.502*X198/(240.97+X198))/(DZ198+EA198)-DU198)</f>
        <v>0</v>
      </c>
      <c r="U198">
        <f>1/((DN198+1)/(R198/1.6)+1/(S198/1.37)) + DN198/((DN198+1)/(R198/1.6) + DN198/(S198/1.37))</f>
        <v>0</v>
      </c>
      <c r="V198">
        <f>(DI198*DL198)</f>
        <v>0</v>
      </c>
      <c r="W198">
        <f>(EB198+(V198+2*0.95*5.67E-8*(((EB198+$B$7)+273)^4-(EB198+273)^4)-44100*K198)/(1.84*29.3*S198+8*0.95*5.67E-8*(EB198+273)^3))</f>
        <v>0</v>
      </c>
      <c r="X198">
        <f>($C$7*EC198+$D$7*ED198+$E$7*W198)</f>
        <v>0</v>
      </c>
      <c r="Y198">
        <f>0.61365*exp(17.502*X198/(240.97+X198))</f>
        <v>0</v>
      </c>
      <c r="Z198">
        <f>(AA198/AB198*100)</f>
        <v>0</v>
      </c>
      <c r="AA198">
        <f>DU198*(DZ198+EA198)/1000</f>
        <v>0</v>
      </c>
      <c r="AB198">
        <f>0.61365*exp(17.502*EB198/(240.97+EB198))</f>
        <v>0</v>
      </c>
      <c r="AC198">
        <f>(Y198-DU198*(DZ198+EA198)/1000)</f>
        <v>0</v>
      </c>
      <c r="AD198">
        <f>(-K198*44100)</f>
        <v>0</v>
      </c>
      <c r="AE198">
        <f>2*29.3*S198*0.92*(EB198-X198)</f>
        <v>0</v>
      </c>
      <c r="AF198">
        <f>2*0.95*5.67E-8*(((EB198+$B$7)+273)^4-(X198+273)^4)</f>
        <v>0</v>
      </c>
      <c r="AG198">
        <f>V198+AF198+AD198+AE198</f>
        <v>0</v>
      </c>
      <c r="AH198">
        <f>DY198*AV198*(DT198-DS198*(1000-AV198*DV198)/(1000-AV198*DU198))/(100*DM198)</f>
        <v>0</v>
      </c>
      <c r="AI198">
        <f>1000*DY198*AV198*(DU198-DV198)/(100*DM198*(1000-AV198*DU198))</f>
        <v>0</v>
      </c>
      <c r="AJ198">
        <f>(AK198 - AL198 - DZ198*1E3/(8.314*(EB198+273.15)) * AN198/DY198 * AM198) * DY198/(100*DM198) * (1000 - DV198)/1000</f>
        <v>0</v>
      </c>
      <c r="AK198">
        <v>1439.555496050491</v>
      </c>
      <c r="AL198">
        <v>1420.650242424242</v>
      </c>
      <c r="AM198">
        <v>3.411943298281315</v>
      </c>
      <c r="AN198">
        <v>65.66047444305194</v>
      </c>
      <c r="AO198">
        <f>(AQ198 - AP198 + DZ198*1E3/(8.314*(EB198+273.15)) * AS198/DY198 * AR198) * DY198/(100*DM198) * 1000/(1000 - AQ198)</f>
        <v>0</v>
      </c>
      <c r="AP198">
        <v>21.96109058942856</v>
      </c>
      <c r="AQ198">
        <v>22.10829212121213</v>
      </c>
      <c r="AR198">
        <v>-3.210429243046784E-05</v>
      </c>
      <c r="AS198">
        <v>125.0699500986589</v>
      </c>
      <c r="AT198">
        <v>1</v>
      </c>
      <c r="AU198">
        <v>0</v>
      </c>
      <c r="AV198">
        <f>IF(AT198*$H$13&gt;=AX198,1.0,(AX198/(AX198-AT198*$H$13)))</f>
        <v>0</v>
      </c>
      <c r="AW198">
        <f>(AV198-1)*100</f>
        <v>0</v>
      </c>
      <c r="AX198">
        <f>MAX(0,($B$13+$C$13*EG198)/(1+$D$13*EG198)*DZ198/(EB198+273)*$E$13)</f>
        <v>0</v>
      </c>
      <c r="AY198" t="s">
        <v>439</v>
      </c>
      <c r="AZ198" t="s">
        <v>439</v>
      </c>
      <c r="BA198">
        <v>0</v>
      </c>
      <c r="BB198">
        <v>0</v>
      </c>
      <c r="BC198">
        <f>1-BA198/BB198</f>
        <v>0</v>
      </c>
      <c r="BD198">
        <v>0</v>
      </c>
      <c r="BE198" t="s">
        <v>439</v>
      </c>
      <c r="BF198" t="s">
        <v>439</v>
      </c>
      <c r="BG198">
        <v>0</v>
      </c>
      <c r="BH198">
        <v>0</v>
      </c>
      <c r="BI198">
        <f>1-BG198/BH198</f>
        <v>0</v>
      </c>
      <c r="BJ198">
        <v>0.5</v>
      </c>
      <c r="BK198">
        <f>DJ198</f>
        <v>0</v>
      </c>
      <c r="BL198">
        <f>M198</f>
        <v>0</v>
      </c>
      <c r="BM198">
        <f>BI198*BJ198*BK198</f>
        <v>0</v>
      </c>
      <c r="BN198">
        <f>(BL198-BD198)/BK198</f>
        <v>0</v>
      </c>
      <c r="BO198">
        <f>(BB198-BH198)/BH198</f>
        <v>0</v>
      </c>
      <c r="BP198">
        <f>BA198/(BC198+BA198/BH198)</f>
        <v>0</v>
      </c>
      <c r="BQ198" t="s">
        <v>439</v>
      </c>
      <c r="BR198">
        <v>0</v>
      </c>
      <c r="BS198">
        <f>IF(BR198&lt;&gt;0, BR198, BP198)</f>
        <v>0</v>
      </c>
      <c r="BT198">
        <f>1-BS198/BH198</f>
        <v>0</v>
      </c>
      <c r="BU198">
        <f>(BH198-BG198)/(BH198-BS198)</f>
        <v>0</v>
      </c>
      <c r="BV198">
        <f>(BB198-BH198)/(BB198-BS198)</f>
        <v>0</v>
      </c>
      <c r="BW198">
        <f>(BH198-BG198)/(BH198-BA198)</f>
        <v>0</v>
      </c>
      <c r="BX198">
        <f>(BB198-BH198)/(BB198-BA198)</f>
        <v>0</v>
      </c>
      <c r="BY198">
        <f>(BU198*BS198/BG198)</f>
        <v>0</v>
      </c>
      <c r="BZ198">
        <f>(1-BY198)</f>
        <v>0</v>
      </c>
      <c r="DI198">
        <f>$B$11*EH198+$C$11*EI198+$F$11*ET198*(1-EW198)</f>
        <v>0</v>
      </c>
      <c r="DJ198">
        <f>DI198*DK198</f>
        <v>0</v>
      </c>
      <c r="DK198">
        <f>($B$11*$D$9+$C$11*$D$9+$F$11*((FG198+EY198)/MAX(FG198+EY198+FH198, 0.1)*$I$9+FH198/MAX(FG198+EY198+FH198, 0.1)*$J$9))/($B$11+$C$11+$F$11)</f>
        <v>0</v>
      </c>
      <c r="DL198">
        <f>($B$11*$K$9+$C$11*$K$9+$F$11*((FG198+EY198)/MAX(FG198+EY198+FH198, 0.1)*$P$9+FH198/MAX(FG198+EY198+FH198, 0.1)*$Q$9))/($B$11+$C$11+$F$11)</f>
        <v>0</v>
      </c>
      <c r="DM198">
        <v>1.91</v>
      </c>
      <c r="DN198">
        <v>0.5</v>
      </c>
      <c r="DO198" t="s">
        <v>440</v>
      </c>
      <c r="DP198">
        <v>2</v>
      </c>
      <c r="DQ198" t="b">
        <v>1</v>
      </c>
      <c r="DR198">
        <v>1758402737.1</v>
      </c>
      <c r="DS198">
        <v>1366.006296296297</v>
      </c>
      <c r="DT198">
        <v>1393.16037037037</v>
      </c>
      <c r="DU198">
        <v>22.11384074074074</v>
      </c>
      <c r="DV198">
        <v>21.95773333333333</v>
      </c>
      <c r="DW198">
        <v>1364.768518518518</v>
      </c>
      <c r="DX198">
        <v>21.9097</v>
      </c>
      <c r="DY198">
        <v>499.9865925925926</v>
      </c>
      <c r="DZ198">
        <v>90.30985185185187</v>
      </c>
      <c r="EA198">
        <v>0.05555368148148148</v>
      </c>
      <c r="EB198">
        <v>28.91786296296296</v>
      </c>
      <c r="EC198">
        <v>29.99358518518518</v>
      </c>
      <c r="ED198">
        <v>999.9000000000001</v>
      </c>
      <c r="EE198">
        <v>0</v>
      </c>
      <c r="EF198">
        <v>0</v>
      </c>
      <c r="EG198">
        <v>9992.803333333333</v>
      </c>
      <c r="EH198">
        <v>0</v>
      </c>
      <c r="EI198">
        <v>9.795243333333335</v>
      </c>
      <c r="EJ198">
        <v>-27.15427407407407</v>
      </c>
      <c r="EK198">
        <v>1396.897407407408</v>
      </c>
      <c r="EL198">
        <v>1424.437037037037</v>
      </c>
      <c r="EM198">
        <v>0.1561071111111111</v>
      </c>
      <c r="EN198">
        <v>1393.16037037037</v>
      </c>
      <c r="EO198">
        <v>21.95773333333333</v>
      </c>
      <c r="EP198">
        <v>1.997097037037037</v>
      </c>
      <c r="EQ198">
        <v>1.982999259259259</v>
      </c>
      <c r="ER198">
        <v>17.42133703703704</v>
      </c>
      <c r="ES198">
        <v>17.30924074074074</v>
      </c>
      <c r="ET198">
        <v>1999.981851851852</v>
      </c>
      <c r="EU198">
        <v>0.9800036666666665</v>
      </c>
      <c r="EV198">
        <v>0.01999601111111111</v>
      </c>
      <c r="EW198">
        <v>0</v>
      </c>
      <c r="EX198">
        <v>208.6464814814815</v>
      </c>
      <c r="EY198">
        <v>5.000560000000001</v>
      </c>
      <c r="EZ198">
        <v>4339.870740740741</v>
      </c>
      <c r="FA198">
        <v>17294.74444444444</v>
      </c>
      <c r="FB198">
        <v>41.88418518518519</v>
      </c>
      <c r="FC198">
        <v>42.18699999999999</v>
      </c>
      <c r="FD198">
        <v>41.68699999999999</v>
      </c>
      <c r="FE198">
        <v>41.25</v>
      </c>
      <c r="FF198">
        <v>42.52985185185185</v>
      </c>
      <c r="FG198">
        <v>1955.091851851852</v>
      </c>
      <c r="FH198">
        <v>39.89000000000001</v>
      </c>
      <c r="FI198">
        <v>0</v>
      </c>
      <c r="FJ198">
        <v>1758402744.4</v>
      </c>
      <c r="FK198">
        <v>0</v>
      </c>
      <c r="FL198">
        <v>208.65192</v>
      </c>
      <c r="FM198">
        <v>-0.06907691953960203</v>
      </c>
      <c r="FN198">
        <v>-9.116923076075212</v>
      </c>
      <c r="FO198">
        <v>4339.8296</v>
      </c>
      <c r="FP198">
        <v>15</v>
      </c>
      <c r="FQ198">
        <v>0</v>
      </c>
      <c r="FR198" t="s">
        <v>441</v>
      </c>
      <c r="FS198">
        <v>1747148579.5</v>
      </c>
      <c r="FT198">
        <v>1747148584.5</v>
      </c>
      <c r="FU198">
        <v>0</v>
      </c>
      <c r="FV198">
        <v>0.162</v>
      </c>
      <c r="FW198">
        <v>-0.001</v>
      </c>
      <c r="FX198">
        <v>0.139</v>
      </c>
      <c r="FY198">
        <v>0.058</v>
      </c>
      <c r="FZ198">
        <v>420</v>
      </c>
      <c r="GA198">
        <v>16</v>
      </c>
      <c r="GB198">
        <v>0.19</v>
      </c>
      <c r="GC198">
        <v>0.02</v>
      </c>
      <c r="GD198">
        <v>-26.9404225</v>
      </c>
      <c r="GE198">
        <v>-3.201261163226961</v>
      </c>
      <c r="GF198">
        <v>0.3324116608119367</v>
      </c>
      <c r="GG198">
        <v>0</v>
      </c>
      <c r="GH198">
        <v>208.6972352941177</v>
      </c>
      <c r="GI198">
        <v>-0.4556455313419442</v>
      </c>
      <c r="GJ198">
        <v>0.1646659825621225</v>
      </c>
      <c r="GK198">
        <v>1</v>
      </c>
      <c r="GL198">
        <v>0.1637228</v>
      </c>
      <c r="GM198">
        <v>-0.1183216660412763</v>
      </c>
      <c r="GN198">
        <v>0.01159372888289182</v>
      </c>
      <c r="GO198">
        <v>0</v>
      </c>
      <c r="GP198">
        <v>1</v>
      </c>
      <c r="GQ198">
        <v>3</v>
      </c>
      <c r="GR198" t="s">
        <v>455</v>
      </c>
      <c r="GS198">
        <v>3.12738</v>
      </c>
      <c r="GT198">
        <v>2.73334</v>
      </c>
      <c r="GU198">
        <v>0.191306</v>
      </c>
      <c r="GV198">
        <v>0.194933</v>
      </c>
      <c r="GW198">
        <v>0.100803</v>
      </c>
      <c r="GX198">
        <v>0.100874</v>
      </c>
      <c r="GY198">
        <v>24237.3</v>
      </c>
      <c r="GZ198">
        <v>23386.7</v>
      </c>
      <c r="HA198">
        <v>30515.7</v>
      </c>
      <c r="HB198">
        <v>29307.1</v>
      </c>
      <c r="HC198">
        <v>37884.9</v>
      </c>
      <c r="HD198">
        <v>34671.4</v>
      </c>
      <c r="HE198">
        <v>46690.9</v>
      </c>
      <c r="HF198">
        <v>43541.6</v>
      </c>
      <c r="HG198">
        <v>1.8169</v>
      </c>
      <c r="HH198">
        <v>1.87695</v>
      </c>
      <c r="HI198">
        <v>0.118088</v>
      </c>
      <c r="HJ198">
        <v>0</v>
      </c>
      <c r="HK198">
        <v>28.0663</v>
      </c>
      <c r="HL198">
        <v>999.9</v>
      </c>
      <c r="HM198">
        <v>55</v>
      </c>
      <c r="HN198">
        <v>30.3</v>
      </c>
      <c r="HO198">
        <v>26.3964</v>
      </c>
      <c r="HP198">
        <v>63.4741</v>
      </c>
      <c r="HQ198">
        <v>16.4463</v>
      </c>
      <c r="HR198">
        <v>1</v>
      </c>
      <c r="HS198">
        <v>0.176692</v>
      </c>
      <c r="HT198">
        <v>0.499118</v>
      </c>
      <c r="HU198">
        <v>20.1989</v>
      </c>
      <c r="HV198">
        <v>5.22822</v>
      </c>
      <c r="HW198">
        <v>11.974</v>
      </c>
      <c r="HX198">
        <v>4.96995</v>
      </c>
      <c r="HY198">
        <v>3.28948</v>
      </c>
      <c r="HZ198">
        <v>9999</v>
      </c>
      <c r="IA198">
        <v>9999</v>
      </c>
      <c r="IB198">
        <v>9999</v>
      </c>
      <c r="IC198">
        <v>999.9</v>
      </c>
      <c r="ID198">
        <v>4.97296</v>
      </c>
      <c r="IE198">
        <v>1.87744</v>
      </c>
      <c r="IF198">
        <v>1.87547</v>
      </c>
      <c r="IG198">
        <v>1.87833</v>
      </c>
      <c r="IH198">
        <v>1.87501</v>
      </c>
      <c r="II198">
        <v>1.87865</v>
      </c>
      <c r="IJ198">
        <v>1.87574</v>
      </c>
      <c r="IK198">
        <v>1.87686</v>
      </c>
      <c r="IL198">
        <v>0</v>
      </c>
      <c r="IM198">
        <v>0</v>
      </c>
      <c r="IN198">
        <v>0</v>
      </c>
      <c r="IO198">
        <v>0</v>
      </c>
      <c r="IP198" t="s">
        <v>443</v>
      </c>
      <c r="IQ198" t="s">
        <v>444</v>
      </c>
      <c r="IR198" t="s">
        <v>445</v>
      </c>
      <c r="IS198" t="s">
        <v>445</v>
      </c>
      <c r="IT198" t="s">
        <v>445</v>
      </c>
      <c r="IU198" t="s">
        <v>445</v>
      </c>
      <c r="IV198">
        <v>0</v>
      </c>
      <c r="IW198">
        <v>100</v>
      </c>
      <c r="IX198">
        <v>100</v>
      </c>
      <c r="IY198">
        <v>1.27</v>
      </c>
      <c r="IZ198">
        <v>0.204</v>
      </c>
      <c r="JA198">
        <v>-0.2046850803116756</v>
      </c>
      <c r="JB198">
        <v>0.001090686741545948</v>
      </c>
      <c r="JC198">
        <v>-2.452344269991786E-07</v>
      </c>
      <c r="JD198">
        <v>1.613811493950918E-10</v>
      </c>
      <c r="JE198">
        <v>-0.05017639731038544</v>
      </c>
      <c r="JF198">
        <v>-0.0006473243881308715</v>
      </c>
      <c r="JG198">
        <v>0.0006993473609999637</v>
      </c>
      <c r="JH198">
        <v>-6.390957121238126E-06</v>
      </c>
      <c r="JI198">
        <v>1</v>
      </c>
      <c r="JJ198">
        <v>2094</v>
      </c>
      <c r="JK198">
        <v>1</v>
      </c>
      <c r="JL198">
        <v>27</v>
      </c>
      <c r="JM198">
        <v>187569.4</v>
      </c>
      <c r="JN198">
        <v>187569.3</v>
      </c>
      <c r="JO198">
        <v>2.96509</v>
      </c>
      <c r="JP198">
        <v>2.52563</v>
      </c>
      <c r="JQ198">
        <v>1.39893</v>
      </c>
      <c r="JR198">
        <v>2.35229</v>
      </c>
      <c r="JS198">
        <v>1.44897</v>
      </c>
      <c r="JT198">
        <v>2.48535</v>
      </c>
      <c r="JU198">
        <v>37.0986</v>
      </c>
      <c r="JV198">
        <v>24.2013</v>
      </c>
      <c r="JW198">
        <v>18</v>
      </c>
      <c r="JX198">
        <v>476.173</v>
      </c>
      <c r="JY198">
        <v>484.325</v>
      </c>
      <c r="JZ198">
        <v>26.6487</v>
      </c>
      <c r="KA198">
        <v>29.4101</v>
      </c>
      <c r="KB198">
        <v>30.0003</v>
      </c>
      <c r="KC198">
        <v>29.0366</v>
      </c>
      <c r="KD198">
        <v>29.089</v>
      </c>
      <c r="KE198">
        <v>59.3478</v>
      </c>
      <c r="KF198">
        <v>26.8824</v>
      </c>
      <c r="KG198">
        <v>100</v>
      </c>
      <c r="KH198">
        <v>26.6457</v>
      </c>
      <c r="KI198">
        <v>1436.56</v>
      </c>
      <c r="KJ198">
        <v>21.9957</v>
      </c>
      <c r="KK198">
        <v>100.895</v>
      </c>
      <c r="KL198">
        <v>100.16</v>
      </c>
    </row>
    <row r="199" spans="1:298">
      <c r="A199">
        <v>183</v>
      </c>
      <c r="B199">
        <v>1758402749.6</v>
      </c>
      <c r="C199">
        <v>5341.099999904633</v>
      </c>
      <c r="D199" t="s">
        <v>812</v>
      </c>
      <c r="E199" t="s">
        <v>813</v>
      </c>
      <c r="F199">
        <v>5</v>
      </c>
      <c r="G199" t="s">
        <v>641</v>
      </c>
      <c r="H199" t="s">
        <v>437</v>
      </c>
      <c r="I199" t="s">
        <v>438</v>
      </c>
      <c r="J199">
        <v>1758402741.814285</v>
      </c>
      <c r="K199">
        <f>(L199)/1000</f>
        <v>0</v>
      </c>
      <c r="L199">
        <f>IF(DQ199, AO199, AI199)</f>
        <v>0</v>
      </c>
      <c r="M199">
        <f>IF(DQ199, AJ199, AH199)</f>
        <v>0</v>
      </c>
      <c r="N199">
        <f>DS199 - IF(AV199&gt;1, M199*DM199*100.0/(AX199), 0)</f>
        <v>0</v>
      </c>
      <c r="O199">
        <f>((U199-K199/2)*N199-M199)/(U199+K199/2)</f>
        <v>0</v>
      </c>
      <c r="P199">
        <f>O199*(DZ199+EA199)/1000.0</f>
        <v>0</v>
      </c>
      <c r="Q199">
        <f>(DS199 - IF(AV199&gt;1, M199*DM199*100.0/(AX199), 0))*(DZ199+EA199)/1000.0</f>
        <v>0</v>
      </c>
      <c r="R199">
        <f>2.0/((1/T199-1/S199)+SIGN(T199)*SQRT((1/T199-1/S199)*(1/T199-1/S199) + 4*DN199/((DN199+1)*(DN199+1))*(2*1/T199*1/S199-1/S199*1/S199)))</f>
        <v>0</v>
      </c>
      <c r="S199">
        <f>IF(LEFT(DO199,1)&lt;&gt;"0",IF(LEFT(DO199,1)="1",3.0,DP199),$D$5+$E$5*(EG199*DZ199/($K$5*1000))+$F$5*(EG199*DZ199/($K$5*1000))*MAX(MIN(DM199,$J$5),$I$5)*MAX(MIN(DM199,$J$5),$I$5)+$G$5*MAX(MIN(DM199,$J$5),$I$5)*(EG199*DZ199/($K$5*1000))+$H$5*(EG199*DZ199/($K$5*1000))*(EG199*DZ199/($K$5*1000)))</f>
        <v>0</v>
      </c>
      <c r="T199">
        <f>K199*(1000-(1000*0.61365*exp(17.502*X199/(240.97+X199))/(DZ199+EA199)+DU199)/2)/(1000*0.61365*exp(17.502*X199/(240.97+X199))/(DZ199+EA199)-DU199)</f>
        <v>0</v>
      </c>
      <c r="U199">
        <f>1/((DN199+1)/(R199/1.6)+1/(S199/1.37)) + DN199/((DN199+1)/(R199/1.6) + DN199/(S199/1.37))</f>
        <v>0</v>
      </c>
      <c r="V199">
        <f>(DI199*DL199)</f>
        <v>0</v>
      </c>
      <c r="W199">
        <f>(EB199+(V199+2*0.95*5.67E-8*(((EB199+$B$7)+273)^4-(EB199+273)^4)-44100*K199)/(1.84*29.3*S199+8*0.95*5.67E-8*(EB199+273)^3))</f>
        <v>0</v>
      </c>
      <c r="X199">
        <f>($C$7*EC199+$D$7*ED199+$E$7*W199)</f>
        <v>0</v>
      </c>
      <c r="Y199">
        <f>0.61365*exp(17.502*X199/(240.97+X199))</f>
        <v>0</v>
      </c>
      <c r="Z199">
        <f>(AA199/AB199*100)</f>
        <v>0</v>
      </c>
      <c r="AA199">
        <f>DU199*(DZ199+EA199)/1000</f>
        <v>0</v>
      </c>
      <c r="AB199">
        <f>0.61365*exp(17.502*EB199/(240.97+EB199))</f>
        <v>0</v>
      </c>
      <c r="AC199">
        <f>(Y199-DU199*(DZ199+EA199)/1000)</f>
        <v>0</v>
      </c>
      <c r="AD199">
        <f>(-K199*44100)</f>
        <v>0</v>
      </c>
      <c r="AE199">
        <f>2*29.3*S199*0.92*(EB199-X199)</f>
        <v>0</v>
      </c>
      <c r="AF199">
        <f>2*0.95*5.67E-8*(((EB199+$B$7)+273)^4-(X199+273)^4)</f>
        <v>0</v>
      </c>
      <c r="AG199">
        <f>V199+AF199+AD199+AE199</f>
        <v>0</v>
      </c>
      <c r="AH199">
        <f>DY199*AV199*(DT199-DS199*(1000-AV199*DV199)/(1000-AV199*DU199))/(100*DM199)</f>
        <v>0</v>
      </c>
      <c r="AI199">
        <f>1000*DY199*AV199*(DU199-DV199)/(100*DM199*(1000-AV199*DU199))</f>
        <v>0</v>
      </c>
      <c r="AJ199">
        <f>(AK199 - AL199 - DZ199*1E3/(8.314*(EB199+273.15)) * AN199/DY199 * AM199) * DY199/(100*DM199) * (1000 - DV199)/1000</f>
        <v>0</v>
      </c>
      <c r="AK199">
        <v>1456.827982114354</v>
      </c>
      <c r="AL199">
        <v>1437.792484848485</v>
      </c>
      <c r="AM199">
        <v>3.423733381582752</v>
      </c>
      <c r="AN199">
        <v>65.66047444305194</v>
      </c>
      <c r="AO199">
        <f>(AQ199 - AP199 + DZ199*1E3/(8.314*(EB199+273.15)) * AS199/DY199 * AR199) * DY199/(100*DM199) * 1000/(1000 - AQ199)</f>
        <v>0</v>
      </c>
      <c r="AP199">
        <v>21.96270999473269</v>
      </c>
      <c r="AQ199">
        <v>22.10673818181817</v>
      </c>
      <c r="AR199">
        <v>-3.066083824624264E-05</v>
      </c>
      <c r="AS199">
        <v>125.0699500986589</v>
      </c>
      <c r="AT199">
        <v>0</v>
      </c>
      <c r="AU199">
        <v>0</v>
      </c>
      <c r="AV199">
        <f>IF(AT199*$H$13&gt;=AX199,1.0,(AX199/(AX199-AT199*$H$13)))</f>
        <v>0</v>
      </c>
      <c r="AW199">
        <f>(AV199-1)*100</f>
        <v>0</v>
      </c>
      <c r="AX199">
        <f>MAX(0,($B$13+$C$13*EG199)/(1+$D$13*EG199)*DZ199/(EB199+273)*$E$13)</f>
        <v>0</v>
      </c>
      <c r="AY199" t="s">
        <v>439</v>
      </c>
      <c r="AZ199" t="s">
        <v>439</v>
      </c>
      <c r="BA199">
        <v>0</v>
      </c>
      <c r="BB199">
        <v>0</v>
      </c>
      <c r="BC199">
        <f>1-BA199/BB199</f>
        <v>0</v>
      </c>
      <c r="BD199">
        <v>0</v>
      </c>
      <c r="BE199" t="s">
        <v>439</v>
      </c>
      <c r="BF199" t="s">
        <v>439</v>
      </c>
      <c r="BG199">
        <v>0</v>
      </c>
      <c r="BH199">
        <v>0</v>
      </c>
      <c r="BI199">
        <f>1-BG199/BH199</f>
        <v>0</v>
      </c>
      <c r="BJ199">
        <v>0.5</v>
      </c>
      <c r="BK199">
        <f>DJ199</f>
        <v>0</v>
      </c>
      <c r="BL199">
        <f>M199</f>
        <v>0</v>
      </c>
      <c r="BM199">
        <f>BI199*BJ199*BK199</f>
        <v>0</v>
      </c>
      <c r="BN199">
        <f>(BL199-BD199)/BK199</f>
        <v>0</v>
      </c>
      <c r="BO199">
        <f>(BB199-BH199)/BH199</f>
        <v>0</v>
      </c>
      <c r="BP199">
        <f>BA199/(BC199+BA199/BH199)</f>
        <v>0</v>
      </c>
      <c r="BQ199" t="s">
        <v>439</v>
      </c>
      <c r="BR199">
        <v>0</v>
      </c>
      <c r="BS199">
        <f>IF(BR199&lt;&gt;0, BR199, BP199)</f>
        <v>0</v>
      </c>
      <c r="BT199">
        <f>1-BS199/BH199</f>
        <v>0</v>
      </c>
      <c r="BU199">
        <f>(BH199-BG199)/(BH199-BS199)</f>
        <v>0</v>
      </c>
      <c r="BV199">
        <f>(BB199-BH199)/(BB199-BS199)</f>
        <v>0</v>
      </c>
      <c r="BW199">
        <f>(BH199-BG199)/(BH199-BA199)</f>
        <v>0</v>
      </c>
      <c r="BX199">
        <f>(BB199-BH199)/(BB199-BA199)</f>
        <v>0</v>
      </c>
      <c r="BY199">
        <f>(BU199*BS199/BG199)</f>
        <v>0</v>
      </c>
      <c r="BZ199">
        <f>(1-BY199)</f>
        <v>0</v>
      </c>
      <c r="DI199">
        <f>$B$11*EH199+$C$11*EI199+$F$11*ET199*(1-EW199)</f>
        <v>0</v>
      </c>
      <c r="DJ199">
        <f>DI199*DK199</f>
        <v>0</v>
      </c>
      <c r="DK199">
        <f>($B$11*$D$9+$C$11*$D$9+$F$11*((FG199+EY199)/MAX(FG199+EY199+FH199, 0.1)*$I$9+FH199/MAX(FG199+EY199+FH199, 0.1)*$J$9))/($B$11+$C$11+$F$11)</f>
        <v>0</v>
      </c>
      <c r="DL199">
        <f>($B$11*$K$9+$C$11*$K$9+$F$11*((FG199+EY199)/MAX(FG199+EY199+FH199, 0.1)*$P$9+FH199/MAX(FG199+EY199+FH199, 0.1)*$Q$9))/($B$11+$C$11+$F$11)</f>
        <v>0</v>
      </c>
      <c r="DM199">
        <v>1.91</v>
      </c>
      <c r="DN199">
        <v>0.5</v>
      </c>
      <c r="DO199" t="s">
        <v>440</v>
      </c>
      <c r="DP199">
        <v>2</v>
      </c>
      <c r="DQ199" t="b">
        <v>1</v>
      </c>
      <c r="DR199">
        <v>1758402741.814285</v>
      </c>
      <c r="DS199">
        <v>1381.668928571429</v>
      </c>
      <c r="DT199">
        <v>1408.954642857143</v>
      </c>
      <c r="DU199">
        <v>22.10999642857143</v>
      </c>
      <c r="DV199">
        <v>21.959725</v>
      </c>
      <c r="DW199">
        <v>1380.410357142857</v>
      </c>
      <c r="DX199">
        <v>21.90593571428571</v>
      </c>
      <c r="DY199">
        <v>500.0021428571428</v>
      </c>
      <c r="DZ199">
        <v>90.31047142857142</v>
      </c>
      <c r="EA199">
        <v>0.05556998214285714</v>
      </c>
      <c r="EB199">
        <v>28.916325</v>
      </c>
      <c r="EC199">
        <v>29.99366428571429</v>
      </c>
      <c r="ED199">
        <v>999.9000000000002</v>
      </c>
      <c r="EE199">
        <v>0</v>
      </c>
      <c r="EF199">
        <v>0</v>
      </c>
      <c r="EG199">
        <v>9998.952857142858</v>
      </c>
      <c r="EH199">
        <v>0</v>
      </c>
      <c r="EI199">
        <v>9.822350357142858</v>
      </c>
      <c r="EJ199">
        <v>-27.286025</v>
      </c>
      <c r="EK199">
        <v>1412.908214285714</v>
      </c>
      <c r="EL199">
        <v>1440.588928571429</v>
      </c>
      <c r="EM199">
        <v>0.15027725</v>
      </c>
      <c r="EN199">
        <v>1408.954642857143</v>
      </c>
      <c r="EO199">
        <v>21.959725</v>
      </c>
      <c r="EP199">
        <v>1.996764285714286</v>
      </c>
      <c r="EQ199">
        <v>1.9831925</v>
      </c>
      <c r="ER199">
        <v>17.4187</v>
      </c>
      <c r="ES199">
        <v>17.31078214285714</v>
      </c>
      <c r="ET199">
        <v>1999.992857142857</v>
      </c>
      <c r="EU199">
        <v>0.9800037499999998</v>
      </c>
      <c r="EV199">
        <v>0.01999592142857142</v>
      </c>
      <c r="EW199">
        <v>0</v>
      </c>
      <c r="EX199">
        <v>208.6648571428571</v>
      </c>
      <c r="EY199">
        <v>5.000560000000001</v>
      </c>
      <c r="EZ199">
        <v>4339.213571428571</v>
      </c>
      <c r="FA199">
        <v>17294.83928571429</v>
      </c>
      <c r="FB199">
        <v>41.88385714285715</v>
      </c>
      <c r="FC199">
        <v>42.18699999999999</v>
      </c>
      <c r="FD199">
        <v>41.68699999999999</v>
      </c>
      <c r="FE199">
        <v>41.25</v>
      </c>
      <c r="FF199">
        <v>42.53764285714285</v>
      </c>
      <c r="FG199">
        <v>1955.102857142857</v>
      </c>
      <c r="FH199">
        <v>39.89000000000001</v>
      </c>
      <c r="FI199">
        <v>0</v>
      </c>
      <c r="FJ199">
        <v>1758402749.8</v>
      </c>
      <c r="FK199">
        <v>0</v>
      </c>
      <c r="FL199">
        <v>208.6686153846154</v>
      </c>
      <c r="FM199">
        <v>0.2647521298600011</v>
      </c>
      <c r="FN199">
        <v>-6.015042756036556</v>
      </c>
      <c r="FO199">
        <v>4339.083846153846</v>
      </c>
      <c r="FP199">
        <v>15</v>
      </c>
      <c r="FQ199">
        <v>0</v>
      </c>
      <c r="FR199" t="s">
        <v>441</v>
      </c>
      <c r="FS199">
        <v>1747148579.5</v>
      </c>
      <c r="FT199">
        <v>1747148584.5</v>
      </c>
      <c r="FU199">
        <v>0</v>
      </c>
      <c r="FV199">
        <v>0.162</v>
      </c>
      <c r="FW199">
        <v>-0.001</v>
      </c>
      <c r="FX199">
        <v>0.139</v>
      </c>
      <c r="FY199">
        <v>0.058</v>
      </c>
      <c r="FZ199">
        <v>420</v>
      </c>
      <c r="GA199">
        <v>16</v>
      </c>
      <c r="GB199">
        <v>0.19</v>
      </c>
      <c r="GC199">
        <v>0.02</v>
      </c>
      <c r="GD199">
        <v>-27.16219756097561</v>
      </c>
      <c r="GE199">
        <v>-1.96688780487811</v>
      </c>
      <c r="GF199">
        <v>0.2283656390878503</v>
      </c>
      <c r="GG199">
        <v>0</v>
      </c>
      <c r="GH199">
        <v>208.6827647058824</v>
      </c>
      <c r="GI199">
        <v>0.08754774355961453</v>
      </c>
      <c r="GJ199">
        <v>0.1794457248476278</v>
      </c>
      <c r="GK199">
        <v>1</v>
      </c>
      <c r="GL199">
        <v>0.1549165365853659</v>
      </c>
      <c r="GM199">
        <v>-0.08115850871080103</v>
      </c>
      <c r="GN199">
        <v>0.008208449317616637</v>
      </c>
      <c r="GO199">
        <v>1</v>
      </c>
      <c r="GP199">
        <v>2</v>
      </c>
      <c r="GQ199">
        <v>3</v>
      </c>
      <c r="GR199" t="s">
        <v>448</v>
      </c>
      <c r="GS199">
        <v>3.12738</v>
      </c>
      <c r="GT199">
        <v>2.73353</v>
      </c>
      <c r="GU199">
        <v>0.192683</v>
      </c>
      <c r="GV199">
        <v>0.196323</v>
      </c>
      <c r="GW199">
        <v>0.100797</v>
      </c>
      <c r="GX199">
        <v>0.10088</v>
      </c>
      <c r="GY199">
        <v>24195.8</v>
      </c>
      <c r="GZ199">
        <v>23345.7</v>
      </c>
      <c r="HA199">
        <v>30515.4</v>
      </c>
      <c r="HB199">
        <v>29306.4</v>
      </c>
      <c r="HC199">
        <v>37884.7</v>
      </c>
      <c r="HD199">
        <v>34670.4</v>
      </c>
      <c r="HE199">
        <v>46690.1</v>
      </c>
      <c r="HF199">
        <v>43540.5</v>
      </c>
      <c r="HG199">
        <v>1.81723</v>
      </c>
      <c r="HH199">
        <v>1.8769</v>
      </c>
      <c r="HI199">
        <v>0.116944</v>
      </c>
      <c r="HJ199">
        <v>0</v>
      </c>
      <c r="HK199">
        <v>28.0639</v>
      </c>
      <c r="HL199">
        <v>999.9</v>
      </c>
      <c r="HM199">
        <v>55</v>
      </c>
      <c r="HN199">
        <v>30.3</v>
      </c>
      <c r="HO199">
        <v>26.3973</v>
      </c>
      <c r="HP199">
        <v>63.7541</v>
      </c>
      <c r="HQ199">
        <v>16.5745</v>
      </c>
      <c r="HR199">
        <v>1</v>
      </c>
      <c r="HS199">
        <v>0.176966</v>
      </c>
      <c r="HT199">
        <v>0.499673</v>
      </c>
      <c r="HU199">
        <v>20.1988</v>
      </c>
      <c r="HV199">
        <v>5.22807</v>
      </c>
      <c r="HW199">
        <v>11.974</v>
      </c>
      <c r="HX199">
        <v>4.9697</v>
      </c>
      <c r="HY199">
        <v>3.28953</v>
      </c>
      <c r="HZ199">
        <v>9999</v>
      </c>
      <c r="IA199">
        <v>9999</v>
      </c>
      <c r="IB199">
        <v>9999</v>
      </c>
      <c r="IC199">
        <v>999.9</v>
      </c>
      <c r="ID199">
        <v>4.97293</v>
      </c>
      <c r="IE199">
        <v>1.87744</v>
      </c>
      <c r="IF199">
        <v>1.87547</v>
      </c>
      <c r="IG199">
        <v>1.87833</v>
      </c>
      <c r="IH199">
        <v>1.875</v>
      </c>
      <c r="II199">
        <v>1.87864</v>
      </c>
      <c r="IJ199">
        <v>1.87573</v>
      </c>
      <c r="IK199">
        <v>1.87688</v>
      </c>
      <c r="IL199">
        <v>0</v>
      </c>
      <c r="IM199">
        <v>0</v>
      </c>
      <c r="IN199">
        <v>0</v>
      </c>
      <c r="IO199">
        <v>0</v>
      </c>
      <c r="IP199" t="s">
        <v>443</v>
      </c>
      <c r="IQ199" t="s">
        <v>444</v>
      </c>
      <c r="IR199" t="s">
        <v>445</v>
      </c>
      <c r="IS199" t="s">
        <v>445</v>
      </c>
      <c r="IT199" t="s">
        <v>445</v>
      </c>
      <c r="IU199" t="s">
        <v>445</v>
      </c>
      <c r="IV199">
        <v>0</v>
      </c>
      <c r="IW199">
        <v>100</v>
      </c>
      <c r="IX199">
        <v>100</v>
      </c>
      <c r="IY199">
        <v>1.29</v>
      </c>
      <c r="IZ199">
        <v>0.204</v>
      </c>
      <c r="JA199">
        <v>-0.2046850803116756</v>
      </c>
      <c r="JB199">
        <v>0.001090686741545948</v>
      </c>
      <c r="JC199">
        <v>-2.452344269991786E-07</v>
      </c>
      <c r="JD199">
        <v>1.613811493950918E-10</v>
      </c>
      <c r="JE199">
        <v>-0.05017639731038544</v>
      </c>
      <c r="JF199">
        <v>-0.0006473243881308715</v>
      </c>
      <c r="JG199">
        <v>0.0006993473609999637</v>
      </c>
      <c r="JH199">
        <v>-6.390957121238126E-06</v>
      </c>
      <c r="JI199">
        <v>1</v>
      </c>
      <c r="JJ199">
        <v>2094</v>
      </c>
      <c r="JK199">
        <v>1</v>
      </c>
      <c r="JL199">
        <v>27</v>
      </c>
      <c r="JM199">
        <v>187569.5</v>
      </c>
      <c r="JN199">
        <v>187569.4</v>
      </c>
      <c r="JO199">
        <v>2.99316</v>
      </c>
      <c r="JP199">
        <v>2.52197</v>
      </c>
      <c r="JQ199">
        <v>1.39893</v>
      </c>
      <c r="JR199">
        <v>2.35229</v>
      </c>
      <c r="JS199">
        <v>1.44897</v>
      </c>
      <c r="JT199">
        <v>2.60254</v>
      </c>
      <c r="JU199">
        <v>37.0747</v>
      </c>
      <c r="JV199">
        <v>24.1926</v>
      </c>
      <c r="JW199">
        <v>18</v>
      </c>
      <c r="JX199">
        <v>476.367</v>
      </c>
      <c r="JY199">
        <v>484.312</v>
      </c>
      <c r="JZ199">
        <v>26.6493</v>
      </c>
      <c r="KA199">
        <v>29.4122</v>
      </c>
      <c r="KB199">
        <v>30.0003</v>
      </c>
      <c r="KC199">
        <v>29.039</v>
      </c>
      <c r="KD199">
        <v>29.0914</v>
      </c>
      <c r="KE199">
        <v>59.9172</v>
      </c>
      <c r="KF199">
        <v>26.8824</v>
      </c>
      <c r="KG199">
        <v>100</v>
      </c>
      <c r="KH199">
        <v>26.6483</v>
      </c>
      <c r="KI199">
        <v>1456.6</v>
      </c>
      <c r="KJ199">
        <v>21.9992</v>
      </c>
      <c r="KK199">
        <v>100.893</v>
      </c>
      <c r="KL199">
        <v>100.157</v>
      </c>
    </row>
    <row r="200" spans="1:298">
      <c r="A200">
        <v>184</v>
      </c>
      <c r="B200">
        <v>1758402754.6</v>
      </c>
      <c r="C200">
        <v>5346.099999904633</v>
      </c>
      <c r="D200" t="s">
        <v>814</v>
      </c>
      <c r="E200" t="s">
        <v>815</v>
      </c>
      <c r="F200">
        <v>5</v>
      </c>
      <c r="G200" t="s">
        <v>641</v>
      </c>
      <c r="H200" t="s">
        <v>437</v>
      </c>
      <c r="I200" t="s">
        <v>438</v>
      </c>
      <c r="J200">
        <v>1758402747.1</v>
      </c>
      <c r="K200">
        <f>(L200)/1000</f>
        <v>0</v>
      </c>
      <c r="L200">
        <f>IF(DQ200, AO200, AI200)</f>
        <v>0</v>
      </c>
      <c r="M200">
        <f>IF(DQ200, AJ200, AH200)</f>
        <v>0</v>
      </c>
      <c r="N200">
        <f>DS200 - IF(AV200&gt;1, M200*DM200*100.0/(AX200), 0)</f>
        <v>0</v>
      </c>
      <c r="O200">
        <f>((U200-K200/2)*N200-M200)/(U200+K200/2)</f>
        <v>0</v>
      </c>
      <c r="P200">
        <f>O200*(DZ200+EA200)/1000.0</f>
        <v>0</v>
      </c>
      <c r="Q200">
        <f>(DS200 - IF(AV200&gt;1, M200*DM200*100.0/(AX200), 0))*(DZ200+EA200)/1000.0</f>
        <v>0</v>
      </c>
      <c r="R200">
        <f>2.0/((1/T200-1/S200)+SIGN(T200)*SQRT((1/T200-1/S200)*(1/T200-1/S200) + 4*DN200/((DN200+1)*(DN200+1))*(2*1/T200*1/S200-1/S200*1/S200)))</f>
        <v>0</v>
      </c>
      <c r="S200">
        <f>IF(LEFT(DO200,1)&lt;&gt;"0",IF(LEFT(DO200,1)="1",3.0,DP200),$D$5+$E$5*(EG200*DZ200/($K$5*1000))+$F$5*(EG200*DZ200/($K$5*1000))*MAX(MIN(DM200,$J$5),$I$5)*MAX(MIN(DM200,$J$5),$I$5)+$G$5*MAX(MIN(DM200,$J$5),$I$5)*(EG200*DZ200/($K$5*1000))+$H$5*(EG200*DZ200/($K$5*1000))*(EG200*DZ200/($K$5*1000)))</f>
        <v>0</v>
      </c>
      <c r="T200">
        <f>K200*(1000-(1000*0.61365*exp(17.502*X200/(240.97+X200))/(DZ200+EA200)+DU200)/2)/(1000*0.61365*exp(17.502*X200/(240.97+X200))/(DZ200+EA200)-DU200)</f>
        <v>0</v>
      </c>
      <c r="U200">
        <f>1/((DN200+1)/(R200/1.6)+1/(S200/1.37)) + DN200/((DN200+1)/(R200/1.6) + DN200/(S200/1.37))</f>
        <v>0</v>
      </c>
      <c r="V200">
        <f>(DI200*DL200)</f>
        <v>0</v>
      </c>
      <c r="W200">
        <f>(EB200+(V200+2*0.95*5.67E-8*(((EB200+$B$7)+273)^4-(EB200+273)^4)-44100*K200)/(1.84*29.3*S200+8*0.95*5.67E-8*(EB200+273)^3))</f>
        <v>0</v>
      </c>
      <c r="X200">
        <f>($C$7*EC200+$D$7*ED200+$E$7*W200)</f>
        <v>0</v>
      </c>
      <c r="Y200">
        <f>0.61365*exp(17.502*X200/(240.97+X200))</f>
        <v>0</v>
      </c>
      <c r="Z200">
        <f>(AA200/AB200*100)</f>
        <v>0</v>
      </c>
      <c r="AA200">
        <f>DU200*(DZ200+EA200)/1000</f>
        <v>0</v>
      </c>
      <c r="AB200">
        <f>0.61365*exp(17.502*EB200/(240.97+EB200))</f>
        <v>0</v>
      </c>
      <c r="AC200">
        <f>(Y200-DU200*(DZ200+EA200)/1000)</f>
        <v>0</v>
      </c>
      <c r="AD200">
        <f>(-K200*44100)</f>
        <v>0</v>
      </c>
      <c r="AE200">
        <f>2*29.3*S200*0.92*(EB200-X200)</f>
        <v>0</v>
      </c>
      <c r="AF200">
        <f>2*0.95*5.67E-8*(((EB200+$B$7)+273)^4-(X200+273)^4)</f>
        <v>0</v>
      </c>
      <c r="AG200">
        <f>V200+AF200+AD200+AE200</f>
        <v>0</v>
      </c>
      <c r="AH200">
        <f>DY200*AV200*(DT200-DS200*(1000-AV200*DV200)/(1000-AV200*DU200))/(100*DM200)</f>
        <v>0</v>
      </c>
      <c r="AI200">
        <f>1000*DY200*AV200*(DU200-DV200)/(100*DM200*(1000-AV200*DU200))</f>
        <v>0</v>
      </c>
      <c r="AJ200">
        <f>(AK200 - AL200 - DZ200*1E3/(8.314*(EB200+273.15)) * AN200/DY200 * AM200) * DY200/(100*DM200) * (1000 - DV200)/1000</f>
        <v>0</v>
      </c>
      <c r="AK200">
        <v>1473.736950293246</v>
      </c>
      <c r="AL200">
        <v>1454.696727272727</v>
      </c>
      <c r="AM200">
        <v>3.373085293825601</v>
      </c>
      <c r="AN200">
        <v>65.66047444305194</v>
      </c>
      <c r="AO200">
        <f>(AQ200 - AP200 + DZ200*1E3/(8.314*(EB200+273.15)) * AS200/DY200 * AR200) * DY200/(100*DM200) * 1000/(1000 - AQ200)</f>
        <v>0</v>
      </c>
      <c r="AP200">
        <v>21.9647718717862</v>
      </c>
      <c r="AQ200">
        <v>22.10655151515151</v>
      </c>
      <c r="AR200">
        <v>-1.735500485409407E-05</v>
      </c>
      <c r="AS200">
        <v>125.0699500986589</v>
      </c>
      <c r="AT200">
        <v>1</v>
      </c>
      <c r="AU200">
        <v>0</v>
      </c>
      <c r="AV200">
        <f>IF(AT200*$H$13&gt;=AX200,1.0,(AX200/(AX200-AT200*$H$13)))</f>
        <v>0</v>
      </c>
      <c r="AW200">
        <f>(AV200-1)*100</f>
        <v>0</v>
      </c>
      <c r="AX200">
        <f>MAX(0,($B$13+$C$13*EG200)/(1+$D$13*EG200)*DZ200/(EB200+273)*$E$13)</f>
        <v>0</v>
      </c>
      <c r="AY200" t="s">
        <v>439</v>
      </c>
      <c r="AZ200" t="s">
        <v>439</v>
      </c>
      <c r="BA200">
        <v>0</v>
      </c>
      <c r="BB200">
        <v>0</v>
      </c>
      <c r="BC200">
        <f>1-BA200/BB200</f>
        <v>0</v>
      </c>
      <c r="BD200">
        <v>0</v>
      </c>
      <c r="BE200" t="s">
        <v>439</v>
      </c>
      <c r="BF200" t="s">
        <v>439</v>
      </c>
      <c r="BG200">
        <v>0</v>
      </c>
      <c r="BH200">
        <v>0</v>
      </c>
      <c r="BI200">
        <f>1-BG200/BH200</f>
        <v>0</v>
      </c>
      <c r="BJ200">
        <v>0.5</v>
      </c>
      <c r="BK200">
        <f>DJ200</f>
        <v>0</v>
      </c>
      <c r="BL200">
        <f>M200</f>
        <v>0</v>
      </c>
      <c r="BM200">
        <f>BI200*BJ200*BK200</f>
        <v>0</v>
      </c>
      <c r="BN200">
        <f>(BL200-BD200)/BK200</f>
        <v>0</v>
      </c>
      <c r="BO200">
        <f>(BB200-BH200)/BH200</f>
        <v>0</v>
      </c>
      <c r="BP200">
        <f>BA200/(BC200+BA200/BH200)</f>
        <v>0</v>
      </c>
      <c r="BQ200" t="s">
        <v>439</v>
      </c>
      <c r="BR200">
        <v>0</v>
      </c>
      <c r="BS200">
        <f>IF(BR200&lt;&gt;0, BR200, BP200)</f>
        <v>0</v>
      </c>
      <c r="BT200">
        <f>1-BS200/BH200</f>
        <v>0</v>
      </c>
      <c r="BU200">
        <f>(BH200-BG200)/(BH200-BS200)</f>
        <v>0</v>
      </c>
      <c r="BV200">
        <f>(BB200-BH200)/(BB200-BS200)</f>
        <v>0</v>
      </c>
      <c r="BW200">
        <f>(BH200-BG200)/(BH200-BA200)</f>
        <v>0</v>
      </c>
      <c r="BX200">
        <f>(BB200-BH200)/(BB200-BA200)</f>
        <v>0</v>
      </c>
      <c r="BY200">
        <f>(BU200*BS200/BG200)</f>
        <v>0</v>
      </c>
      <c r="BZ200">
        <f>(1-BY200)</f>
        <v>0</v>
      </c>
      <c r="DI200">
        <f>$B$11*EH200+$C$11*EI200+$F$11*ET200*(1-EW200)</f>
        <v>0</v>
      </c>
      <c r="DJ200">
        <f>DI200*DK200</f>
        <v>0</v>
      </c>
      <c r="DK200">
        <f>($B$11*$D$9+$C$11*$D$9+$F$11*((FG200+EY200)/MAX(FG200+EY200+FH200, 0.1)*$I$9+FH200/MAX(FG200+EY200+FH200, 0.1)*$J$9))/($B$11+$C$11+$F$11)</f>
        <v>0</v>
      </c>
      <c r="DL200">
        <f>($B$11*$K$9+$C$11*$K$9+$F$11*((FG200+EY200)/MAX(FG200+EY200+FH200, 0.1)*$P$9+FH200/MAX(FG200+EY200+FH200, 0.1)*$Q$9))/($B$11+$C$11+$F$11)</f>
        <v>0</v>
      </c>
      <c r="DM200">
        <v>1.91</v>
      </c>
      <c r="DN200">
        <v>0.5</v>
      </c>
      <c r="DO200" t="s">
        <v>440</v>
      </c>
      <c r="DP200">
        <v>2</v>
      </c>
      <c r="DQ200" t="b">
        <v>1</v>
      </c>
      <c r="DR200">
        <v>1758402747.1</v>
      </c>
      <c r="DS200">
        <v>1399.271851851852</v>
      </c>
      <c r="DT200">
        <v>1426.600740740741</v>
      </c>
      <c r="DU200">
        <v>22.1078962962963</v>
      </c>
      <c r="DV200">
        <v>21.96231111111112</v>
      </c>
      <c r="DW200">
        <v>1397.989259259259</v>
      </c>
      <c r="DX200">
        <v>21.90388148148148</v>
      </c>
      <c r="DY200">
        <v>500.0070000000001</v>
      </c>
      <c r="DZ200">
        <v>90.31164074074076</v>
      </c>
      <c r="EA200">
        <v>0.05571114814814816</v>
      </c>
      <c r="EB200">
        <v>28.91728888888888</v>
      </c>
      <c r="EC200">
        <v>29.98738518518519</v>
      </c>
      <c r="ED200">
        <v>999.9000000000001</v>
      </c>
      <c r="EE200">
        <v>0</v>
      </c>
      <c r="EF200">
        <v>0</v>
      </c>
      <c r="EG200">
        <v>9994.842592592593</v>
      </c>
      <c r="EH200">
        <v>0</v>
      </c>
      <c r="EI200">
        <v>9.846575555555557</v>
      </c>
      <c r="EJ200">
        <v>-27.32911851851852</v>
      </c>
      <c r="EK200">
        <v>1430.907037037037</v>
      </c>
      <c r="EL200">
        <v>1458.635555555555</v>
      </c>
      <c r="EM200">
        <v>0.1455907777777778</v>
      </c>
      <c r="EN200">
        <v>1426.600740740741</v>
      </c>
      <c r="EO200">
        <v>21.96231111111112</v>
      </c>
      <c r="EP200">
        <v>1.996600740740741</v>
      </c>
      <c r="EQ200">
        <v>1.983452592592593</v>
      </c>
      <c r="ER200">
        <v>17.41739259259259</v>
      </c>
      <c r="ES200">
        <v>17.31284074074074</v>
      </c>
      <c r="ET200">
        <v>1999.987407407407</v>
      </c>
      <c r="EU200">
        <v>0.9800036666666665</v>
      </c>
      <c r="EV200">
        <v>0.01999600740740741</v>
      </c>
      <c r="EW200">
        <v>0</v>
      </c>
      <c r="EX200">
        <v>208.6968148148149</v>
      </c>
      <c r="EY200">
        <v>5.000560000000001</v>
      </c>
      <c r="EZ200">
        <v>4338.698148148148</v>
      </c>
      <c r="FA200">
        <v>17294.78888888889</v>
      </c>
      <c r="FB200">
        <v>41.87959259259259</v>
      </c>
      <c r="FC200">
        <v>42.18699999999999</v>
      </c>
      <c r="FD200">
        <v>41.68699999999999</v>
      </c>
      <c r="FE200">
        <v>41.25</v>
      </c>
      <c r="FF200">
        <v>42.53214814814815</v>
      </c>
      <c r="FG200">
        <v>1955.097407407407</v>
      </c>
      <c r="FH200">
        <v>39.89000000000001</v>
      </c>
      <c r="FI200">
        <v>0</v>
      </c>
      <c r="FJ200">
        <v>1758402754.6</v>
      </c>
      <c r="FK200">
        <v>0</v>
      </c>
      <c r="FL200">
        <v>208.6848461538461</v>
      </c>
      <c r="FM200">
        <v>0.2551794814394902</v>
      </c>
      <c r="FN200">
        <v>-5.570940198248028</v>
      </c>
      <c r="FO200">
        <v>4338.703461538461</v>
      </c>
      <c r="FP200">
        <v>15</v>
      </c>
      <c r="FQ200">
        <v>0</v>
      </c>
      <c r="FR200" t="s">
        <v>441</v>
      </c>
      <c r="FS200">
        <v>1747148579.5</v>
      </c>
      <c r="FT200">
        <v>1747148584.5</v>
      </c>
      <c r="FU200">
        <v>0</v>
      </c>
      <c r="FV200">
        <v>0.162</v>
      </c>
      <c r="FW200">
        <v>-0.001</v>
      </c>
      <c r="FX200">
        <v>0.139</v>
      </c>
      <c r="FY200">
        <v>0.058</v>
      </c>
      <c r="FZ200">
        <v>420</v>
      </c>
      <c r="GA200">
        <v>16</v>
      </c>
      <c r="GB200">
        <v>0.19</v>
      </c>
      <c r="GC200">
        <v>0.02</v>
      </c>
      <c r="GD200">
        <v>-27.3001375</v>
      </c>
      <c r="GE200">
        <v>-0.5948138836772124</v>
      </c>
      <c r="GF200">
        <v>0.08737598550946377</v>
      </c>
      <c r="GG200">
        <v>0</v>
      </c>
      <c r="GH200">
        <v>208.685794117647</v>
      </c>
      <c r="GI200">
        <v>0.2219862442863797</v>
      </c>
      <c r="GJ200">
        <v>0.1913101546168335</v>
      </c>
      <c r="GK200">
        <v>1</v>
      </c>
      <c r="GL200">
        <v>0.1481452</v>
      </c>
      <c r="GM200">
        <v>-0.05276350469043174</v>
      </c>
      <c r="GN200">
        <v>0.005199709228408836</v>
      </c>
      <c r="GO200">
        <v>1</v>
      </c>
      <c r="GP200">
        <v>2</v>
      </c>
      <c r="GQ200">
        <v>3</v>
      </c>
      <c r="GR200" t="s">
        <v>448</v>
      </c>
      <c r="GS200">
        <v>3.1274</v>
      </c>
      <c r="GT200">
        <v>2.73368</v>
      </c>
      <c r="GU200">
        <v>0.194046</v>
      </c>
      <c r="GV200">
        <v>0.197686</v>
      </c>
      <c r="GW200">
        <v>0.100798</v>
      </c>
      <c r="GX200">
        <v>0.100885</v>
      </c>
      <c r="GY200">
        <v>24155</v>
      </c>
      <c r="GZ200">
        <v>23306.4</v>
      </c>
      <c r="HA200">
        <v>30515.5</v>
      </c>
      <c r="HB200">
        <v>29306.8</v>
      </c>
      <c r="HC200">
        <v>37885.1</v>
      </c>
      <c r="HD200">
        <v>34670.9</v>
      </c>
      <c r="HE200">
        <v>46690.5</v>
      </c>
      <c r="HF200">
        <v>43541.3</v>
      </c>
      <c r="HG200">
        <v>1.81693</v>
      </c>
      <c r="HH200">
        <v>1.87695</v>
      </c>
      <c r="HI200">
        <v>0.11833</v>
      </c>
      <c r="HJ200">
        <v>0</v>
      </c>
      <c r="HK200">
        <v>28.0603</v>
      </c>
      <c r="HL200">
        <v>999.9</v>
      </c>
      <c r="HM200">
        <v>55</v>
      </c>
      <c r="HN200">
        <v>30.3</v>
      </c>
      <c r="HO200">
        <v>26.3955</v>
      </c>
      <c r="HP200">
        <v>63.7041</v>
      </c>
      <c r="HQ200">
        <v>16.5224</v>
      </c>
      <c r="HR200">
        <v>1</v>
      </c>
      <c r="HS200">
        <v>0.176987</v>
      </c>
      <c r="HT200">
        <v>0.446947</v>
      </c>
      <c r="HU200">
        <v>20.199</v>
      </c>
      <c r="HV200">
        <v>5.22777</v>
      </c>
      <c r="HW200">
        <v>11.974</v>
      </c>
      <c r="HX200">
        <v>4.9699</v>
      </c>
      <c r="HY200">
        <v>3.28948</v>
      </c>
      <c r="HZ200">
        <v>9999</v>
      </c>
      <c r="IA200">
        <v>9999</v>
      </c>
      <c r="IB200">
        <v>9999</v>
      </c>
      <c r="IC200">
        <v>999.9</v>
      </c>
      <c r="ID200">
        <v>4.97296</v>
      </c>
      <c r="IE200">
        <v>1.87744</v>
      </c>
      <c r="IF200">
        <v>1.87547</v>
      </c>
      <c r="IG200">
        <v>1.87834</v>
      </c>
      <c r="IH200">
        <v>1.87502</v>
      </c>
      <c r="II200">
        <v>1.87865</v>
      </c>
      <c r="IJ200">
        <v>1.87575</v>
      </c>
      <c r="IK200">
        <v>1.87691</v>
      </c>
      <c r="IL200">
        <v>0</v>
      </c>
      <c r="IM200">
        <v>0</v>
      </c>
      <c r="IN200">
        <v>0</v>
      </c>
      <c r="IO200">
        <v>0</v>
      </c>
      <c r="IP200" t="s">
        <v>443</v>
      </c>
      <c r="IQ200" t="s">
        <v>444</v>
      </c>
      <c r="IR200" t="s">
        <v>445</v>
      </c>
      <c r="IS200" t="s">
        <v>445</v>
      </c>
      <c r="IT200" t="s">
        <v>445</v>
      </c>
      <c r="IU200" t="s">
        <v>445</v>
      </c>
      <c r="IV200">
        <v>0</v>
      </c>
      <c r="IW200">
        <v>100</v>
      </c>
      <c r="IX200">
        <v>100</v>
      </c>
      <c r="IY200">
        <v>1.32</v>
      </c>
      <c r="IZ200">
        <v>0.204</v>
      </c>
      <c r="JA200">
        <v>-0.2046850803116756</v>
      </c>
      <c r="JB200">
        <v>0.001090686741545948</v>
      </c>
      <c r="JC200">
        <v>-2.452344269991786E-07</v>
      </c>
      <c r="JD200">
        <v>1.613811493950918E-10</v>
      </c>
      <c r="JE200">
        <v>-0.05017639731038544</v>
      </c>
      <c r="JF200">
        <v>-0.0006473243881308715</v>
      </c>
      <c r="JG200">
        <v>0.0006993473609999637</v>
      </c>
      <c r="JH200">
        <v>-6.390957121238126E-06</v>
      </c>
      <c r="JI200">
        <v>1</v>
      </c>
      <c r="JJ200">
        <v>2094</v>
      </c>
      <c r="JK200">
        <v>1</v>
      </c>
      <c r="JL200">
        <v>27</v>
      </c>
      <c r="JM200">
        <v>187569.6</v>
      </c>
      <c r="JN200">
        <v>187569.5</v>
      </c>
      <c r="JO200">
        <v>3.01636</v>
      </c>
      <c r="JP200">
        <v>2.51953</v>
      </c>
      <c r="JQ200">
        <v>1.39893</v>
      </c>
      <c r="JR200">
        <v>2.35229</v>
      </c>
      <c r="JS200">
        <v>1.44897</v>
      </c>
      <c r="JT200">
        <v>2.5354</v>
      </c>
      <c r="JU200">
        <v>37.0747</v>
      </c>
      <c r="JV200">
        <v>24.2013</v>
      </c>
      <c r="JW200">
        <v>18</v>
      </c>
      <c r="JX200">
        <v>476.223</v>
      </c>
      <c r="JY200">
        <v>484.366</v>
      </c>
      <c r="JZ200">
        <v>26.6562</v>
      </c>
      <c r="KA200">
        <v>29.4141</v>
      </c>
      <c r="KB200">
        <v>30.0001</v>
      </c>
      <c r="KC200">
        <v>29.0421</v>
      </c>
      <c r="KD200">
        <v>29.0939</v>
      </c>
      <c r="KE200">
        <v>60.4301</v>
      </c>
      <c r="KF200">
        <v>26.8824</v>
      </c>
      <c r="KG200">
        <v>100</v>
      </c>
      <c r="KH200">
        <v>26.6624</v>
      </c>
      <c r="KI200">
        <v>1469.96</v>
      </c>
      <c r="KJ200">
        <v>22.006</v>
      </c>
      <c r="KK200">
        <v>100.894</v>
      </c>
      <c r="KL200">
        <v>100.159</v>
      </c>
    </row>
    <row r="201" spans="1:298">
      <c r="A201">
        <v>185</v>
      </c>
      <c r="B201">
        <v>1758402759.6</v>
      </c>
      <c r="C201">
        <v>5351.099999904633</v>
      </c>
      <c r="D201" t="s">
        <v>816</v>
      </c>
      <c r="E201" t="s">
        <v>817</v>
      </c>
      <c r="F201">
        <v>5</v>
      </c>
      <c r="G201" t="s">
        <v>641</v>
      </c>
      <c r="H201" t="s">
        <v>437</v>
      </c>
      <c r="I201" t="s">
        <v>438</v>
      </c>
      <c r="J201">
        <v>1758402751.814285</v>
      </c>
      <c r="K201">
        <f>(L201)/1000</f>
        <v>0</v>
      </c>
      <c r="L201">
        <f>IF(DQ201, AO201, AI201)</f>
        <v>0</v>
      </c>
      <c r="M201">
        <f>IF(DQ201, AJ201, AH201)</f>
        <v>0</v>
      </c>
      <c r="N201">
        <f>DS201 - IF(AV201&gt;1, M201*DM201*100.0/(AX201), 0)</f>
        <v>0</v>
      </c>
      <c r="O201">
        <f>((U201-K201/2)*N201-M201)/(U201+K201/2)</f>
        <v>0</v>
      </c>
      <c r="P201">
        <f>O201*(DZ201+EA201)/1000.0</f>
        <v>0</v>
      </c>
      <c r="Q201">
        <f>(DS201 - IF(AV201&gt;1, M201*DM201*100.0/(AX201), 0))*(DZ201+EA201)/1000.0</f>
        <v>0</v>
      </c>
      <c r="R201">
        <f>2.0/((1/T201-1/S201)+SIGN(T201)*SQRT((1/T201-1/S201)*(1/T201-1/S201) + 4*DN201/((DN201+1)*(DN201+1))*(2*1/T201*1/S201-1/S201*1/S201)))</f>
        <v>0</v>
      </c>
      <c r="S201">
        <f>IF(LEFT(DO201,1)&lt;&gt;"0",IF(LEFT(DO201,1)="1",3.0,DP201),$D$5+$E$5*(EG201*DZ201/($K$5*1000))+$F$5*(EG201*DZ201/($K$5*1000))*MAX(MIN(DM201,$J$5),$I$5)*MAX(MIN(DM201,$J$5),$I$5)+$G$5*MAX(MIN(DM201,$J$5),$I$5)*(EG201*DZ201/($K$5*1000))+$H$5*(EG201*DZ201/($K$5*1000))*(EG201*DZ201/($K$5*1000)))</f>
        <v>0</v>
      </c>
      <c r="T201">
        <f>K201*(1000-(1000*0.61365*exp(17.502*X201/(240.97+X201))/(DZ201+EA201)+DU201)/2)/(1000*0.61365*exp(17.502*X201/(240.97+X201))/(DZ201+EA201)-DU201)</f>
        <v>0</v>
      </c>
      <c r="U201">
        <f>1/((DN201+1)/(R201/1.6)+1/(S201/1.37)) + DN201/((DN201+1)/(R201/1.6) + DN201/(S201/1.37))</f>
        <v>0</v>
      </c>
      <c r="V201">
        <f>(DI201*DL201)</f>
        <v>0</v>
      </c>
      <c r="W201">
        <f>(EB201+(V201+2*0.95*5.67E-8*(((EB201+$B$7)+273)^4-(EB201+273)^4)-44100*K201)/(1.84*29.3*S201+8*0.95*5.67E-8*(EB201+273)^3))</f>
        <v>0</v>
      </c>
      <c r="X201">
        <f>($C$7*EC201+$D$7*ED201+$E$7*W201)</f>
        <v>0</v>
      </c>
      <c r="Y201">
        <f>0.61365*exp(17.502*X201/(240.97+X201))</f>
        <v>0</v>
      </c>
      <c r="Z201">
        <f>(AA201/AB201*100)</f>
        <v>0</v>
      </c>
      <c r="AA201">
        <f>DU201*(DZ201+EA201)/1000</f>
        <v>0</v>
      </c>
      <c r="AB201">
        <f>0.61365*exp(17.502*EB201/(240.97+EB201))</f>
        <v>0</v>
      </c>
      <c r="AC201">
        <f>(Y201-DU201*(DZ201+EA201)/1000)</f>
        <v>0</v>
      </c>
      <c r="AD201">
        <f>(-K201*44100)</f>
        <v>0</v>
      </c>
      <c r="AE201">
        <f>2*29.3*S201*0.92*(EB201-X201)</f>
        <v>0</v>
      </c>
      <c r="AF201">
        <f>2*0.95*5.67E-8*(((EB201+$B$7)+273)^4-(X201+273)^4)</f>
        <v>0</v>
      </c>
      <c r="AG201">
        <f>V201+AF201+AD201+AE201</f>
        <v>0</v>
      </c>
      <c r="AH201">
        <f>DY201*AV201*(DT201-DS201*(1000-AV201*DV201)/(1000-AV201*DU201))/(100*DM201)</f>
        <v>0</v>
      </c>
      <c r="AI201">
        <f>1000*DY201*AV201*(DU201-DV201)/(100*DM201*(1000-AV201*DU201))</f>
        <v>0</v>
      </c>
      <c r="AJ201">
        <f>(AK201 - AL201 - DZ201*1E3/(8.314*(EB201+273.15)) * AN201/DY201 * AM201) * DY201/(100*DM201) * (1000 - DV201)/1000</f>
        <v>0</v>
      </c>
      <c r="AK201">
        <v>1490.973912710928</v>
      </c>
      <c r="AL201">
        <v>1471.813515151515</v>
      </c>
      <c r="AM201">
        <v>3.425618771907391</v>
      </c>
      <c r="AN201">
        <v>65.66047444305194</v>
      </c>
      <c r="AO201">
        <f>(AQ201 - AP201 + DZ201*1E3/(8.314*(EB201+273.15)) * AS201/DY201 * AR201) * DY201/(100*DM201) * 1000/(1000 - AQ201)</f>
        <v>0</v>
      </c>
      <c r="AP201">
        <v>21.96864213089247</v>
      </c>
      <c r="AQ201">
        <v>22.1087418181818</v>
      </c>
      <c r="AR201">
        <v>2.532890392465524E-05</v>
      </c>
      <c r="AS201">
        <v>125.0699500986589</v>
      </c>
      <c r="AT201">
        <v>0</v>
      </c>
      <c r="AU201">
        <v>0</v>
      </c>
      <c r="AV201">
        <f>IF(AT201*$H$13&gt;=AX201,1.0,(AX201/(AX201-AT201*$H$13)))</f>
        <v>0</v>
      </c>
      <c r="AW201">
        <f>(AV201-1)*100</f>
        <v>0</v>
      </c>
      <c r="AX201">
        <f>MAX(0,($B$13+$C$13*EG201)/(1+$D$13*EG201)*DZ201/(EB201+273)*$E$13)</f>
        <v>0</v>
      </c>
      <c r="AY201" t="s">
        <v>439</v>
      </c>
      <c r="AZ201" t="s">
        <v>439</v>
      </c>
      <c r="BA201">
        <v>0</v>
      </c>
      <c r="BB201">
        <v>0</v>
      </c>
      <c r="BC201">
        <f>1-BA201/BB201</f>
        <v>0</v>
      </c>
      <c r="BD201">
        <v>0</v>
      </c>
      <c r="BE201" t="s">
        <v>439</v>
      </c>
      <c r="BF201" t="s">
        <v>439</v>
      </c>
      <c r="BG201">
        <v>0</v>
      </c>
      <c r="BH201">
        <v>0</v>
      </c>
      <c r="BI201">
        <f>1-BG201/BH201</f>
        <v>0</v>
      </c>
      <c r="BJ201">
        <v>0.5</v>
      </c>
      <c r="BK201">
        <f>DJ201</f>
        <v>0</v>
      </c>
      <c r="BL201">
        <f>M201</f>
        <v>0</v>
      </c>
      <c r="BM201">
        <f>BI201*BJ201*BK201</f>
        <v>0</v>
      </c>
      <c r="BN201">
        <f>(BL201-BD201)/BK201</f>
        <v>0</v>
      </c>
      <c r="BO201">
        <f>(BB201-BH201)/BH201</f>
        <v>0</v>
      </c>
      <c r="BP201">
        <f>BA201/(BC201+BA201/BH201)</f>
        <v>0</v>
      </c>
      <c r="BQ201" t="s">
        <v>439</v>
      </c>
      <c r="BR201">
        <v>0</v>
      </c>
      <c r="BS201">
        <f>IF(BR201&lt;&gt;0, BR201, BP201)</f>
        <v>0</v>
      </c>
      <c r="BT201">
        <f>1-BS201/BH201</f>
        <v>0</v>
      </c>
      <c r="BU201">
        <f>(BH201-BG201)/(BH201-BS201)</f>
        <v>0</v>
      </c>
      <c r="BV201">
        <f>(BB201-BH201)/(BB201-BS201)</f>
        <v>0</v>
      </c>
      <c r="BW201">
        <f>(BH201-BG201)/(BH201-BA201)</f>
        <v>0</v>
      </c>
      <c r="BX201">
        <f>(BB201-BH201)/(BB201-BA201)</f>
        <v>0</v>
      </c>
      <c r="BY201">
        <f>(BU201*BS201/BG201)</f>
        <v>0</v>
      </c>
      <c r="BZ201">
        <f>(1-BY201)</f>
        <v>0</v>
      </c>
      <c r="DI201">
        <f>$B$11*EH201+$C$11*EI201+$F$11*ET201*(1-EW201)</f>
        <v>0</v>
      </c>
      <c r="DJ201">
        <f>DI201*DK201</f>
        <v>0</v>
      </c>
      <c r="DK201">
        <f>($B$11*$D$9+$C$11*$D$9+$F$11*((FG201+EY201)/MAX(FG201+EY201+FH201, 0.1)*$I$9+FH201/MAX(FG201+EY201+FH201, 0.1)*$J$9))/($B$11+$C$11+$F$11)</f>
        <v>0</v>
      </c>
      <c r="DL201">
        <f>($B$11*$K$9+$C$11*$K$9+$F$11*((FG201+EY201)/MAX(FG201+EY201+FH201, 0.1)*$P$9+FH201/MAX(FG201+EY201+FH201, 0.1)*$Q$9))/($B$11+$C$11+$F$11)</f>
        <v>0</v>
      </c>
      <c r="DM201">
        <v>1.91</v>
      </c>
      <c r="DN201">
        <v>0.5</v>
      </c>
      <c r="DO201" t="s">
        <v>440</v>
      </c>
      <c r="DP201">
        <v>2</v>
      </c>
      <c r="DQ201" t="b">
        <v>1</v>
      </c>
      <c r="DR201">
        <v>1758402751.814285</v>
      </c>
      <c r="DS201">
        <v>1414.990714285714</v>
      </c>
      <c r="DT201">
        <v>1442.403928571428</v>
      </c>
      <c r="DU201">
        <v>22.10746071428571</v>
      </c>
      <c r="DV201">
        <v>21.96474285714286</v>
      </c>
      <c r="DW201">
        <v>1413.686428571428</v>
      </c>
      <c r="DX201">
        <v>21.90345</v>
      </c>
      <c r="DY201">
        <v>500.02725</v>
      </c>
      <c r="DZ201">
        <v>90.31198928571428</v>
      </c>
      <c r="EA201">
        <v>0.05575042857142857</v>
      </c>
      <c r="EB201">
        <v>28.91721428571428</v>
      </c>
      <c r="EC201">
        <v>29.98585714285714</v>
      </c>
      <c r="ED201">
        <v>999.9000000000002</v>
      </c>
      <c r="EE201">
        <v>0</v>
      </c>
      <c r="EF201">
        <v>0</v>
      </c>
      <c r="EG201">
        <v>9999.180357142859</v>
      </c>
      <c r="EH201">
        <v>0</v>
      </c>
      <c r="EI201">
        <v>9.845105714285717</v>
      </c>
      <c r="EJ201">
        <v>-27.41311785714286</v>
      </c>
      <c r="EK201">
        <v>1446.979642857143</v>
      </c>
      <c r="EL201">
        <v>1474.796785714286</v>
      </c>
      <c r="EM201">
        <v>0.142718</v>
      </c>
      <c r="EN201">
        <v>1442.403928571428</v>
      </c>
      <c r="EO201">
        <v>21.96474285714286</v>
      </c>
      <c r="EP201">
        <v>1.996568928571429</v>
      </c>
      <c r="EQ201">
        <v>1.983679642857143</v>
      </c>
      <c r="ER201">
        <v>17.41714642857142</v>
      </c>
      <c r="ES201">
        <v>17.31466428571428</v>
      </c>
      <c r="ET201">
        <v>1999.9975</v>
      </c>
      <c r="EU201">
        <v>0.9800037499999998</v>
      </c>
      <c r="EV201">
        <v>0.019995925</v>
      </c>
      <c r="EW201">
        <v>0</v>
      </c>
      <c r="EX201">
        <v>208.7087857142857</v>
      </c>
      <c r="EY201">
        <v>5.000560000000001</v>
      </c>
      <c r="EZ201">
        <v>4338.135714285714</v>
      </c>
      <c r="FA201">
        <v>17294.875</v>
      </c>
      <c r="FB201">
        <v>41.87942857142857</v>
      </c>
      <c r="FC201">
        <v>42.18699999999999</v>
      </c>
      <c r="FD201">
        <v>41.68699999999999</v>
      </c>
      <c r="FE201">
        <v>41.25</v>
      </c>
      <c r="FF201">
        <v>42.51992857142857</v>
      </c>
      <c r="FG201">
        <v>1955.1075</v>
      </c>
      <c r="FH201">
        <v>39.89000000000001</v>
      </c>
      <c r="FI201">
        <v>0</v>
      </c>
      <c r="FJ201">
        <v>1758402759.4</v>
      </c>
      <c r="FK201">
        <v>0</v>
      </c>
      <c r="FL201">
        <v>208.7225769230769</v>
      </c>
      <c r="FM201">
        <v>0.1251623864944981</v>
      </c>
      <c r="FN201">
        <v>-4.603418820710298</v>
      </c>
      <c r="FO201">
        <v>4338.157307692308</v>
      </c>
      <c r="FP201">
        <v>15</v>
      </c>
      <c r="FQ201">
        <v>0</v>
      </c>
      <c r="FR201" t="s">
        <v>441</v>
      </c>
      <c r="FS201">
        <v>1747148579.5</v>
      </c>
      <c r="FT201">
        <v>1747148584.5</v>
      </c>
      <c r="FU201">
        <v>0</v>
      </c>
      <c r="FV201">
        <v>0.162</v>
      </c>
      <c r="FW201">
        <v>-0.001</v>
      </c>
      <c r="FX201">
        <v>0.139</v>
      </c>
      <c r="FY201">
        <v>0.058</v>
      </c>
      <c r="FZ201">
        <v>420</v>
      </c>
      <c r="GA201">
        <v>16</v>
      </c>
      <c r="GB201">
        <v>0.19</v>
      </c>
      <c r="GC201">
        <v>0.02</v>
      </c>
      <c r="GD201">
        <v>-27.3581125</v>
      </c>
      <c r="GE201">
        <v>-0.8741279549718642</v>
      </c>
      <c r="GF201">
        <v>0.1107800008744811</v>
      </c>
      <c r="GG201">
        <v>0</v>
      </c>
      <c r="GH201">
        <v>208.6978823529411</v>
      </c>
      <c r="GI201">
        <v>0.4066310131951044</v>
      </c>
      <c r="GJ201">
        <v>0.1931807694585103</v>
      </c>
      <c r="GK201">
        <v>1</v>
      </c>
      <c r="GL201">
        <v>0.145092225</v>
      </c>
      <c r="GM201">
        <v>-0.0404132420262668</v>
      </c>
      <c r="GN201">
        <v>0.004050758024663411</v>
      </c>
      <c r="GO201">
        <v>1</v>
      </c>
      <c r="GP201">
        <v>2</v>
      </c>
      <c r="GQ201">
        <v>3</v>
      </c>
      <c r="GR201" t="s">
        <v>448</v>
      </c>
      <c r="GS201">
        <v>3.12748</v>
      </c>
      <c r="GT201">
        <v>2.73322</v>
      </c>
      <c r="GU201">
        <v>0.195405</v>
      </c>
      <c r="GV201">
        <v>0.199048</v>
      </c>
      <c r="GW201">
        <v>0.100802</v>
      </c>
      <c r="GX201">
        <v>0.100899</v>
      </c>
      <c r="GY201">
        <v>24114.1</v>
      </c>
      <c r="GZ201">
        <v>23266.9</v>
      </c>
      <c r="HA201">
        <v>30515.4</v>
      </c>
      <c r="HB201">
        <v>29306.9</v>
      </c>
      <c r="HC201">
        <v>37884.9</v>
      </c>
      <c r="HD201">
        <v>34670.6</v>
      </c>
      <c r="HE201">
        <v>46690.4</v>
      </c>
      <c r="HF201">
        <v>43541.5</v>
      </c>
      <c r="HG201">
        <v>1.8176</v>
      </c>
      <c r="HH201">
        <v>1.87663</v>
      </c>
      <c r="HI201">
        <v>0.118382</v>
      </c>
      <c r="HJ201">
        <v>0</v>
      </c>
      <c r="HK201">
        <v>28.0586</v>
      </c>
      <c r="HL201">
        <v>999.9</v>
      </c>
      <c r="HM201">
        <v>55</v>
      </c>
      <c r="HN201">
        <v>30.3</v>
      </c>
      <c r="HO201">
        <v>26.3972</v>
      </c>
      <c r="HP201">
        <v>63.5341</v>
      </c>
      <c r="HQ201">
        <v>16.4744</v>
      </c>
      <c r="HR201">
        <v>1</v>
      </c>
      <c r="HS201">
        <v>0.177114</v>
      </c>
      <c r="HT201">
        <v>0.437143</v>
      </c>
      <c r="HU201">
        <v>20.1991</v>
      </c>
      <c r="HV201">
        <v>5.22912</v>
      </c>
      <c r="HW201">
        <v>11.974</v>
      </c>
      <c r="HX201">
        <v>4.9701</v>
      </c>
      <c r="HY201">
        <v>3.28963</v>
      </c>
      <c r="HZ201">
        <v>9999</v>
      </c>
      <c r="IA201">
        <v>9999</v>
      </c>
      <c r="IB201">
        <v>9999</v>
      </c>
      <c r="IC201">
        <v>999.9</v>
      </c>
      <c r="ID201">
        <v>4.97296</v>
      </c>
      <c r="IE201">
        <v>1.87744</v>
      </c>
      <c r="IF201">
        <v>1.87547</v>
      </c>
      <c r="IG201">
        <v>1.87836</v>
      </c>
      <c r="IH201">
        <v>1.87501</v>
      </c>
      <c r="II201">
        <v>1.87866</v>
      </c>
      <c r="IJ201">
        <v>1.87576</v>
      </c>
      <c r="IK201">
        <v>1.8769</v>
      </c>
      <c r="IL201">
        <v>0</v>
      </c>
      <c r="IM201">
        <v>0</v>
      </c>
      <c r="IN201">
        <v>0</v>
      </c>
      <c r="IO201">
        <v>0</v>
      </c>
      <c r="IP201" t="s">
        <v>443</v>
      </c>
      <c r="IQ201" t="s">
        <v>444</v>
      </c>
      <c r="IR201" t="s">
        <v>445</v>
      </c>
      <c r="IS201" t="s">
        <v>445</v>
      </c>
      <c r="IT201" t="s">
        <v>445</v>
      </c>
      <c r="IU201" t="s">
        <v>445</v>
      </c>
      <c r="IV201">
        <v>0</v>
      </c>
      <c r="IW201">
        <v>100</v>
      </c>
      <c r="IX201">
        <v>100</v>
      </c>
      <c r="IY201">
        <v>1.34</v>
      </c>
      <c r="IZ201">
        <v>0.2041</v>
      </c>
      <c r="JA201">
        <v>-0.2046850803116756</v>
      </c>
      <c r="JB201">
        <v>0.001090686741545948</v>
      </c>
      <c r="JC201">
        <v>-2.452344269991786E-07</v>
      </c>
      <c r="JD201">
        <v>1.613811493950918E-10</v>
      </c>
      <c r="JE201">
        <v>-0.05017639731038544</v>
      </c>
      <c r="JF201">
        <v>-0.0006473243881308715</v>
      </c>
      <c r="JG201">
        <v>0.0006993473609999637</v>
      </c>
      <c r="JH201">
        <v>-6.390957121238126E-06</v>
      </c>
      <c r="JI201">
        <v>1</v>
      </c>
      <c r="JJ201">
        <v>2094</v>
      </c>
      <c r="JK201">
        <v>1</v>
      </c>
      <c r="JL201">
        <v>27</v>
      </c>
      <c r="JM201">
        <v>187569.7</v>
      </c>
      <c r="JN201">
        <v>187569.6</v>
      </c>
      <c r="JO201">
        <v>3.0481</v>
      </c>
      <c r="JP201">
        <v>2.52808</v>
      </c>
      <c r="JQ201">
        <v>1.39893</v>
      </c>
      <c r="JR201">
        <v>2.35229</v>
      </c>
      <c r="JS201">
        <v>1.44897</v>
      </c>
      <c r="JT201">
        <v>2.57446</v>
      </c>
      <c r="JU201">
        <v>37.0986</v>
      </c>
      <c r="JV201">
        <v>24.1926</v>
      </c>
      <c r="JW201">
        <v>18</v>
      </c>
      <c r="JX201">
        <v>476.604</v>
      </c>
      <c r="JY201">
        <v>484.169</v>
      </c>
      <c r="JZ201">
        <v>26.6694</v>
      </c>
      <c r="KA201">
        <v>29.416</v>
      </c>
      <c r="KB201">
        <v>30.0002</v>
      </c>
      <c r="KC201">
        <v>29.044</v>
      </c>
      <c r="KD201">
        <v>29.0964</v>
      </c>
      <c r="KE201">
        <v>61.0013</v>
      </c>
      <c r="KF201">
        <v>26.8824</v>
      </c>
      <c r="KG201">
        <v>100</v>
      </c>
      <c r="KH201">
        <v>26.6735</v>
      </c>
      <c r="KI201">
        <v>1489.99</v>
      </c>
      <c r="KJ201">
        <v>22.0098</v>
      </c>
      <c r="KK201">
        <v>100.894</v>
      </c>
      <c r="KL201">
        <v>100.159</v>
      </c>
    </row>
    <row r="202" spans="1:298">
      <c r="A202">
        <v>186</v>
      </c>
      <c r="B202">
        <v>1758402764.6</v>
      </c>
      <c r="C202">
        <v>5356.099999904633</v>
      </c>
      <c r="D202" t="s">
        <v>818</v>
      </c>
      <c r="E202" t="s">
        <v>819</v>
      </c>
      <c r="F202">
        <v>5</v>
      </c>
      <c r="G202" t="s">
        <v>641</v>
      </c>
      <c r="H202" t="s">
        <v>437</v>
      </c>
      <c r="I202" t="s">
        <v>438</v>
      </c>
      <c r="J202">
        <v>1758402757.1</v>
      </c>
      <c r="K202">
        <f>(L202)/1000</f>
        <v>0</v>
      </c>
      <c r="L202">
        <f>IF(DQ202, AO202, AI202)</f>
        <v>0</v>
      </c>
      <c r="M202">
        <f>IF(DQ202, AJ202, AH202)</f>
        <v>0</v>
      </c>
      <c r="N202">
        <f>DS202 - IF(AV202&gt;1, M202*DM202*100.0/(AX202), 0)</f>
        <v>0</v>
      </c>
      <c r="O202">
        <f>((U202-K202/2)*N202-M202)/(U202+K202/2)</f>
        <v>0</v>
      </c>
      <c r="P202">
        <f>O202*(DZ202+EA202)/1000.0</f>
        <v>0</v>
      </c>
      <c r="Q202">
        <f>(DS202 - IF(AV202&gt;1, M202*DM202*100.0/(AX202), 0))*(DZ202+EA202)/1000.0</f>
        <v>0</v>
      </c>
      <c r="R202">
        <f>2.0/((1/T202-1/S202)+SIGN(T202)*SQRT((1/T202-1/S202)*(1/T202-1/S202) + 4*DN202/((DN202+1)*(DN202+1))*(2*1/T202*1/S202-1/S202*1/S202)))</f>
        <v>0</v>
      </c>
      <c r="S202">
        <f>IF(LEFT(DO202,1)&lt;&gt;"0",IF(LEFT(DO202,1)="1",3.0,DP202),$D$5+$E$5*(EG202*DZ202/($K$5*1000))+$F$5*(EG202*DZ202/($K$5*1000))*MAX(MIN(DM202,$J$5),$I$5)*MAX(MIN(DM202,$J$5),$I$5)+$G$5*MAX(MIN(DM202,$J$5),$I$5)*(EG202*DZ202/($K$5*1000))+$H$5*(EG202*DZ202/($K$5*1000))*(EG202*DZ202/($K$5*1000)))</f>
        <v>0</v>
      </c>
      <c r="T202">
        <f>K202*(1000-(1000*0.61365*exp(17.502*X202/(240.97+X202))/(DZ202+EA202)+DU202)/2)/(1000*0.61365*exp(17.502*X202/(240.97+X202))/(DZ202+EA202)-DU202)</f>
        <v>0</v>
      </c>
      <c r="U202">
        <f>1/((DN202+1)/(R202/1.6)+1/(S202/1.37)) + DN202/((DN202+1)/(R202/1.6) + DN202/(S202/1.37))</f>
        <v>0</v>
      </c>
      <c r="V202">
        <f>(DI202*DL202)</f>
        <v>0</v>
      </c>
      <c r="W202">
        <f>(EB202+(V202+2*0.95*5.67E-8*(((EB202+$B$7)+273)^4-(EB202+273)^4)-44100*K202)/(1.84*29.3*S202+8*0.95*5.67E-8*(EB202+273)^3))</f>
        <v>0</v>
      </c>
      <c r="X202">
        <f>($C$7*EC202+$D$7*ED202+$E$7*W202)</f>
        <v>0</v>
      </c>
      <c r="Y202">
        <f>0.61365*exp(17.502*X202/(240.97+X202))</f>
        <v>0</v>
      </c>
      <c r="Z202">
        <f>(AA202/AB202*100)</f>
        <v>0</v>
      </c>
      <c r="AA202">
        <f>DU202*(DZ202+EA202)/1000</f>
        <v>0</v>
      </c>
      <c r="AB202">
        <f>0.61365*exp(17.502*EB202/(240.97+EB202))</f>
        <v>0</v>
      </c>
      <c r="AC202">
        <f>(Y202-DU202*(DZ202+EA202)/1000)</f>
        <v>0</v>
      </c>
      <c r="AD202">
        <f>(-K202*44100)</f>
        <v>0</v>
      </c>
      <c r="AE202">
        <f>2*29.3*S202*0.92*(EB202-X202)</f>
        <v>0</v>
      </c>
      <c r="AF202">
        <f>2*0.95*5.67E-8*(((EB202+$B$7)+273)^4-(X202+273)^4)</f>
        <v>0</v>
      </c>
      <c r="AG202">
        <f>V202+AF202+AD202+AE202</f>
        <v>0</v>
      </c>
      <c r="AH202">
        <f>DY202*AV202*(DT202-DS202*(1000-AV202*DV202)/(1000-AV202*DU202))/(100*DM202)</f>
        <v>0</v>
      </c>
      <c r="AI202">
        <f>1000*DY202*AV202*(DU202-DV202)/(100*DM202*(1000-AV202*DU202))</f>
        <v>0</v>
      </c>
      <c r="AJ202">
        <f>(AK202 - AL202 - DZ202*1E3/(8.314*(EB202+273.15)) * AN202/DY202 * AM202) * DY202/(100*DM202) * (1000 - DV202)/1000</f>
        <v>0</v>
      </c>
      <c r="AK202">
        <v>1508.226521454112</v>
      </c>
      <c r="AL202">
        <v>1488.909030303031</v>
      </c>
      <c r="AM202">
        <v>3.410267100912519</v>
      </c>
      <c r="AN202">
        <v>65.66047444305194</v>
      </c>
      <c r="AO202">
        <f>(AQ202 - AP202 + DZ202*1E3/(8.314*(EB202+273.15)) * AS202/DY202 * AR202) * DY202/(100*DM202) * 1000/(1000 - AQ202)</f>
        <v>0</v>
      </c>
      <c r="AP202">
        <v>21.97155374515959</v>
      </c>
      <c r="AQ202">
        <v>22.10853575757574</v>
      </c>
      <c r="AR202">
        <v>-1.390644143043174E-06</v>
      </c>
      <c r="AS202">
        <v>125.0699500986589</v>
      </c>
      <c r="AT202">
        <v>0</v>
      </c>
      <c r="AU202">
        <v>0</v>
      </c>
      <c r="AV202">
        <f>IF(AT202*$H$13&gt;=AX202,1.0,(AX202/(AX202-AT202*$H$13)))</f>
        <v>0</v>
      </c>
      <c r="AW202">
        <f>(AV202-1)*100</f>
        <v>0</v>
      </c>
      <c r="AX202">
        <f>MAX(0,($B$13+$C$13*EG202)/(1+$D$13*EG202)*DZ202/(EB202+273)*$E$13)</f>
        <v>0</v>
      </c>
      <c r="AY202" t="s">
        <v>439</v>
      </c>
      <c r="AZ202" t="s">
        <v>439</v>
      </c>
      <c r="BA202">
        <v>0</v>
      </c>
      <c r="BB202">
        <v>0</v>
      </c>
      <c r="BC202">
        <f>1-BA202/BB202</f>
        <v>0</v>
      </c>
      <c r="BD202">
        <v>0</v>
      </c>
      <c r="BE202" t="s">
        <v>439</v>
      </c>
      <c r="BF202" t="s">
        <v>439</v>
      </c>
      <c r="BG202">
        <v>0</v>
      </c>
      <c r="BH202">
        <v>0</v>
      </c>
      <c r="BI202">
        <f>1-BG202/BH202</f>
        <v>0</v>
      </c>
      <c r="BJ202">
        <v>0.5</v>
      </c>
      <c r="BK202">
        <f>DJ202</f>
        <v>0</v>
      </c>
      <c r="BL202">
        <f>M202</f>
        <v>0</v>
      </c>
      <c r="BM202">
        <f>BI202*BJ202*BK202</f>
        <v>0</v>
      </c>
      <c r="BN202">
        <f>(BL202-BD202)/BK202</f>
        <v>0</v>
      </c>
      <c r="BO202">
        <f>(BB202-BH202)/BH202</f>
        <v>0</v>
      </c>
      <c r="BP202">
        <f>BA202/(BC202+BA202/BH202)</f>
        <v>0</v>
      </c>
      <c r="BQ202" t="s">
        <v>439</v>
      </c>
      <c r="BR202">
        <v>0</v>
      </c>
      <c r="BS202">
        <f>IF(BR202&lt;&gt;0, BR202, BP202)</f>
        <v>0</v>
      </c>
      <c r="BT202">
        <f>1-BS202/BH202</f>
        <v>0</v>
      </c>
      <c r="BU202">
        <f>(BH202-BG202)/(BH202-BS202)</f>
        <v>0</v>
      </c>
      <c r="BV202">
        <f>(BB202-BH202)/(BB202-BS202)</f>
        <v>0</v>
      </c>
      <c r="BW202">
        <f>(BH202-BG202)/(BH202-BA202)</f>
        <v>0</v>
      </c>
      <c r="BX202">
        <f>(BB202-BH202)/(BB202-BA202)</f>
        <v>0</v>
      </c>
      <c r="BY202">
        <f>(BU202*BS202/BG202)</f>
        <v>0</v>
      </c>
      <c r="BZ202">
        <f>(1-BY202)</f>
        <v>0</v>
      </c>
      <c r="DI202">
        <f>$B$11*EH202+$C$11*EI202+$F$11*ET202*(1-EW202)</f>
        <v>0</v>
      </c>
      <c r="DJ202">
        <f>DI202*DK202</f>
        <v>0</v>
      </c>
      <c r="DK202">
        <f>($B$11*$D$9+$C$11*$D$9+$F$11*((FG202+EY202)/MAX(FG202+EY202+FH202, 0.1)*$I$9+FH202/MAX(FG202+EY202+FH202, 0.1)*$J$9))/($B$11+$C$11+$F$11)</f>
        <v>0</v>
      </c>
      <c r="DL202">
        <f>($B$11*$K$9+$C$11*$K$9+$F$11*((FG202+EY202)/MAX(FG202+EY202+FH202, 0.1)*$P$9+FH202/MAX(FG202+EY202+FH202, 0.1)*$Q$9))/($B$11+$C$11+$F$11)</f>
        <v>0</v>
      </c>
      <c r="DM202">
        <v>1.91</v>
      </c>
      <c r="DN202">
        <v>0.5</v>
      </c>
      <c r="DO202" t="s">
        <v>440</v>
      </c>
      <c r="DP202">
        <v>2</v>
      </c>
      <c r="DQ202" t="b">
        <v>1</v>
      </c>
      <c r="DR202">
        <v>1758402757.1</v>
      </c>
      <c r="DS202">
        <v>1432.614444444444</v>
      </c>
      <c r="DT202">
        <v>1460.122592592593</v>
      </c>
      <c r="DU202">
        <v>22.10777777777778</v>
      </c>
      <c r="DV202">
        <v>21.96782222222222</v>
      </c>
      <c r="DW202">
        <v>1431.286666666667</v>
      </c>
      <c r="DX202">
        <v>21.90376666666666</v>
      </c>
      <c r="DY202">
        <v>499.9944814814815</v>
      </c>
      <c r="DZ202">
        <v>90.31200370370371</v>
      </c>
      <c r="EA202">
        <v>0.05574902962962963</v>
      </c>
      <c r="EB202">
        <v>28.91785925925926</v>
      </c>
      <c r="EC202">
        <v>29.98866666666666</v>
      </c>
      <c r="ED202">
        <v>999.9000000000001</v>
      </c>
      <c r="EE202">
        <v>0</v>
      </c>
      <c r="EF202">
        <v>0</v>
      </c>
      <c r="EG202">
        <v>9996.417777777777</v>
      </c>
      <c r="EH202">
        <v>0</v>
      </c>
      <c r="EI202">
        <v>9.821957407407409</v>
      </c>
      <c r="EJ202">
        <v>-27.50802592592593</v>
      </c>
      <c r="EK202">
        <v>1465.001481481482</v>
      </c>
      <c r="EL202">
        <v>1492.918518518519</v>
      </c>
      <c r="EM202">
        <v>0.1399568888888889</v>
      </c>
      <c r="EN202">
        <v>1460.122592592593</v>
      </c>
      <c r="EO202">
        <v>21.96782222222222</v>
      </c>
      <c r="EP202">
        <v>1.996598148148148</v>
      </c>
      <c r="EQ202">
        <v>1.983957777777778</v>
      </c>
      <c r="ER202">
        <v>17.41737037037037</v>
      </c>
      <c r="ES202">
        <v>17.31688518518519</v>
      </c>
      <c r="ET202">
        <v>1999.990370370371</v>
      </c>
      <c r="EU202">
        <v>0.9800036666666665</v>
      </c>
      <c r="EV202">
        <v>0.01999601111111111</v>
      </c>
      <c r="EW202">
        <v>0</v>
      </c>
      <c r="EX202">
        <v>208.6983333333333</v>
      </c>
      <c r="EY202">
        <v>5.000560000000001</v>
      </c>
      <c r="EZ202">
        <v>4337.69962962963</v>
      </c>
      <c r="FA202">
        <v>17294.81851851852</v>
      </c>
      <c r="FB202">
        <v>41.87729629629629</v>
      </c>
      <c r="FC202">
        <v>42.17781481481481</v>
      </c>
      <c r="FD202">
        <v>41.68699999999999</v>
      </c>
      <c r="FE202">
        <v>41.25</v>
      </c>
      <c r="FF202">
        <v>42.50688888888889</v>
      </c>
      <c r="FG202">
        <v>1955.10037037037</v>
      </c>
      <c r="FH202">
        <v>39.89000000000001</v>
      </c>
      <c r="FI202">
        <v>0</v>
      </c>
      <c r="FJ202">
        <v>1758402764.8</v>
      </c>
      <c r="FK202">
        <v>0</v>
      </c>
      <c r="FL202">
        <v>208.6862</v>
      </c>
      <c r="FM202">
        <v>-0.7279999997620853</v>
      </c>
      <c r="FN202">
        <v>-3.523846142539062</v>
      </c>
      <c r="FO202">
        <v>4337.769200000001</v>
      </c>
      <c r="FP202">
        <v>15</v>
      </c>
      <c r="FQ202">
        <v>0</v>
      </c>
      <c r="FR202" t="s">
        <v>441</v>
      </c>
      <c r="FS202">
        <v>1747148579.5</v>
      </c>
      <c r="FT202">
        <v>1747148584.5</v>
      </c>
      <c r="FU202">
        <v>0</v>
      </c>
      <c r="FV202">
        <v>0.162</v>
      </c>
      <c r="FW202">
        <v>-0.001</v>
      </c>
      <c r="FX202">
        <v>0.139</v>
      </c>
      <c r="FY202">
        <v>0.058</v>
      </c>
      <c r="FZ202">
        <v>420</v>
      </c>
      <c r="GA202">
        <v>16</v>
      </c>
      <c r="GB202">
        <v>0.19</v>
      </c>
      <c r="GC202">
        <v>0.02</v>
      </c>
      <c r="GD202">
        <v>-27.45516097560976</v>
      </c>
      <c r="GE202">
        <v>-1.21086480836241</v>
      </c>
      <c r="GF202">
        <v>0.1396041509587082</v>
      </c>
      <c r="GG202">
        <v>0</v>
      </c>
      <c r="GH202">
        <v>208.6955882352941</v>
      </c>
      <c r="GI202">
        <v>-0.1630252117152313</v>
      </c>
      <c r="GJ202">
        <v>0.1766408982099443</v>
      </c>
      <c r="GK202">
        <v>1</v>
      </c>
      <c r="GL202">
        <v>0.1417543658536585</v>
      </c>
      <c r="GM202">
        <v>-0.03010781184668956</v>
      </c>
      <c r="GN202">
        <v>0.003035643426440689</v>
      </c>
      <c r="GO202">
        <v>1</v>
      </c>
      <c r="GP202">
        <v>2</v>
      </c>
      <c r="GQ202">
        <v>3</v>
      </c>
      <c r="GR202" t="s">
        <v>448</v>
      </c>
      <c r="GS202">
        <v>3.12745</v>
      </c>
      <c r="GT202">
        <v>2.73334</v>
      </c>
      <c r="GU202">
        <v>0.196757</v>
      </c>
      <c r="GV202">
        <v>0.200403</v>
      </c>
      <c r="GW202">
        <v>0.100803</v>
      </c>
      <c r="GX202">
        <v>0.100906</v>
      </c>
      <c r="GY202">
        <v>24073.4</v>
      </c>
      <c r="GZ202">
        <v>23227.6</v>
      </c>
      <c r="HA202">
        <v>30515.3</v>
      </c>
      <c r="HB202">
        <v>29307</v>
      </c>
      <c r="HC202">
        <v>37884.6</v>
      </c>
      <c r="HD202">
        <v>34670.5</v>
      </c>
      <c r="HE202">
        <v>46689.9</v>
      </c>
      <c r="HF202">
        <v>43541.5</v>
      </c>
      <c r="HG202">
        <v>1.8173</v>
      </c>
      <c r="HH202">
        <v>1.87663</v>
      </c>
      <c r="HI202">
        <v>0.119448</v>
      </c>
      <c r="HJ202">
        <v>0</v>
      </c>
      <c r="HK202">
        <v>28.0574</v>
      </c>
      <c r="HL202">
        <v>999.9</v>
      </c>
      <c r="HM202">
        <v>55</v>
      </c>
      <c r="HN202">
        <v>30.3</v>
      </c>
      <c r="HO202">
        <v>26.3957</v>
      </c>
      <c r="HP202">
        <v>63.3341</v>
      </c>
      <c r="HQ202">
        <v>16.5304</v>
      </c>
      <c r="HR202">
        <v>1</v>
      </c>
      <c r="HS202">
        <v>0.177251</v>
      </c>
      <c r="HT202">
        <v>0.44905</v>
      </c>
      <c r="HU202">
        <v>20.1989</v>
      </c>
      <c r="HV202">
        <v>5.22867</v>
      </c>
      <c r="HW202">
        <v>11.974</v>
      </c>
      <c r="HX202">
        <v>4.97</v>
      </c>
      <c r="HY202">
        <v>3.2896</v>
      </c>
      <c r="HZ202">
        <v>9999</v>
      </c>
      <c r="IA202">
        <v>9999</v>
      </c>
      <c r="IB202">
        <v>9999</v>
      </c>
      <c r="IC202">
        <v>999.9</v>
      </c>
      <c r="ID202">
        <v>4.97296</v>
      </c>
      <c r="IE202">
        <v>1.87742</v>
      </c>
      <c r="IF202">
        <v>1.87546</v>
      </c>
      <c r="IG202">
        <v>1.87834</v>
      </c>
      <c r="IH202">
        <v>1.875</v>
      </c>
      <c r="II202">
        <v>1.87864</v>
      </c>
      <c r="IJ202">
        <v>1.87571</v>
      </c>
      <c r="IK202">
        <v>1.87686</v>
      </c>
      <c r="IL202">
        <v>0</v>
      </c>
      <c r="IM202">
        <v>0</v>
      </c>
      <c r="IN202">
        <v>0</v>
      </c>
      <c r="IO202">
        <v>0</v>
      </c>
      <c r="IP202" t="s">
        <v>443</v>
      </c>
      <c r="IQ202" t="s">
        <v>444</v>
      </c>
      <c r="IR202" t="s">
        <v>445</v>
      </c>
      <c r="IS202" t="s">
        <v>445</v>
      </c>
      <c r="IT202" t="s">
        <v>445</v>
      </c>
      <c r="IU202" t="s">
        <v>445</v>
      </c>
      <c r="IV202">
        <v>0</v>
      </c>
      <c r="IW202">
        <v>100</v>
      </c>
      <c r="IX202">
        <v>100</v>
      </c>
      <c r="IY202">
        <v>1.36</v>
      </c>
      <c r="IZ202">
        <v>0.204</v>
      </c>
      <c r="JA202">
        <v>-0.2046850803116756</v>
      </c>
      <c r="JB202">
        <v>0.001090686741545948</v>
      </c>
      <c r="JC202">
        <v>-2.452344269991786E-07</v>
      </c>
      <c r="JD202">
        <v>1.613811493950918E-10</v>
      </c>
      <c r="JE202">
        <v>-0.05017639731038544</v>
      </c>
      <c r="JF202">
        <v>-0.0006473243881308715</v>
      </c>
      <c r="JG202">
        <v>0.0006993473609999637</v>
      </c>
      <c r="JH202">
        <v>-6.390957121238126E-06</v>
      </c>
      <c r="JI202">
        <v>1</v>
      </c>
      <c r="JJ202">
        <v>2094</v>
      </c>
      <c r="JK202">
        <v>1</v>
      </c>
      <c r="JL202">
        <v>27</v>
      </c>
      <c r="JM202">
        <v>187569.8</v>
      </c>
      <c r="JN202">
        <v>187569.7</v>
      </c>
      <c r="JO202">
        <v>3.07251</v>
      </c>
      <c r="JP202">
        <v>2.51709</v>
      </c>
      <c r="JQ202">
        <v>1.39893</v>
      </c>
      <c r="JR202">
        <v>2.35229</v>
      </c>
      <c r="JS202">
        <v>1.44897</v>
      </c>
      <c r="JT202">
        <v>2.55249</v>
      </c>
      <c r="JU202">
        <v>37.0986</v>
      </c>
      <c r="JV202">
        <v>24.2013</v>
      </c>
      <c r="JW202">
        <v>18</v>
      </c>
      <c r="JX202">
        <v>476.455</v>
      </c>
      <c r="JY202">
        <v>484.189</v>
      </c>
      <c r="JZ202">
        <v>26.6794</v>
      </c>
      <c r="KA202">
        <v>29.4177</v>
      </c>
      <c r="KB202">
        <v>30.0003</v>
      </c>
      <c r="KC202">
        <v>29.0463</v>
      </c>
      <c r="KD202">
        <v>29.0989</v>
      </c>
      <c r="KE202">
        <v>61.5007</v>
      </c>
      <c r="KF202">
        <v>26.8824</v>
      </c>
      <c r="KG202">
        <v>100</v>
      </c>
      <c r="KH202">
        <v>26.6795</v>
      </c>
      <c r="KI202">
        <v>1503.35</v>
      </c>
      <c r="KJ202">
        <v>22.0148</v>
      </c>
      <c r="KK202">
        <v>100.893</v>
      </c>
      <c r="KL202">
        <v>100.159</v>
      </c>
    </row>
    <row r="203" spans="1:298">
      <c r="A203">
        <v>187</v>
      </c>
      <c r="B203">
        <v>1758402769.6</v>
      </c>
      <c r="C203">
        <v>5361.099999904633</v>
      </c>
      <c r="D203" t="s">
        <v>820</v>
      </c>
      <c r="E203" t="s">
        <v>821</v>
      </c>
      <c r="F203">
        <v>5</v>
      </c>
      <c r="G203" t="s">
        <v>641</v>
      </c>
      <c r="H203" t="s">
        <v>437</v>
      </c>
      <c r="I203" t="s">
        <v>438</v>
      </c>
      <c r="J203">
        <v>1758402761.814285</v>
      </c>
      <c r="K203">
        <f>(L203)/1000</f>
        <v>0</v>
      </c>
      <c r="L203">
        <f>IF(DQ203, AO203, AI203)</f>
        <v>0</v>
      </c>
      <c r="M203">
        <f>IF(DQ203, AJ203, AH203)</f>
        <v>0</v>
      </c>
      <c r="N203">
        <f>DS203 - IF(AV203&gt;1, M203*DM203*100.0/(AX203), 0)</f>
        <v>0</v>
      </c>
      <c r="O203">
        <f>((U203-K203/2)*N203-M203)/(U203+K203/2)</f>
        <v>0</v>
      </c>
      <c r="P203">
        <f>O203*(DZ203+EA203)/1000.0</f>
        <v>0</v>
      </c>
      <c r="Q203">
        <f>(DS203 - IF(AV203&gt;1, M203*DM203*100.0/(AX203), 0))*(DZ203+EA203)/1000.0</f>
        <v>0</v>
      </c>
      <c r="R203">
        <f>2.0/((1/T203-1/S203)+SIGN(T203)*SQRT((1/T203-1/S203)*(1/T203-1/S203) + 4*DN203/((DN203+1)*(DN203+1))*(2*1/T203*1/S203-1/S203*1/S203)))</f>
        <v>0</v>
      </c>
      <c r="S203">
        <f>IF(LEFT(DO203,1)&lt;&gt;"0",IF(LEFT(DO203,1)="1",3.0,DP203),$D$5+$E$5*(EG203*DZ203/($K$5*1000))+$F$5*(EG203*DZ203/($K$5*1000))*MAX(MIN(DM203,$J$5),$I$5)*MAX(MIN(DM203,$J$5),$I$5)+$G$5*MAX(MIN(DM203,$J$5),$I$5)*(EG203*DZ203/($K$5*1000))+$H$5*(EG203*DZ203/($K$5*1000))*(EG203*DZ203/($K$5*1000)))</f>
        <v>0</v>
      </c>
      <c r="T203">
        <f>K203*(1000-(1000*0.61365*exp(17.502*X203/(240.97+X203))/(DZ203+EA203)+DU203)/2)/(1000*0.61365*exp(17.502*X203/(240.97+X203))/(DZ203+EA203)-DU203)</f>
        <v>0</v>
      </c>
      <c r="U203">
        <f>1/((DN203+1)/(R203/1.6)+1/(S203/1.37)) + DN203/((DN203+1)/(R203/1.6) + DN203/(S203/1.37))</f>
        <v>0</v>
      </c>
      <c r="V203">
        <f>(DI203*DL203)</f>
        <v>0</v>
      </c>
      <c r="W203">
        <f>(EB203+(V203+2*0.95*5.67E-8*(((EB203+$B$7)+273)^4-(EB203+273)^4)-44100*K203)/(1.84*29.3*S203+8*0.95*5.67E-8*(EB203+273)^3))</f>
        <v>0</v>
      </c>
      <c r="X203">
        <f>($C$7*EC203+$D$7*ED203+$E$7*W203)</f>
        <v>0</v>
      </c>
      <c r="Y203">
        <f>0.61365*exp(17.502*X203/(240.97+X203))</f>
        <v>0</v>
      </c>
      <c r="Z203">
        <f>(AA203/AB203*100)</f>
        <v>0</v>
      </c>
      <c r="AA203">
        <f>DU203*(DZ203+EA203)/1000</f>
        <v>0</v>
      </c>
      <c r="AB203">
        <f>0.61365*exp(17.502*EB203/(240.97+EB203))</f>
        <v>0</v>
      </c>
      <c r="AC203">
        <f>(Y203-DU203*(DZ203+EA203)/1000)</f>
        <v>0</v>
      </c>
      <c r="AD203">
        <f>(-K203*44100)</f>
        <v>0</v>
      </c>
      <c r="AE203">
        <f>2*29.3*S203*0.92*(EB203-X203)</f>
        <v>0</v>
      </c>
      <c r="AF203">
        <f>2*0.95*5.67E-8*(((EB203+$B$7)+273)^4-(X203+273)^4)</f>
        <v>0</v>
      </c>
      <c r="AG203">
        <f>V203+AF203+AD203+AE203</f>
        <v>0</v>
      </c>
      <c r="AH203">
        <f>DY203*AV203*(DT203-DS203*(1000-AV203*DV203)/(1000-AV203*DU203))/(100*DM203)</f>
        <v>0</v>
      </c>
      <c r="AI203">
        <f>1000*DY203*AV203*(DU203-DV203)/(100*DM203*(1000-AV203*DU203))</f>
        <v>0</v>
      </c>
      <c r="AJ203">
        <f>(AK203 - AL203 - DZ203*1E3/(8.314*(EB203+273.15)) * AN203/DY203 * AM203) * DY203/(100*DM203) * (1000 - DV203)/1000</f>
        <v>0</v>
      </c>
      <c r="AK203">
        <v>1525.283432941411</v>
      </c>
      <c r="AL203">
        <v>1505.98806060606</v>
      </c>
      <c r="AM203">
        <v>3.415313789433551</v>
      </c>
      <c r="AN203">
        <v>65.66047444305194</v>
      </c>
      <c r="AO203">
        <f>(AQ203 - AP203 + DZ203*1E3/(8.314*(EB203+273.15)) * AS203/DY203 * AR203) * DY203/(100*DM203) * 1000/(1000 - AQ203)</f>
        <v>0</v>
      </c>
      <c r="AP203">
        <v>21.97437000802905</v>
      </c>
      <c r="AQ203">
        <v>22.10845757575757</v>
      </c>
      <c r="AR203">
        <v>-1.346694852471408E-06</v>
      </c>
      <c r="AS203">
        <v>125.0699500986589</v>
      </c>
      <c r="AT203">
        <v>0</v>
      </c>
      <c r="AU203">
        <v>0</v>
      </c>
      <c r="AV203">
        <f>IF(AT203*$H$13&gt;=AX203,1.0,(AX203/(AX203-AT203*$H$13)))</f>
        <v>0</v>
      </c>
      <c r="AW203">
        <f>(AV203-1)*100</f>
        <v>0</v>
      </c>
      <c r="AX203">
        <f>MAX(0,($B$13+$C$13*EG203)/(1+$D$13*EG203)*DZ203/(EB203+273)*$E$13)</f>
        <v>0</v>
      </c>
      <c r="AY203" t="s">
        <v>439</v>
      </c>
      <c r="AZ203" t="s">
        <v>439</v>
      </c>
      <c r="BA203">
        <v>0</v>
      </c>
      <c r="BB203">
        <v>0</v>
      </c>
      <c r="BC203">
        <f>1-BA203/BB203</f>
        <v>0</v>
      </c>
      <c r="BD203">
        <v>0</v>
      </c>
      <c r="BE203" t="s">
        <v>439</v>
      </c>
      <c r="BF203" t="s">
        <v>439</v>
      </c>
      <c r="BG203">
        <v>0</v>
      </c>
      <c r="BH203">
        <v>0</v>
      </c>
      <c r="BI203">
        <f>1-BG203/BH203</f>
        <v>0</v>
      </c>
      <c r="BJ203">
        <v>0.5</v>
      </c>
      <c r="BK203">
        <f>DJ203</f>
        <v>0</v>
      </c>
      <c r="BL203">
        <f>M203</f>
        <v>0</v>
      </c>
      <c r="BM203">
        <f>BI203*BJ203*BK203</f>
        <v>0</v>
      </c>
      <c r="BN203">
        <f>(BL203-BD203)/BK203</f>
        <v>0</v>
      </c>
      <c r="BO203">
        <f>(BB203-BH203)/BH203</f>
        <v>0</v>
      </c>
      <c r="BP203">
        <f>BA203/(BC203+BA203/BH203)</f>
        <v>0</v>
      </c>
      <c r="BQ203" t="s">
        <v>439</v>
      </c>
      <c r="BR203">
        <v>0</v>
      </c>
      <c r="BS203">
        <f>IF(BR203&lt;&gt;0, BR203, BP203)</f>
        <v>0</v>
      </c>
      <c r="BT203">
        <f>1-BS203/BH203</f>
        <v>0</v>
      </c>
      <c r="BU203">
        <f>(BH203-BG203)/(BH203-BS203)</f>
        <v>0</v>
      </c>
      <c r="BV203">
        <f>(BB203-BH203)/(BB203-BS203)</f>
        <v>0</v>
      </c>
      <c r="BW203">
        <f>(BH203-BG203)/(BH203-BA203)</f>
        <v>0</v>
      </c>
      <c r="BX203">
        <f>(BB203-BH203)/(BB203-BA203)</f>
        <v>0</v>
      </c>
      <c r="BY203">
        <f>(BU203*BS203/BG203)</f>
        <v>0</v>
      </c>
      <c r="BZ203">
        <f>(1-BY203)</f>
        <v>0</v>
      </c>
      <c r="DI203">
        <f>$B$11*EH203+$C$11*EI203+$F$11*ET203*(1-EW203)</f>
        <v>0</v>
      </c>
      <c r="DJ203">
        <f>DI203*DK203</f>
        <v>0</v>
      </c>
      <c r="DK203">
        <f>($B$11*$D$9+$C$11*$D$9+$F$11*((FG203+EY203)/MAX(FG203+EY203+FH203, 0.1)*$I$9+FH203/MAX(FG203+EY203+FH203, 0.1)*$J$9))/($B$11+$C$11+$F$11)</f>
        <v>0</v>
      </c>
      <c r="DL203">
        <f>($B$11*$K$9+$C$11*$K$9+$F$11*((FG203+EY203)/MAX(FG203+EY203+FH203, 0.1)*$P$9+FH203/MAX(FG203+EY203+FH203, 0.1)*$Q$9))/($B$11+$C$11+$F$11)</f>
        <v>0</v>
      </c>
      <c r="DM203">
        <v>1.91</v>
      </c>
      <c r="DN203">
        <v>0.5</v>
      </c>
      <c r="DO203" t="s">
        <v>440</v>
      </c>
      <c r="DP203">
        <v>2</v>
      </c>
      <c r="DQ203" t="b">
        <v>1</v>
      </c>
      <c r="DR203">
        <v>1758402761.814285</v>
      </c>
      <c r="DS203">
        <v>1448.349642857143</v>
      </c>
      <c r="DT203">
        <v>1475.9375</v>
      </c>
      <c r="DU203">
        <v>22.10822142857143</v>
      </c>
      <c r="DV203">
        <v>21.97068214285714</v>
      </c>
      <c r="DW203">
        <v>1447.001071428571</v>
      </c>
      <c r="DX203">
        <v>21.90420357142857</v>
      </c>
      <c r="DY203">
        <v>500.0298928571428</v>
      </c>
      <c r="DZ203">
        <v>90.31249642857144</v>
      </c>
      <c r="EA203">
        <v>0.05551834285714285</v>
      </c>
      <c r="EB203">
        <v>28.91721785714286</v>
      </c>
      <c r="EC203">
        <v>29.99628571428571</v>
      </c>
      <c r="ED203">
        <v>999.9000000000002</v>
      </c>
      <c r="EE203">
        <v>0</v>
      </c>
      <c r="EF203">
        <v>0</v>
      </c>
      <c r="EG203">
        <v>10003.86785714286</v>
      </c>
      <c r="EH203">
        <v>0</v>
      </c>
      <c r="EI203">
        <v>9.813240357142856</v>
      </c>
      <c r="EJ203">
        <v>-27.58745</v>
      </c>
      <c r="EK203">
        <v>1481.092857142858</v>
      </c>
      <c r="EL203">
        <v>1509.0925</v>
      </c>
      <c r="EM203">
        <v>0.1375418928571429</v>
      </c>
      <c r="EN203">
        <v>1475.9375</v>
      </c>
      <c r="EO203">
        <v>21.97068214285714</v>
      </c>
      <c r="EP203">
        <v>1.996649285714285</v>
      </c>
      <c r="EQ203">
        <v>1.984226428571429</v>
      </c>
      <c r="ER203">
        <v>17.41778214285714</v>
      </c>
      <c r="ES203">
        <v>17.31903214285714</v>
      </c>
      <c r="ET203">
        <v>2000.001785714286</v>
      </c>
      <c r="EU203">
        <v>0.9800037499999998</v>
      </c>
      <c r="EV203">
        <v>0.019995925</v>
      </c>
      <c r="EW203">
        <v>0</v>
      </c>
      <c r="EX203">
        <v>208.623</v>
      </c>
      <c r="EY203">
        <v>5.000560000000001</v>
      </c>
      <c r="EZ203">
        <v>4337.3875</v>
      </c>
      <c r="FA203">
        <v>17294.92142857143</v>
      </c>
      <c r="FB203">
        <v>41.875</v>
      </c>
      <c r="FC203">
        <v>42.17371428571428</v>
      </c>
      <c r="FD203">
        <v>41.68699999999999</v>
      </c>
      <c r="FE203">
        <v>41.25</v>
      </c>
      <c r="FF203">
        <v>42.5</v>
      </c>
      <c r="FG203">
        <v>1955.111785714286</v>
      </c>
      <c r="FH203">
        <v>39.89000000000001</v>
      </c>
      <c r="FI203">
        <v>0</v>
      </c>
      <c r="FJ203">
        <v>1758402769.6</v>
      </c>
      <c r="FK203">
        <v>0</v>
      </c>
      <c r="FL203">
        <v>208.6398</v>
      </c>
      <c r="FM203">
        <v>-1.144230764596819</v>
      </c>
      <c r="FN203">
        <v>-3.02692305145709</v>
      </c>
      <c r="FO203">
        <v>4337.3216</v>
      </c>
      <c r="FP203">
        <v>15</v>
      </c>
      <c r="FQ203">
        <v>0</v>
      </c>
      <c r="FR203" t="s">
        <v>441</v>
      </c>
      <c r="FS203">
        <v>1747148579.5</v>
      </c>
      <c r="FT203">
        <v>1747148584.5</v>
      </c>
      <c r="FU203">
        <v>0</v>
      </c>
      <c r="FV203">
        <v>0.162</v>
      </c>
      <c r="FW203">
        <v>-0.001</v>
      </c>
      <c r="FX203">
        <v>0.139</v>
      </c>
      <c r="FY203">
        <v>0.058</v>
      </c>
      <c r="FZ203">
        <v>420</v>
      </c>
      <c r="GA203">
        <v>16</v>
      </c>
      <c r="GB203">
        <v>0.19</v>
      </c>
      <c r="GC203">
        <v>0.02</v>
      </c>
      <c r="GD203">
        <v>-27.52180975609756</v>
      </c>
      <c r="GE203">
        <v>-1.019985365853673</v>
      </c>
      <c r="GF203">
        <v>0.1300128132613689</v>
      </c>
      <c r="GG203">
        <v>0</v>
      </c>
      <c r="GH203">
        <v>208.6642058823529</v>
      </c>
      <c r="GI203">
        <v>-0.6729870108301274</v>
      </c>
      <c r="GJ203">
        <v>0.1715132955593637</v>
      </c>
      <c r="GK203">
        <v>1</v>
      </c>
      <c r="GL203">
        <v>0.1390208048780488</v>
      </c>
      <c r="GM203">
        <v>-0.02942903832752559</v>
      </c>
      <c r="GN203">
        <v>0.002964287725242775</v>
      </c>
      <c r="GO203">
        <v>1</v>
      </c>
      <c r="GP203">
        <v>2</v>
      </c>
      <c r="GQ203">
        <v>3</v>
      </c>
      <c r="GR203" t="s">
        <v>448</v>
      </c>
      <c r="GS203">
        <v>3.12725</v>
      </c>
      <c r="GT203">
        <v>2.73306</v>
      </c>
      <c r="GU203">
        <v>0.198101</v>
      </c>
      <c r="GV203">
        <v>0.201735</v>
      </c>
      <c r="GW203">
        <v>0.100806</v>
      </c>
      <c r="GX203">
        <v>0.100917</v>
      </c>
      <c r="GY203">
        <v>24033.3</v>
      </c>
      <c r="GZ203">
        <v>23188.6</v>
      </c>
      <c r="HA203">
        <v>30515.5</v>
      </c>
      <c r="HB203">
        <v>29306.7</v>
      </c>
      <c r="HC203">
        <v>37885</v>
      </c>
      <c r="HD203">
        <v>34669.8</v>
      </c>
      <c r="HE203">
        <v>46690.4</v>
      </c>
      <c r="HF203">
        <v>43541.1</v>
      </c>
      <c r="HG203">
        <v>1.81712</v>
      </c>
      <c r="HH203">
        <v>1.87705</v>
      </c>
      <c r="HI203">
        <v>0.119291</v>
      </c>
      <c r="HJ203">
        <v>0</v>
      </c>
      <c r="HK203">
        <v>28.0568</v>
      </c>
      <c r="HL203">
        <v>999.9</v>
      </c>
      <c r="HM203">
        <v>55</v>
      </c>
      <c r="HN203">
        <v>30.3</v>
      </c>
      <c r="HO203">
        <v>26.3979</v>
      </c>
      <c r="HP203">
        <v>63.4941</v>
      </c>
      <c r="HQ203">
        <v>16.4744</v>
      </c>
      <c r="HR203">
        <v>1</v>
      </c>
      <c r="HS203">
        <v>0.177363</v>
      </c>
      <c r="HT203">
        <v>0.461991</v>
      </c>
      <c r="HU203">
        <v>20.1988</v>
      </c>
      <c r="HV203">
        <v>5.22807</v>
      </c>
      <c r="HW203">
        <v>11.974</v>
      </c>
      <c r="HX203">
        <v>4.9699</v>
      </c>
      <c r="HY203">
        <v>3.2895</v>
      </c>
      <c r="HZ203">
        <v>9999</v>
      </c>
      <c r="IA203">
        <v>9999</v>
      </c>
      <c r="IB203">
        <v>9999</v>
      </c>
      <c r="IC203">
        <v>999.9</v>
      </c>
      <c r="ID203">
        <v>4.97294</v>
      </c>
      <c r="IE203">
        <v>1.87744</v>
      </c>
      <c r="IF203">
        <v>1.87546</v>
      </c>
      <c r="IG203">
        <v>1.87835</v>
      </c>
      <c r="IH203">
        <v>1.87502</v>
      </c>
      <c r="II203">
        <v>1.87864</v>
      </c>
      <c r="IJ203">
        <v>1.87575</v>
      </c>
      <c r="IK203">
        <v>1.87689</v>
      </c>
      <c r="IL203">
        <v>0</v>
      </c>
      <c r="IM203">
        <v>0</v>
      </c>
      <c r="IN203">
        <v>0</v>
      </c>
      <c r="IO203">
        <v>0</v>
      </c>
      <c r="IP203" t="s">
        <v>443</v>
      </c>
      <c r="IQ203" t="s">
        <v>444</v>
      </c>
      <c r="IR203" t="s">
        <v>445</v>
      </c>
      <c r="IS203" t="s">
        <v>445</v>
      </c>
      <c r="IT203" t="s">
        <v>445</v>
      </c>
      <c r="IU203" t="s">
        <v>445</v>
      </c>
      <c r="IV203">
        <v>0</v>
      </c>
      <c r="IW203">
        <v>100</v>
      </c>
      <c r="IX203">
        <v>100</v>
      </c>
      <c r="IY203">
        <v>1.39</v>
      </c>
      <c r="IZ203">
        <v>0.2041</v>
      </c>
      <c r="JA203">
        <v>-0.2046850803116756</v>
      </c>
      <c r="JB203">
        <v>0.001090686741545948</v>
      </c>
      <c r="JC203">
        <v>-2.452344269991786E-07</v>
      </c>
      <c r="JD203">
        <v>1.613811493950918E-10</v>
      </c>
      <c r="JE203">
        <v>-0.05017639731038544</v>
      </c>
      <c r="JF203">
        <v>-0.0006473243881308715</v>
      </c>
      <c r="JG203">
        <v>0.0006993473609999637</v>
      </c>
      <c r="JH203">
        <v>-6.390957121238126E-06</v>
      </c>
      <c r="JI203">
        <v>1</v>
      </c>
      <c r="JJ203">
        <v>2094</v>
      </c>
      <c r="JK203">
        <v>1</v>
      </c>
      <c r="JL203">
        <v>27</v>
      </c>
      <c r="JM203">
        <v>187569.8</v>
      </c>
      <c r="JN203">
        <v>187569.8</v>
      </c>
      <c r="JO203">
        <v>3.0957</v>
      </c>
      <c r="JP203">
        <v>2.52686</v>
      </c>
      <c r="JQ203">
        <v>1.39893</v>
      </c>
      <c r="JR203">
        <v>2.35229</v>
      </c>
      <c r="JS203">
        <v>1.44897</v>
      </c>
      <c r="JT203">
        <v>2.54028</v>
      </c>
      <c r="JU203">
        <v>37.0986</v>
      </c>
      <c r="JV203">
        <v>24.2013</v>
      </c>
      <c r="JW203">
        <v>18</v>
      </c>
      <c r="JX203">
        <v>476.375</v>
      </c>
      <c r="JY203">
        <v>484.494</v>
      </c>
      <c r="JZ203">
        <v>26.6844</v>
      </c>
      <c r="KA203">
        <v>29.4202</v>
      </c>
      <c r="KB203">
        <v>30.0003</v>
      </c>
      <c r="KC203">
        <v>29.0488</v>
      </c>
      <c r="KD203">
        <v>29.1014</v>
      </c>
      <c r="KE203">
        <v>62.0671</v>
      </c>
      <c r="KF203">
        <v>26.8824</v>
      </c>
      <c r="KG203">
        <v>100</v>
      </c>
      <c r="KH203">
        <v>26.6829</v>
      </c>
      <c r="KI203">
        <v>1523.38</v>
      </c>
      <c r="KJ203">
        <v>22.0155</v>
      </c>
      <c r="KK203">
        <v>100.894</v>
      </c>
      <c r="KL203">
        <v>100.158</v>
      </c>
    </row>
    <row r="204" spans="1:298">
      <c r="A204">
        <v>188</v>
      </c>
      <c r="B204">
        <v>1758402774.6</v>
      </c>
      <c r="C204">
        <v>5366.099999904633</v>
      </c>
      <c r="D204" t="s">
        <v>822</v>
      </c>
      <c r="E204" t="s">
        <v>823</v>
      </c>
      <c r="F204">
        <v>5</v>
      </c>
      <c r="G204" t="s">
        <v>641</v>
      </c>
      <c r="H204" t="s">
        <v>437</v>
      </c>
      <c r="I204" t="s">
        <v>438</v>
      </c>
      <c r="J204">
        <v>1758402767.1</v>
      </c>
      <c r="K204">
        <f>(L204)/1000</f>
        <v>0</v>
      </c>
      <c r="L204">
        <f>IF(DQ204, AO204, AI204)</f>
        <v>0</v>
      </c>
      <c r="M204">
        <f>IF(DQ204, AJ204, AH204)</f>
        <v>0</v>
      </c>
      <c r="N204">
        <f>DS204 - IF(AV204&gt;1, M204*DM204*100.0/(AX204), 0)</f>
        <v>0</v>
      </c>
      <c r="O204">
        <f>((U204-K204/2)*N204-M204)/(U204+K204/2)</f>
        <v>0</v>
      </c>
      <c r="P204">
        <f>O204*(DZ204+EA204)/1000.0</f>
        <v>0</v>
      </c>
      <c r="Q204">
        <f>(DS204 - IF(AV204&gt;1, M204*DM204*100.0/(AX204), 0))*(DZ204+EA204)/1000.0</f>
        <v>0</v>
      </c>
      <c r="R204">
        <f>2.0/((1/T204-1/S204)+SIGN(T204)*SQRT((1/T204-1/S204)*(1/T204-1/S204) + 4*DN204/((DN204+1)*(DN204+1))*(2*1/T204*1/S204-1/S204*1/S204)))</f>
        <v>0</v>
      </c>
      <c r="S204">
        <f>IF(LEFT(DO204,1)&lt;&gt;"0",IF(LEFT(DO204,1)="1",3.0,DP204),$D$5+$E$5*(EG204*DZ204/($K$5*1000))+$F$5*(EG204*DZ204/($K$5*1000))*MAX(MIN(DM204,$J$5),$I$5)*MAX(MIN(DM204,$J$5),$I$5)+$G$5*MAX(MIN(DM204,$J$5),$I$5)*(EG204*DZ204/($K$5*1000))+$H$5*(EG204*DZ204/($K$5*1000))*(EG204*DZ204/($K$5*1000)))</f>
        <v>0</v>
      </c>
      <c r="T204">
        <f>K204*(1000-(1000*0.61365*exp(17.502*X204/(240.97+X204))/(DZ204+EA204)+DU204)/2)/(1000*0.61365*exp(17.502*X204/(240.97+X204))/(DZ204+EA204)-DU204)</f>
        <v>0</v>
      </c>
      <c r="U204">
        <f>1/((DN204+1)/(R204/1.6)+1/(S204/1.37)) + DN204/((DN204+1)/(R204/1.6) + DN204/(S204/1.37))</f>
        <v>0</v>
      </c>
      <c r="V204">
        <f>(DI204*DL204)</f>
        <v>0</v>
      </c>
      <c r="W204">
        <f>(EB204+(V204+2*0.95*5.67E-8*(((EB204+$B$7)+273)^4-(EB204+273)^4)-44100*K204)/(1.84*29.3*S204+8*0.95*5.67E-8*(EB204+273)^3))</f>
        <v>0</v>
      </c>
      <c r="X204">
        <f>($C$7*EC204+$D$7*ED204+$E$7*W204)</f>
        <v>0</v>
      </c>
      <c r="Y204">
        <f>0.61365*exp(17.502*X204/(240.97+X204))</f>
        <v>0</v>
      </c>
      <c r="Z204">
        <f>(AA204/AB204*100)</f>
        <v>0</v>
      </c>
      <c r="AA204">
        <f>DU204*(DZ204+EA204)/1000</f>
        <v>0</v>
      </c>
      <c r="AB204">
        <f>0.61365*exp(17.502*EB204/(240.97+EB204))</f>
        <v>0</v>
      </c>
      <c r="AC204">
        <f>(Y204-DU204*(DZ204+EA204)/1000)</f>
        <v>0</v>
      </c>
      <c r="AD204">
        <f>(-K204*44100)</f>
        <v>0</v>
      </c>
      <c r="AE204">
        <f>2*29.3*S204*0.92*(EB204-X204)</f>
        <v>0</v>
      </c>
      <c r="AF204">
        <f>2*0.95*5.67E-8*(((EB204+$B$7)+273)^4-(X204+273)^4)</f>
        <v>0</v>
      </c>
      <c r="AG204">
        <f>V204+AF204+AD204+AE204</f>
        <v>0</v>
      </c>
      <c r="AH204">
        <f>DY204*AV204*(DT204-DS204*(1000-AV204*DV204)/(1000-AV204*DU204))/(100*DM204)</f>
        <v>0</v>
      </c>
      <c r="AI204">
        <f>1000*DY204*AV204*(DU204-DV204)/(100*DM204*(1000-AV204*DU204))</f>
        <v>0</v>
      </c>
      <c r="AJ204">
        <f>(AK204 - AL204 - DZ204*1E3/(8.314*(EB204+273.15)) * AN204/DY204 * AM204) * DY204/(100*DM204) * (1000 - DV204)/1000</f>
        <v>0</v>
      </c>
      <c r="AK204">
        <v>1542.419366661042</v>
      </c>
      <c r="AL204">
        <v>1523.166606060606</v>
      </c>
      <c r="AM204">
        <v>3.433885149077028</v>
      </c>
      <c r="AN204">
        <v>65.66047444305194</v>
      </c>
      <c r="AO204">
        <f>(AQ204 - AP204 + DZ204*1E3/(8.314*(EB204+273.15)) * AS204/DY204 * AR204) * DY204/(100*DM204) * 1000/(1000 - AQ204)</f>
        <v>0</v>
      </c>
      <c r="AP204">
        <v>21.97702870543911</v>
      </c>
      <c r="AQ204">
        <v>22.10919333333334</v>
      </c>
      <c r="AR204">
        <v>-5.911729708627138E-06</v>
      </c>
      <c r="AS204">
        <v>125.0699500986589</v>
      </c>
      <c r="AT204">
        <v>0</v>
      </c>
      <c r="AU204">
        <v>0</v>
      </c>
      <c r="AV204">
        <f>IF(AT204*$H$13&gt;=AX204,1.0,(AX204/(AX204-AT204*$H$13)))</f>
        <v>0</v>
      </c>
      <c r="AW204">
        <f>(AV204-1)*100</f>
        <v>0</v>
      </c>
      <c r="AX204">
        <f>MAX(0,($B$13+$C$13*EG204)/(1+$D$13*EG204)*DZ204/(EB204+273)*$E$13)</f>
        <v>0</v>
      </c>
      <c r="AY204" t="s">
        <v>439</v>
      </c>
      <c r="AZ204" t="s">
        <v>439</v>
      </c>
      <c r="BA204">
        <v>0</v>
      </c>
      <c r="BB204">
        <v>0</v>
      </c>
      <c r="BC204">
        <f>1-BA204/BB204</f>
        <v>0</v>
      </c>
      <c r="BD204">
        <v>0</v>
      </c>
      <c r="BE204" t="s">
        <v>439</v>
      </c>
      <c r="BF204" t="s">
        <v>439</v>
      </c>
      <c r="BG204">
        <v>0</v>
      </c>
      <c r="BH204">
        <v>0</v>
      </c>
      <c r="BI204">
        <f>1-BG204/BH204</f>
        <v>0</v>
      </c>
      <c r="BJ204">
        <v>0.5</v>
      </c>
      <c r="BK204">
        <f>DJ204</f>
        <v>0</v>
      </c>
      <c r="BL204">
        <f>M204</f>
        <v>0</v>
      </c>
      <c r="BM204">
        <f>BI204*BJ204*BK204</f>
        <v>0</v>
      </c>
      <c r="BN204">
        <f>(BL204-BD204)/BK204</f>
        <v>0</v>
      </c>
      <c r="BO204">
        <f>(BB204-BH204)/BH204</f>
        <v>0</v>
      </c>
      <c r="BP204">
        <f>BA204/(BC204+BA204/BH204)</f>
        <v>0</v>
      </c>
      <c r="BQ204" t="s">
        <v>439</v>
      </c>
      <c r="BR204">
        <v>0</v>
      </c>
      <c r="BS204">
        <f>IF(BR204&lt;&gt;0, BR204, BP204)</f>
        <v>0</v>
      </c>
      <c r="BT204">
        <f>1-BS204/BH204</f>
        <v>0</v>
      </c>
      <c r="BU204">
        <f>(BH204-BG204)/(BH204-BS204)</f>
        <v>0</v>
      </c>
      <c r="BV204">
        <f>(BB204-BH204)/(BB204-BS204)</f>
        <v>0</v>
      </c>
      <c r="BW204">
        <f>(BH204-BG204)/(BH204-BA204)</f>
        <v>0</v>
      </c>
      <c r="BX204">
        <f>(BB204-BH204)/(BB204-BA204)</f>
        <v>0</v>
      </c>
      <c r="BY204">
        <f>(BU204*BS204/BG204)</f>
        <v>0</v>
      </c>
      <c r="BZ204">
        <f>(1-BY204)</f>
        <v>0</v>
      </c>
      <c r="DI204">
        <f>$B$11*EH204+$C$11*EI204+$F$11*ET204*(1-EW204)</f>
        <v>0</v>
      </c>
      <c r="DJ204">
        <f>DI204*DK204</f>
        <v>0</v>
      </c>
      <c r="DK204">
        <f>($B$11*$D$9+$C$11*$D$9+$F$11*((FG204+EY204)/MAX(FG204+EY204+FH204, 0.1)*$I$9+FH204/MAX(FG204+EY204+FH204, 0.1)*$J$9))/($B$11+$C$11+$F$11)</f>
        <v>0</v>
      </c>
      <c r="DL204">
        <f>($B$11*$K$9+$C$11*$K$9+$F$11*((FG204+EY204)/MAX(FG204+EY204+FH204, 0.1)*$P$9+FH204/MAX(FG204+EY204+FH204, 0.1)*$Q$9))/($B$11+$C$11+$F$11)</f>
        <v>0</v>
      </c>
      <c r="DM204">
        <v>1.91</v>
      </c>
      <c r="DN204">
        <v>0.5</v>
      </c>
      <c r="DO204" t="s">
        <v>440</v>
      </c>
      <c r="DP204">
        <v>2</v>
      </c>
      <c r="DQ204" t="b">
        <v>1</v>
      </c>
      <c r="DR204">
        <v>1758402767.1</v>
      </c>
      <c r="DS204">
        <v>1466.03962962963</v>
      </c>
      <c r="DT204">
        <v>1493.643333333333</v>
      </c>
      <c r="DU204">
        <v>22.10878518518519</v>
      </c>
      <c r="DV204">
        <v>21.97397777777778</v>
      </c>
      <c r="DW204">
        <v>1464.665925925926</v>
      </c>
      <c r="DX204">
        <v>21.90475925925926</v>
      </c>
      <c r="DY204">
        <v>499.980037037037</v>
      </c>
      <c r="DZ204">
        <v>90.31228888888889</v>
      </c>
      <c r="EA204">
        <v>0.05539908888888889</v>
      </c>
      <c r="EB204">
        <v>28.91743703703704</v>
      </c>
      <c r="EC204">
        <v>29.99882592592593</v>
      </c>
      <c r="ED204">
        <v>999.9000000000001</v>
      </c>
      <c r="EE204">
        <v>0</v>
      </c>
      <c r="EF204">
        <v>0</v>
      </c>
      <c r="EG204">
        <v>10001.7362962963</v>
      </c>
      <c r="EH204">
        <v>0</v>
      </c>
      <c r="EI204">
        <v>9.797901111111113</v>
      </c>
      <c r="EJ204">
        <v>-27.60415555555555</v>
      </c>
      <c r="EK204">
        <v>1499.184074074074</v>
      </c>
      <c r="EL204">
        <v>1527.202962962963</v>
      </c>
      <c r="EM204">
        <v>0.1348141111111111</v>
      </c>
      <c r="EN204">
        <v>1493.643333333333</v>
      </c>
      <c r="EO204">
        <v>21.97397777777778</v>
      </c>
      <c r="EP204">
        <v>1.996696296296296</v>
      </c>
      <c r="EQ204">
        <v>1.98452</v>
      </c>
      <c r="ER204">
        <v>17.41814814814815</v>
      </c>
      <c r="ES204">
        <v>17.32136296296297</v>
      </c>
      <c r="ET204">
        <v>2000.028148148149</v>
      </c>
      <c r="EU204">
        <v>0.9800039999999998</v>
      </c>
      <c r="EV204">
        <v>0.01999566666666667</v>
      </c>
      <c r="EW204">
        <v>0</v>
      </c>
      <c r="EX204">
        <v>208.6051851851852</v>
      </c>
      <c r="EY204">
        <v>5.000560000000001</v>
      </c>
      <c r="EZ204">
        <v>4337.202962962962</v>
      </c>
      <c r="FA204">
        <v>17295.15185185185</v>
      </c>
      <c r="FB204">
        <v>41.875</v>
      </c>
      <c r="FC204">
        <v>42.15714814814815</v>
      </c>
      <c r="FD204">
        <v>41.68699999999999</v>
      </c>
      <c r="FE204">
        <v>41.25</v>
      </c>
      <c r="FF204">
        <v>42.5</v>
      </c>
      <c r="FG204">
        <v>1955.138148148148</v>
      </c>
      <c r="FH204">
        <v>39.89000000000001</v>
      </c>
      <c r="FI204">
        <v>0</v>
      </c>
      <c r="FJ204">
        <v>1758402774.4</v>
      </c>
      <c r="FK204">
        <v>0</v>
      </c>
      <c r="FL204">
        <v>208.5944</v>
      </c>
      <c r="FM204">
        <v>-0.07599999826413062</v>
      </c>
      <c r="FN204">
        <v>-1.639230738724024</v>
      </c>
      <c r="FO204">
        <v>4337.164000000001</v>
      </c>
      <c r="FP204">
        <v>15</v>
      </c>
      <c r="FQ204">
        <v>0</v>
      </c>
      <c r="FR204" t="s">
        <v>441</v>
      </c>
      <c r="FS204">
        <v>1747148579.5</v>
      </c>
      <c r="FT204">
        <v>1747148584.5</v>
      </c>
      <c r="FU204">
        <v>0</v>
      </c>
      <c r="FV204">
        <v>0.162</v>
      </c>
      <c r="FW204">
        <v>-0.001</v>
      </c>
      <c r="FX204">
        <v>0.139</v>
      </c>
      <c r="FY204">
        <v>0.058</v>
      </c>
      <c r="FZ204">
        <v>420</v>
      </c>
      <c r="GA204">
        <v>16</v>
      </c>
      <c r="GB204">
        <v>0.19</v>
      </c>
      <c r="GC204">
        <v>0.02</v>
      </c>
      <c r="GD204">
        <v>-27.58034390243903</v>
      </c>
      <c r="GE204">
        <v>-0.2252634146341694</v>
      </c>
      <c r="GF204">
        <v>0.07157261381412289</v>
      </c>
      <c r="GG204">
        <v>1</v>
      </c>
      <c r="GH204">
        <v>208.6357647058824</v>
      </c>
      <c r="GI204">
        <v>-0.4354469024444563</v>
      </c>
      <c r="GJ204">
        <v>0.1424586748795699</v>
      </c>
      <c r="GK204">
        <v>1</v>
      </c>
      <c r="GL204">
        <v>0.1366709512195122</v>
      </c>
      <c r="GM204">
        <v>-0.03117842508710792</v>
      </c>
      <c r="GN204">
        <v>0.003119575033215962</v>
      </c>
      <c r="GO204">
        <v>1</v>
      </c>
      <c r="GP204">
        <v>3</v>
      </c>
      <c r="GQ204">
        <v>3</v>
      </c>
      <c r="GR204" t="s">
        <v>442</v>
      </c>
      <c r="GS204">
        <v>3.12744</v>
      </c>
      <c r="GT204">
        <v>2.7332</v>
      </c>
      <c r="GU204">
        <v>0.199438</v>
      </c>
      <c r="GV204">
        <v>0.203067</v>
      </c>
      <c r="GW204">
        <v>0.100804</v>
      </c>
      <c r="GX204">
        <v>0.100919</v>
      </c>
      <c r="GY204">
        <v>23993.2</v>
      </c>
      <c r="GZ204">
        <v>23149.4</v>
      </c>
      <c r="HA204">
        <v>30515.7</v>
      </c>
      <c r="HB204">
        <v>29306.1</v>
      </c>
      <c r="HC204">
        <v>37885.3</v>
      </c>
      <c r="HD204">
        <v>34668.7</v>
      </c>
      <c r="HE204">
        <v>46690.5</v>
      </c>
      <c r="HF204">
        <v>43539.8</v>
      </c>
      <c r="HG204">
        <v>1.81737</v>
      </c>
      <c r="HH204">
        <v>1.8767</v>
      </c>
      <c r="HI204">
        <v>0.119735</v>
      </c>
      <c r="HJ204">
        <v>0</v>
      </c>
      <c r="HK204">
        <v>28.055</v>
      </c>
      <c r="HL204">
        <v>999.9</v>
      </c>
      <c r="HM204">
        <v>55</v>
      </c>
      <c r="HN204">
        <v>30.3</v>
      </c>
      <c r="HO204">
        <v>26.3954</v>
      </c>
      <c r="HP204">
        <v>63.5341</v>
      </c>
      <c r="HQ204">
        <v>16.5905</v>
      </c>
      <c r="HR204">
        <v>1</v>
      </c>
      <c r="HS204">
        <v>0.177564</v>
      </c>
      <c r="HT204">
        <v>0.640242</v>
      </c>
      <c r="HU204">
        <v>20.1981</v>
      </c>
      <c r="HV204">
        <v>5.22762</v>
      </c>
      <c r="HW204">
        <v>11.974</v>
      </c>
      <c r="HX204">
        <v>4.9697</v>
      </c>
      <c r="HY204">
        <v>3.28948</v>
      </c>
      <c r="HZ204">
        <v>9999</v>
      </c>
      <c r="IA204">
        <v>9999</v>
      </c>
      <c r="IB204">
        <v>9999</v>
      </c>
      <c r="IC204">
        <v>999.9</v>
      </c>
      <c r="ID204">
        <v>4.97293</v>
      </c>
      <c r="IE204">
        <v>1.87744</v>
      </c>
      <c r="IF204">
        <v>1.87548</v>
      </c>
      <c r="IG204">
        <v>1.87836</v>
      </c>
      <c r="IH204">
        <v>1.87505</v>
      </c>
      <c r="II204">
        <v>1.87866</v>
      </c>
      <c r="IJ204">
        <v>1.87575</v>
      </c>
      <c r="IK204">
        <v>1.8769</v>
      </c>
      <c r="IL204">
        <v>0</v>
      </c>
      <c r="IM204">
        <v>0</v>
      </c>
      <c r="IN204">
        <v>0</v>
      </c>
      <c r="IO204">
        <v>0</v>
      </c>
      <c r="IP204" t="s">
        <v>443</v>
      </c>
      <c r="IQ204" t="s">
        <v>444</v>
      </c>
      <c r="IR204" t="s">
        <v>445</v>
      </c>
      <c r="IS204" t="s">
        <v>445</v>
      </c>
      <c r="IT204" t="s">
        <v>445</v>
      </c>
      <c r="IU204" t="s">
        <v>445</v>
      </c>
      <c r="IV204">
        <v>0</v>
      </c>
      <c r="IW204">
        <v>100</v>
      </c>
      <c r="IX204">
        <v>100</v>
      </c>
      <c r="IY204">
        <v>1.41</v>
      </c>
      <c r="IZ204">
        <v>0.204</v>
      </c>
      <c r="JA204">
        <v>-0.2046850803116756</v>
      </c>
      <c r="JB204">
        <v>0.001090686741545948</v>
      </c>
      <c r="JC204">
        <v>-2.452344269991786E-07</v>
      </c>
      <c r="JD204">
        <v>1.613811493950918E-10</v>
      </c>
      <c r="JE204">
        <v>-0.05017639731038544</v>
      </c>
      <c r="JF204">
        <v>-0.0006473243881308715</v>
      </c>
      <c r="JG204">
        <v>0.0006993473609999637</v>
      </c>
      <c r="JH204">
        <v>-6.390957121238126E-06</v>
      </c>
      <c r="JI204">
        <v>1</v>
      </c>
      <c r="JJ204">
        <v>2094</v>
      </c>
      <c r="JK204">
        <v>1</v>
      </c>
      <c r="JL204">
        <v>27</v>
      </c>
      <c r="JM204">
        <v>187569.9</v>
      </c>
      <c r="JN204">
        <v>187569.8</v>
      </c>
      <c r="JO204">
        <v>3.12622</v>
      </c>
      <c r="JP204">
        <v>2.51831</v>
      </c>
      <c r="JQ204">
        <v>1.39893</v>
      </c>
      <c r="JR204">
        <v>2.35229</v>
      </c>
      <c r="JS204">
        <v>1.44897</v>
      </c>
      <c r="JT204">
        <v>2.57202</v>
      </c>
      <c r="JU204">
        <v>37.1225</v>
      </c>
      <c r="JV204">
        <v>24.2013</v>
      </c>
      <c r="JW204">
        <v>18</v>
      </c>
      <c r="JX204">
        <v>476.528</v>
      </c>
      <c r="JY204">
        <v>484.28</v>
      </c>
      <c r="JZ204">
        <v>26.6626</v>
      </c>
      <c r="KA204">
        <v>29.4223</v>
      </c>
      <c r="KB204">
        <v>30.0001</v>
      </c>
      <c r="KC204">
        <v>29.0513</v>
      </c>
      <c r="KD204">
        <v>29.1039</v>
      </c>
      <c r="KE204">
        <v>62.5784</v>
      </c>
      <c r="KF204">
        <v>26.8824</v>
      </c>
      <c r="KG204">
        <v>100</v>
      </c>
      <c r="KH204">
        <v>26.6402</v>
      </c>
      <c r="KI204">
        <v>1536.75</v>
      </c>
      <c r="KJ204">
        <v>22.0243</v>
      </c>
      <c r="KK204">
        <v>100.894</v>
      </c>
      <c r="KL204">
        <v>100.156</v>
      </c>
    </row>
    <row r="205" spans="1:298">
      <c r="A205">
        <v>189</v>
      </c>
      <c r="B205">
        <v>1758402779.6</v>
      </c>
      <c r="C205">
        <v>5371.099999904633</v>
      </c>
      <c r="D205" t="s">
        <v>824</v>
      </c>
      <c r="E205" t="s">
        <v>825</v>
      </c>
      <c r="F205">
        <v>5</v>
      </c>
      <c r="G205" t="s">
        <v>641</v>
      </c>
      <c r="H205" t="s">
        <v>437</v>
      </c>
      <c r="I205" t="s">
        <v>438</v>
      </c>
      <c r="J205">
        <v>1758402771.814285</v>
      </c>
      <c r="K205">
        <f>(L205)/1000</f>
        <v>0</v>
      </c>
      <c r="L205">
        <f>IF(DQ205, AO205, AI205)</f>
        <v>0</v>
      </c>
      <c r="M205">
        <f>IF(DQ205, AJ205, AH205)</f>
        <v>0</v>
      </c>
      <c r="N205">
        <f>DS205 - IF(AV205&gt;1, M205*DM205*100.0/(AX205), 0)</f>
        <v>0</v>
      </c>
      <c r="O205">
        <f>((U205-K205/2)*N205-M205)/(U205+K205/2)</f>
        <v>0</v>
      </c>
      <c r="P205">
        <f>O205*(DZ205+EA205)/1000.0</f>
        <v>0</v>
      </c>
      <c r="Q205">
        <f>(DS205 - IF(AV205&gt;1, M205*DM205*100.0/(AX205), 0))*(DZ205+EA205)/1000.0</f>
        <v>0</v>
      </c>
      <c r="R205">
        <f>2.0/((1/T205-1/S205)+SIGN(T205)*SQRT((1/T205-1/S205)*(1/T205-1/S205) + 4*DN205/((DN205+1)*(DN205+1))*(2*1/T205*1/S205-1/S205*1/S205)))</f>
        <v>0</v>
      </c>
      <c r="S205">
        <f>IF(LEFT(DO205,1)&lt;&gt;"0",IF(LEFT(DO205,1)="1",3.0,DP205),$D$5+$E$5*(EG205*DZ205/($K$5*1000))+$F$5*(EG205*DZ205/($K$5*1000))*MAX(MIN(DM205,$J$5),$I$5)*MAX(MIN(DM205,$J$5),$I$5)+$G$5*MAX(MIN(DM205,$J$5),$I$5)*(EG205*DZ205/($K$5*1000))+$H$5*(EG205*DZ205/($K$5*1000))*(EG205*DZ205/($K$5*1000)))</f>
        <v>0</v>
      </c>
      <c r="T205">
        <f>K205*(1000-(1000*0.61365*exp(17.502*X205/(240.97+X205))/(DZ205+EA205)+DU205)/2)/(1000*0.61365*exp(17.502*X205/(240.97+X205))/(DZ205+EA205)-DU205)</f>
        <v>0</v>
      </c>
      <c r="U205">
        <f>1/((DN205+1)/(R205/1.6)+1/(S205/1.37)) + DN205/((DN205+1)/(R205/1.6) + DN205/(S205/1.37))</f>
        <v>0</v>
      </c>
      <c r="V205">
        <f>(DI205*DL205)</f>
        <v>0</v>
      </c>
      <c r="W205">
        <f>(EB205+(V205+2*0.95*5.67E-8*(((EB205+$B$7)+273)^4-(EB205+273)^4)-44100*K205)/(1.84*29.3*S205+8*0.95*5.67E-8*(EB205+273)^3))</f>
        <v>0</v>
      </c>
      <c r="X205">
        <f>($C$7*EC205+$D$7*ED205+$E$7*W205)</f>
        <v>0</v>
      </c>
      <c r="Y205">
        <f>0.61365*exp(17.502*X205/(240.97+X205))</f>
        <v>0</v>
      </c>
      <c r="Z205">
        <f>(AA205/AB205*100)</f>
        <v>0</v>
      </c>
      <c r="AA205">
        <f>DU205*(DZ205+EA205)/1000</f>
        <v>0</v>
      </c>
      <c r="AB205">
        <f>0.61365*exp(17.502*EB205/(240.97+EB205))</f>
        <v>0</v>
      </c>
      <c r="AC205">
        <f>(Y205-DU205*(DZ205+EA205)/1000)</f>
        <v>0</v>
      </c>
      <c r="AD205">
        <f>(-K205*44100)</f>
        <v>0</v>
      </c>
      <c r="AE205">
        <f>2*29.3*S205*0.92*(EB205-X205)</f>
        <v>0</v>
      </c>
      <c r="AF205">
        <f>2*0.95*5.67E-8*(((EB205+$B$7)+273)^4-(X205+273)^4)</f>
        <v>0</v>
      </c>
      <c r="AG205">
        <f>V205+AF205+AD205+AE205</f>
        <v>0</v>
      </c>
      <c r="AH205">
        <f>DY205*AV205*(DT205-DS205*(1000-AV205*DV205)/(1000-AV205*DU205))/(100*DM205)</f>
        <v>0</v>
      </c>
      <c r="AI205">
        <f>1000*DY205*AV205*(DU205-DV205)/(100*DM205*(1000-AV205*DU205))</f>
        <v>0</v>
      </c>
      <c r="AJ205">
        <f>(AK205 - AL205 - DZ205*1E3/(8.314*(EB205+273.15)) * AN205/DY205 * AM205) * DY205/(100*DM205) * (1000 - DV205)/1000</f>
        <v>0</v>
      </c>
      <c r="AK205">
        <v>1559.367059506857</v>
      </c>
      <c r="AL205">
        <v>1540.202121212121</v>
      </c>
      <c r="AM205">
        <v>3.408439377296279</v>
      </c>
      <c r="AN205">
        <v>65.66047444305194</v>
      </c>
      <c r="AO205">
        <f>(AQ205 - AP205 + DZ205*1E3/(8.314*(EB205+273.15)) * AS205/DY205 * AR205) * DY205/(100*DM205) * 1000/(1000 - AQ205)</f>
        <v>0</v>
      </c>
      <c r="AP205">
        <v>21.97939905490343</v>
      </c>
      <c r="AQ205">
        <v>22.10837272727271</v>
      </c>
      <c r="AR205">
        <v>3.048547531702845E-06</v>
      </c>
      <c r="AS205">
        <v>125.0699500986589</v>
      </c>
      <c r="AT205">
        <v>0</v>
      </c>
      <c r="AU205">
        <v>0</v>
      </c>
      <c r="AV205">
        <f>IF(AT205*$H$13&gt;=AX205,1.0,(AX205/(AX205-AT205*$H$13)))</f>
        <v>0</v>
      </c>
      <c r="AW205">
        <f>(AV205-1)*100</f>
        <v>0</v>
      </c>
      <c r="AX205">
        <f>MAX(0,($B$13+$C$13*EG205)/(1+$D$13*EG205)*DZ205/(EB205+273)*$E$13)</f>
        <v>0</v>
      </c>
      <c r="AY205" t="s">
        <v>439</v>
      </c>
      <c r="AZ205" t="s">
        <v>439</v>
      </c>
      <c r="BA205">
        <v>0</v>
      </c>
      <c r="BB205">
        <v>0</v>
      </c>
      <c r="BC205">
        <f>1-BA205/BB205</f>
        <v>0</v>
      </c>
      <c r="BD205">
        <v>0</v>
      </c>
      <c r="BE205" t="s">
        <v>439</v>
      </c>
      <c r="BF205" t="s">
        <v>439</v>
      </c>
      <c r="BG205">
        <v>0</v>
      </c>
      <c r="BH205">
        <v>0</v>
      </c>
      <c r="BI205">
        <f>1-BG205/BH205</f>
        <v>0</v>
      </c>
      <c r="BJ205">
        <v>0.5</v>
      </c>
      <c r="BK205">
        <f>DJ205</f>
        <v>0</v>
      </c>
      <c r="BL205">
        <f>M205</f>
        <v>0</v>
      </c>
      <c r="BM205">
        <f>BI205*BJ205*BK205</f>
        <v>0</v>
      </c>
      <c r="BN205">
        <f>(BL205-BD205)/BK205</f>
        <v>0</v>
      </c>
      <c r="BO205">
        <f>(BB205-BH205)/BH205</f>
        <v>0</v>
      </c>
      <c r="BP205">
        <f>BA205/(BC205+BA205/BH205)</f>
        <v>0</v>
      </c>
      <c r="BQ205" t="s">
        <v>439</v>
      </c>
      <c r="BR205">
        <v>0</v>
      </c>
      <c r="BS205">
        <f>IF(BR205&lt;&gt;0, BR205, BP205)</f>
        <v>0</v>
      </c>
      <c r="BT205">
        <f>1-BS205/BH205</f>
        <v>0</v>
      </c>
      <c r="BU205">
        <f>(BH205-BG205)/(BH205-BS205)</f>
        <v>0</v>
      </c>
      <c r="BV205">
        <f>(BB205-BH205)/(BB205-BS205)</f>
        <v>0</v>
      </c>
      <c r="BW205">
        <f>(BH205-BG205)/(BH205-BA205)</f>
        <v>0</v>
      </c>
      <c r="BX205">
        <f>(BB205-BH205)/(BB205-BA205)</f>
        <v>0</v>
      </c>
      <c r="BY205">
        <f>(BU205*BS205/BG205)</f>
        <v>0</v>
      </c>
      <c r="BZ205">
        <f>(1-BY205)</f>
        <v>0</v>
      </c>
      <c r="DI205">
        <f>$B$11*EH205+$C$11*EI205+$F$11*ET205*(1-EW205)</f>
        <v>0</v>
      </c>
      <c r="DJ205">
        <f>DI205*DK205</f>
        <v>0</v>
      </c>
      <c r="DK205">
        <f>($B$11*$D$9+$C$11*$D$9+$F$11*((FG205+EY205)/MAX(FG205+EY205+FH205, 0.1)*$I$9+FH205/MAX(FG205+EY205+FH205, 0.1)*$J$9))/($B$11+$C$11+$F$11)</f>
        <v>0</v>
      </c>
      <c r="DL205">
        <f>($B$11*$K$9+$C$11*$K$9+$F$11*((FG205+EY205)/MAX(FG205+EY205+FH205, 0.1)*$P$9+FH205/MAX(FG205+EY205+FH205, 0.1)*$Q$9))/($B$11+$C$11+$F$11)</f>
        <v>0</v>
      </c>
      <c r="DM205">
        <v>1.91</v>
      </c>
      <c r="DN205">
        <v>0.5</v>
      </c>
      <c r="DO205" t="s">
        <v>440</v>
      </c>
      <c r="DP205">
        <v>2</v>
      </c>
      <c r="DQ205" t="b">
        <v>1</v>
      </c>
      <c r="DR205">
        <v>1758402771.814285</v>
      </c>
      <c r="DS205">
        <v>1481.801071428571</v>
      </c>
      <c r="DT205">
        <v>1509.382857142857</v>
      </c>
      <c r="DU205">
        <v>22.10873214285714</v>
      </c>
      <c r="DV205">
        <v>21.97630357142857</v>
      </c>
      <c r="DW205">
        <v>1480.404285714285</v>
      </c>
      <c r="DX205">
        <v>21.90470714285714</v>
      </c>
      <c r="DY205">
        <v>500.0108214285714</v>
      </c>
      <c r="DZ205">
        <v>90.31214285714285</v>
      </c>
      <c r="EA205">
        <v>0.05544799285714286</v>
      </c>
      <c r="EB205">
        <v>28.91837142857142</v>
      </c>
      <c r="EC205">
        <v>30.00487857142857</v>
      </c>
      <c r="ED205">
        <v>999.9000000000002</v>
      </c>
      <c r="EE205">
        <v>0</v>
      </c>
      <c r="EF205">
        <v>0</v>
      </c>
      <c r="EG205">
        <v>9993.949285714285</v>
      </c>
      <c r="EH205">
        <v>0</v>
      </c>
      <c r="EI205">
        <v>9.804473571428572</v>
      </c>
      <c r="EJ205">
        <v>-27.58261785714285</v>
      </c>
      <c r="EK205">
        <v>1515.302142857143</v>
      </c>
      <c r="EL205">
        <v>1543.299642857143</v>
      </c>
      <c r="EM205">
        <v>0.1324293214285714</v>
      </c>
      <c r="EN205">
        <v>1509.382857142857</v>
      </c>
      <c r="EO205">
        <v>21.97630357142857</v>
      </c>
      <c r="EP205">
        <v>1.996688214285715</v>
      </c>
      <c r="EQ205">
        <v>1.9847275</v>
      </c>
      <c r="ER205">
        <v>17.41809285714286</v>
      </c>
      <c r="ES205">
        <v>17.32301785714286</v>
      </c>
      <c r="ET205">
        <v>2000.027857142857</v>
      </c>
      <c r="EU205">
        <v>0.9800039642857142</v>
      </c>
      <c r="EV205">
        <v>0.0199957</v>
      </c>
      <c r="EW205">
        <v>0</v>
      </c>
      <c r="EX205">
        <v>208.6112857142857</v>
      </c>
      <c r="EY205">
        <v>5.000560000000001</v>
      </c>
      <c r="EZ205">
        <v>4337.013928571429</v>
      </c>
      <c r="FA205">
        <v>17295.14642857143</v>
      </c>
      <c r="FB205">
        <v>41.875</v>
      </c>
      <c r="FC205">
        <v>42.14492857142857</v>
      </c>
      <c r="FD205">
        <v>41.68699999999999</v>
      </c>
      <c r="FE205">
        <v>41.25</v>
      </c>
      <c r="FF205">
        <v>42.5</v>
      </c>
      <c r="FG205">
        <v>1955.137857142857</v>
      </c>
      <c r="FH205">
        <v>39.89000000000001</v>
      </c>
      <c r="FI205">
        <v>0</v>
      </c>
      <c r="FJ205">
        <v>1758402779.8</v>
      </c>
      <c r="FK205">
        <v>0</v>
      </c>
      <c r="FL205">
        <v>208.6159615384616</v>
      </c>
      <c r="FM205">
        <v>0.4622564117260973</v>
      </c>
      <c r="FN205">
        <v>-2.42700855585452</v>
      </c>
      <c r="FO205">
        <v>4336.910384615384</v>
      </c>
      <c r="FP205">
        <v>15</v>
      </c>
      <c r="FQ205">
        <v>0</v>
      </c>
      <c r="FR205" t="s">
        <v>441</v>
      </c>
      <c r="FS205">
        <v>1747148579.5</v>
      </c>
      <c r="FT205">
        <v>1747148584.5</v>
      </c>
      <c r="FU205">
        <v>0</v>
      </c>
      <c r="FV205">
        <v>0.162</v>
      </c>
      <c r="FW205">
        <v>-0.001</v>
      </c>
      <c r="FX205">
        <v>0.139</v>
      </c>
      <c r="FY205">
        <v>0.058</v>
      </c>
      <c r="FZ205">
        <v>420</v>
      </c>
      <c r="GA205">
        <v>16</v>
      </c>
      <c r="GB205">
        <v>0.19</v>
      </c>
      <c r="GC205">
        <v>0.02</v>
      </c>
      <c r="GD205">
        <v>-27.58946585365854</v>
      </c>
      <c r="GE205">
        <v>0.2911756097561102</v>
      </c>
      <c r="GF205">
        <v>0.07161494465153198</v>
      </c>
      <c r="GG205">
        <v>1</v>
      </c>
      <c r="GH205">
        <v>208.6138235294117</v>
      </c>
      <c r="GI205">
        <v>0.01225363069333323</v>
      </c>
      <c r="GJ205">
        <v>0.1461523118869364</v>
      </c>
      <c r="GK205">
        <v>1</v>
      </c>
      <c r="GL205">
        <v>0.134136</v>
      </c>
      <c r="GM205">
        <v>-0.02924889198606288</v>
      </c>
      <c r="GN205">
        <v>0.002943148919265826</v>
      </c>
      <c r="GO205">
        <v>1</v>
      </c>
      <c r="GP205">
        <v>3</v>
      </c>
      <c r="GQ205">
        <v>3</v>
      </c>
      <c r="GR205" t="s">
        <v>442</v>
      </c>
      <c r="GS205">
        <v>3.12738</v>
      </c>
      <c r="GT205">
        <v>2.73335</v>
      </c>
      <c r="GU205">
        <v>0.200743</v>
      </c>
      <c r="GV205">
        <v>0.204387</v>
      </c>
      <c r="GW205">
        <v>0.100796</v>
      </c>
      <c r="GX205">
        <v>0.100924</v>
      </c>
      <c r="GY205">
        <v>23953.8</v>
      </c>
      <c r="GZ205">
        <v>23110.8</v>
      </c>
      <c r="HA205">
        <v>30515.3</v>
      </c>
      <c r="HB205">
        <v>29305.9</v>
      </c>
      <c r="HC205">
        <v>37885.6</v>
      </c>
      <c r="HD205">
        <v>34668.2</v>
      </c>
      <c r="HE205">
        <v>46690.4</v>
      </c>
      <c r="HF205">
        <v>43539.3</v>
      </c>
      <c r="HG205">
        <v>1.817</v>
      </c>
      <c r="HH205">
        <v>1.877</v>
      </c>
      <c r="HI205">
        <v>0.119884</v>
      </c>
      <c r="HJ205">
        <v>0</v>
      </c>
      <c r="HK205">
        <v>28.0538</v>
      </c>
      <c r="HL205">
        <v>999.9</v>
      </c>
      <c r="HM205">
        <v>55</v>
      </c>
      <c r="HN205">
        <v>30.3</v>
      </c>
      <c r="HO205">
        <v>26.3985</v>
      </c>
      <c r="HP205">
        <v>63.5741</v>
      </c>
      <c r="HQ205">
        <v>16.4543</v>
      </c>
      <c r="HR205">
        <v>1</v>
      </c>
      <c r="HS205">
        <v>0.177345</v>
      </c>
      <c r="HT205">
        <v>0.563238</v>
      </c>
      <c r="HU205">
        <v>20.1985</v>
      </c>
      <c r="HV205">
        <v>5.22792</v>
      </c>
      <c r="HW205">
        <v>11.974</v>
      </c>
      <c r="HX205">
        <v>4.96985</v>
      </c>
      <c r="HY205">
        <v>3.2895</v>
      </c>
      <c r="HZ205">
        <v>9999</v>
      </c>
      <c r="IA205">
        <v>9999</v>
      </c>
      <c r="IB205">
        <v>9999</v>
      </c>
      <c r="IC205">
        <v>999.9</v>
      </c>
      <c r="ID205">
        <v>4.97295</v>
      </c>
      <c r="IE205">
        <v>1.87743</v>
      </c>
      <c r="IF205">
        <v>1.87547</v>
      </c>
      <c r="IG205">
        <v>1.87836</v>
      </c>
      <c r="IH205">
        <v>1.87502</v>
      </c>
      <c r="II205">
        <v>1.87865</v>
      </c>
      <c r="IJ205">
        <v>1.87574</v>
      </c>
      <c r="IK205">
        <v>1.87691</v>
      </c>
      <c r="IL205">
        <v>0</v>
      </c>
      <c r="IM205">
        <v>0</v>
      </c>
      <c r="IN205">
        <v>0</v>
      </c>
      <c r="IO205">
        <v>0</v>
      </c>
      <c r="IP205" t="s">
        <v>443</v>
      </c>
      <c r="IQ205" t="s">
        <v>444</v>
      </c>
      <c r="IR205" t="s">
        <v>445</v>
      </c>
      <c r="IS205" t="s">
        <v>445</v>
      </c>
      <c r="IT205" t="s">
        <v>445</v>
      </c>
      <c r="IU205" t="s">
        <v>445</v>
      </c>
      <c r="IV205">
        <v>0</v>
      </c>
      <c r="IW205">
        <v>100</v>
      </c>
      <c r="IX205">
        <v>100</v>
      </c>
      <c r="IY205">
        <v>1.43</v>
      </c>
      <c r="IZ205">
        <v>0.204</v>
      </c>
      <c r="JA205">
        <v>-0.2046850803116756</v>
      </c>
      <c r="JB205">
        <v>0.001090686741545948</v>
      </c>
      <c r="JC205">
        <v>-2.452344269991786E-07</v>
      </c>
      <c r="JD205">
        <v>1.613811493950918E-10</v>
      </c>
      <c r="JE205">
        <v>-0.05017639731038544</v>
      </c>
      <c r="JF205">
        <v>-0.0006473243881308715</v>
      </c>
      <c r="JG205">
        <v>0.0006993473609999637</v>
      </c>
      <c r="JH205">
        <v>-6.390957121238126E-06</v>
      </c>
      <c r="JI205">
        <v>1</v>
      </c>
      <c r="JJ205">
        <v>2094</v>
      </c>
      <c r="JK205">
        <v>1</v>
      </c>
      <c r="JL205">
        <v>27</v>
      </c>
      <c r="JM205">
        <v>187570</v>
      </c>
      <c r="JN205">
        <v>187569.9</v>
      </c>
      <c r="JO205">
        <v>3.1543</v>
      </c>
      <c r="JP205">
        <v>2.53052</v>
      </c>
      <c r="JQ205">
        <v>1.39893</v>
      </c>
      <c r="JR205">
        <v>2.35229</v>
      </c>
      <c r="JS205">
        <v>1.44897</v>
      </c>
      <c r="JT205">
        <v>2.53906</v>
      </c>
      <c r="JU205">
        <v>37.1225</v>
      </c>
      <c r="JV205">
        <v>24.1926</v>
      </c>
      <c r="JW205">
        <v>18</v>
      </c>
      <c r="JX205">
        <v>476.336</v>
      </c>
      <c r="JY205">
        <v>484.491</v>
      </c>
      <c r="JZ205">
        <v>26.6384</v>
      </c>
      <c r="KA205">
        <v>29.4235</v>
      </c>
      <c r="KB205">
        <v>30.0002</v>
      </c>
      <c r="KC205">
        <v>29.0534</v>
      </c>
      <c r="KD205">
        <v>29.1052</v>
      </c>
      <c r="KE205">
        <v>63.1392</v>
      </c>
      <c r="KF205">
        <v>26.8824</v>
      </c>
      <c r="KG205">
        <v>100</v>
      </c>
      <c r="KH205">
        <v>26.6396</v>
      </c>
      <c r="KI205">
        <v>1556.78</v>
      </c>
      <c r="KJ205">
        <v>22.0288</v>
      </c>
      <c r="KK205">
        <v>100.894</v>
      </c>
      <c r="KL205">
        <v>100.155</v>
      </c>
    </row>
    <row r="206" spans="1:298">
      <c r="A206">
        <v>190</v>
      </c>
      <c r="B206">
        <v>1758402784.6</v>
      </c>
      <c r="C206">
        <v>5376.099999904633</v>
      </c>
      <c r="D206" t="s">
        <v>826</v>
      </c>
      <c r="E206" t="s">
        <v>827</v>
      </c>
      <c r="F206">
        <v>5</v>
      </c>
      <c r="G206" t="s">
        <v>641</v>
      </c>
      <c r="H206" t="s">
        <v>437</v>
      </c>
      <c r="I206" t="s">
        <v>438</v>
      </c>
      <c r="J206">
        <v>1758402777.1</v>
      </c>
      <c r="K206">
        <f>(L206)/1000</f>
        <v>0</v>
      </c>
      <c r="L206">
        <f>IF(DQ206, AO206, AI206)</f>
        <v>0</v>
      </c>
      <c r="M206">
        <f>IF(DQ206, AJ206, AH206)</f>
        <v>0</v>
      </c>
      <c r="N206">
        <f>DS206 - IF(AV206&gt;1, M206*DM206*100.0/(AX206), 0)</f>
        <v>0</v>
      </c>
      <c r="O206">
        <f>((U206-K206/2)*N206-M206)/(U206+K206/2)</f>
        <v>0</v>
      </c>
      <c r="P206">
        <f>O206*(DZ206+EA206)/1000.0</f>
        <v>0</v>
      </c>
      <c r="Q206">
        <f>(DS206 - IF(AV206&gt;1, M206*DM206*100.0/(AX206), 0))*(DZ206+EA206)/1000.0</f>
        <v>0</v>
      </c>
      <c r="R206">
        <f>2.0/((1/T206-1/S206)+SIGN(T206)*SQRT((1/T206-1/S206)*(1/T206-1/S206) + 4*DN206/((DN206+1)*(DN206+1))*(2*1/T206*1/S206-1/S206*1/S206)))</f>
        <v>0</v>
      </c>
      <c r="S206">
        <f>IF(LEFT(DO206,1)&lt;&gt;"0",IF(LEFT(DO206,1)="1",3.0,DP206),$D$5+$E$5*(EG206*DZ206/($K$5*1000))+$F$5*(EG206*DZ206/($K$5*1000))*MAX(MIN(DM206,$J$5),$I$5)*MAX(MIN(DM206,$J$5),$I$5)+$G$5*MAX(MIN(DM206,$J$5),$I$5)*(EG206*DZ206/($K$5*1000))+$H$5*(EG206*DZ206/($K$5*1000))*(EG206*DZ206/($K$5*1000)))</f>
        <v>0</v>
      </c>
      <c r="T206">
        <f>K206*(1000-(1000*0.61365*exp(17.502*X206/(240.97+X206))/(DZ206+EA206)+DU206)/2)/(1000*0.61365*exp(17.502*X206/(240.97+X206))/(DZ206+EA206)-DU206)</f>
        <v>0</v>
      </c>
      <c r="U206">
        <f>1/((DN206+1)/(R206/1.6)+1/(S206/1.37)) + DN206/((DN206+1)/(R206/1.6) + DN206/(S206/1.37))</f>
        <v>0</v>
      </c>
      <c r="V206">
        <f>(DI206*DL206)</f>
        <v>0</v>
      </c>
      <c r="W206">
        <f>(EB206+(V206+2*0.95*5.67E-8*(((EB206+$B$7)+273)^4-(EB206+273)^4)-44100*K206)/(1.84*29.3*S206+8*0.95*5.67E-8*(EB206+273)^3))</f>
        <v>0</v>
      </c>
      <c r="X206">
        <f>($C$7*EC206+$D$7*ED206+$E$7*W206)</f>
        <v>0</v>
      </c>
      <c r="Y206">
        <f>0.61365*exp(17.502*X206/(240.97+X206))</f>
        <v>0</v>
      </c>
      <c r="Z206">
        <f>(AA206/AB206*100)</f>
        <v>0</v>
      </c>
      <c r="AA206">
        <f>DU206*(DZ206+EA206)/1000</f>
        <v>0</v>
      </c>
      <c r="AB206">
        <f>0.61365*exp(17.502*EB206/(240.97+EB206))</f>
        <v>0</v>
      </c>
      <c r="AC206">
        <f>(Y206-DU206*(DZ206+EA206)/1000)</f>
        <v>0</v>
      </c>
      <c r="AD206">
        <f>(-K206*44100)</f>
        <v>0</v>
      </c>
      <c r="AE206">
        <f>2*29.3*S206*0.92*(EB206-X206)</f>
        <v>0</v>
      </c>
      <c r="AF206">
        <f>2*0.95*5.67E-8*(((EB206+$B$7)+273)^4-(X206+273)^4)</f>
        <v>0</v>
      </c>
      <c r="AG206">
        <f>V206+AF206+AD206+AE206</f>
        <v>0</v>
      </c>
      <c r="AH206">
        <f>DY206*AV206*(DT206-DS206*(1000-AV206*DV206)/(1000-AV206*DU206))/(100*DM206)</f>
        <v>0</v>
      </c>
      <c r="AI206">
        <f>1000*DY206*AV206*(DU206-DV206)/(100*DM206*(1000-AV206*DU206))</f>
        <v>0</v>
      </c>
      <c r="AJ206">
        <f>(AK206 - AL206 - DZ206*1E3/(8.314*(EB206+273.15)) * AN206/DY206 * AM206) * DY206/(100*DM206) * (1000 - DV206)/1000</f>
        <v>0</v>
      </c>
      <c r="AK206">
        <v>1576.620593266682</v>
      </c>
      <c r="AL206">
        <v>1557.398545454545</v>
      </c>
      <c r="AM206">
        <v>3.440856315722332</v>
      </c>
      <c r="AN206">
        <v>65.66047444305194</v>
      </c>
      <c r="AO206">
        <f>(AQ206 - AP206 + DZ206*1E3/(8.314*(EB206+273.15)) * AS206/DY206 * AR206) * DY206/(100*DM206) * 1000/(1000 - AQ206)</f>
        <v>0</v>
      </c>
      <c r="AP206">
        <v>21.9830845209301</v>
      </c>
      <c r="AQ206">
        <v>22.10806848484848</v>
      </c>
      <c r="AR206">
        <v>3.123523278609499E-06</v>
      </c>
      <c r="AS206">
        <v>125.0699500986589</v>
      </c>
      <c r="AT206">
        <v>0</v>
      </c>
      <c r="AU206">
        <v>0</v>
      </c>
      <c r="AV206">
        <f>IF(AT206*$H$13&gt;=AX206,1.0,(AX206/(AX206-AT206*$H$13)))</f>
        <v>0</v>
      </c>
      <c r="AW206">
        <f>(AV206-1)*100</f>
        <v>0</v>
      </c>
      <c r="AX206">
        <f>MAX(0,($B$13+$C$13*EG206)/(1+$D$13*EG206)*DZ206/(EB206+273)*$E$13)</f>
        <v>0</v>
      </c>
      <c r="AY206" t="s">
        <v>439</v>
      </c>
      <c r="AZ206" t="s">
        <v>439</v>
      </c>
      <c r="BA206">
        <v>0</v>
      </c>
      <c r="BB206">
        <v>0</v>
      </c>
      <c r="BC206">
        <f>1-BA206/BB206</f>
        <v>0</v>
      </c>
      <c r="BD206">
        <v>0</v>
      </c>
      <c r="BE206" t="s">
        <v>439</v>
      </c>
      <c r="BF206" t="s">
        <v>439</v>
      </c>
      <c r="BG206">
        <v>0</v>
      </c>
      <c r="BH206">
        <v>0</v>
      </c>
      <c r="BI206">
        <f>1-BG206/BH206</f>
        <v>0</v>
      </c>
      <c r="BJ206">
        <v>0.5</v>
      </c>
      <c r="BK206">
        <f>DJ206</f>
        <v>0</v>
      </c>
      <c r="BL206">
        <f>M206</f>
        <v>0</v>
      </c>
      <c r="BM206">
        <f>BI206*BJ206*BK206</f>
        <v>0</v>
      </c>
      <c r="BN206">
        <f>(BL206-BD206)/BK206</f>
        <v>0</v>
      </c>
      <c r="BO206">
        <f>(BB206-BH206)/BH206</f>
        <v>0</v>
      </c>
      <c r="BP206">
        <f>BA206/(BC206+BA206/BH206)</f>
        <v>0</v>
      </c>
      <c r="BQ206" t="s">
        <v>439</v>
      </c>
      <c r="BR206">
        <v>0</v>
      </c>
      <c r="BS206">
        <f>IF(BR206&lt;&gt;0, BR206, BP206)</f>
        <v>0</v>
      </c>
      <c r="BT206">
        <f>1-BS206/BH206</f>
        <v>0</v>
      </c>
      <c r="BU206">
        <f>(BH206-BG206)/(BH206-BS206)</f>
        <v>0</v>
      </c>
      <c r="BV206">
        <f>(BB206-BH206)/(BB206-BS206)</f>
        <v>0</v>
      </c>
      <c r="BW206">
        <f>(BH206-BG206)/(BH206-BA206)</f>
        <v>0</v>
      </c>
      <c r="BX206">
        <f>(BB206-BH206)/(BB206-BA206)</f>
        <v>0</v>
      </c>
      <c r="BY206">
        <f>(BU206*BS206/BG206)</f>
        <v>0</v>
      </c>
      <c r="BZ206">
        <f>(1-BY206)</f>
        <v>0</v>
      </c>
      <c r="DI206">
        <f>$B$11*EH206+$C$11*EI206+$F$11*ET206*(1-EW206)</f>
        <v>0</v>
      </c>
      <c r="DJ206">
        <f>DI206*DK206</f>
        <v>0</v>
      </c>
      <c r="DK206">
        <f>($B$11*$D$9+$C$11*$D$9+$F$11*((FG206+EY206)/MAX(FG206+EY206+FH206, 0.1)*$I$9+FH206/MAX(FG206+EY206+FH206, 0.1)*$J$9))/($B$11+$C$11+$F$11)</f>
        <v>0</v>
      </c>
      <c r="DL206">
        <f>($B$11*$K$9+$C$11*$K$9+$F$11*((FG206+EY206)/MAX(FG206+EY206+FH206, 0.1)*$P$9+FH206/MAX(FG206+EY206+FH206, 0.1)*$Q$9))/($B$11+$C$11+$F$11)</f>
        <v>0</v>
      </c>
      <c r="DM206">
        <v>1.91</v>
      </c>
      <c r="DN206">
        <v>0.5</v>
      </c>
      <c r="DO206" t="s">
        <v>440</v>
      </c>
      <c r="DP206">
        <v>2</v>
      </c>
      <c r="DQ206" t="b">
        <v>1</v>
      </c>
      <c r="DR206">
        <v>1758402777.1</v>
      </c>
      <c r="DS206">
        <v>1499.5</v>
      </c>
      <c r="DT206">
        <v>1527.074814814815</v>
      </c>
      <c r="DU206">
        <v>22.10854444444444</v>
      </c>
      <c r="DV206">
        <v>21.97905925925926</v>
      </c>
      <c r="DW206">
        <v>1498.078148148148</v>
      </c>
      <c r="DX206">
        <v>21.90451481481482</v>
      </c>
      <c r="DY206">
        <v>499.9793703703704</v>
      </c>
      <c r="DZ206">
        <v>90.31051851851852</v>
      </c>
      <c r="EA206">
        <v>0.05551595925925926</v>
      </c>
      <c r="EB206">
        <v>28.91901481481482</v>
      </c>
      <c r="EC206">
        <v>30.0022962962963</v>
      </c>
      <c r="ED206">
        <v>999.9000000000001</v>
      </c>
      <c r="EE206">
        <v>0</v>
      </c>
      <c r="EF206">
        <v>0</v>
      </c>
      <c r="EG206">
        <v>10000.16</v>
      </c>
      <c r="EH206">
        <v>0</v>
      </c>
      <c r="EI206">
        <v>9.804745185185185</v>
      </c>
      <c r="EJ206">
        <v>-27.57646666666667</v>
      </c>
      <c r="EK206">
        <v>1533.400740740741</v>
      </c>
      <c r="EL206">
        <v>1561.395185185185</v>
      </c>
      <c r="EM206">
        <v>0.1294884074074074</v>
      </c>
      <c r="EN206">
        <v>1527.074814814815</v>
      </c>
      <c r="EO206">
        <v>21.97905925925926</v>
      </c>
      <c r="EP206">
        <v>1.996634814814815</v>
      </c>
      <c r="EQ206">
        <v>1.98494037037037</v>
      </c>
      <c r="ER206">
        <v>17.41767407407407</v>
      </c>
      <c r="ES206">
        <v>17.32471111111111</v>
      </c>
      <c r="ET206">
        <v>2000.002592592592</v>
      </c>
      <c r="EU206">
        <v>0.9800036666666665</v>
      </c>
      <c r="EV206">
        <v>0.01999600740740741</v>
      </c>
      <c r="EW206">
        <v>0</v>
      </c>
      <c r="EX206">
        <v>208.6214814814815</v>
      </c>
      <c r="EY206">
        <v>5.000560000000001</v>
      </c>
      <c r="EZ206">
        <v>4336.752962962963</v>
      </c>
      <c r="FA206">
        <v>17294.92222222223</v>
      </c>
      <c r="FB206">
        <v>41.875</v>
      </c>
      <c r="FC206">
        <v>42.13648148148148</v>
      </c>
      <c r="FD206">
        <v>41.68699999999999</v>
      </c>
      <c r="FE206">
        <v>41.243</v>
      </c>
      <c r="FF206">
        <v>42.5</v>
      </c>
      <c r="FG206">
        <v>1955.112592592592</v>
      </c>
      <c r="FH206">
        <v>39.89000000000001</v>
      </c>
      <c r="FI206">
        <v>0</v>
      </c>
      <c r="FJ206">
        <v>1758402784.6</v>
      </c>
      <c r="FK206">
        <v>0</v>
      </c>
      <c r="FL206">
        <v>208.6084230769231</v>
      </c>
      <c r="FM206">
        <v>-0.7570940173727795</v>
      </c>
      <c r="FN206">
        <v>-1.746324760357868</v>
      </c>
      <c r="FO206">
        <v>4336.76</v>
      </c>
      <c r="FP206">
        <v>15</v>
      </c>
      <c r="FQ206">
        <v>0</v>
      </c>
      <c r="FR206" t="s">
        <v>441</v>
      </c>
      <c r="FS206">
        <v>1747148579.5</v>
      </c>
      <c r="FT206">
        <v>1747148584.5</v>
      </c>
      <c r="FU206">
        <v>0</v>
      </c>
      <c r="FV206">
        <v>0.162</v>
      </c>
      <c r="FW206">
        <v>-0.001</v>
      </c>
      <c r="FX206">
        <v>0.139</v>
      </c>
      <c r="FY206">
        <v>0.058</v>
      </c>
      <c r="FZ206">
        <v>420</v>
      </c>
      <c r="GA206">
        <v>16</v>
      </c>
      <c r="GB206">
        <v>0.19</v>
      </c>
      <c r="GC206">
        <v>0.02</v>
      </c>
      <c r="GD206">
        <v>-27.583545</v>
      </c>
      <c r="GE206">
        <v>0.04313020637893074</v>
      </c>
      <c r="GF206">
        <v>0.08499037283716324</v>
      </c>
      <c r="GG206">
        <v>1</v>
      </c>
      <c r="GH206">
        <v>208.6008529411765</v>
      </c>
      <c r="GI206">
        <v>0.05902215378809466</v>
      </c>
      <c r="GJ206">
        <v>0.1394189902570317</v>
      </c>
      <c r="GK206">
        <v>1</v>
      </c>
      <c r="GL206">
        <v>0.130907525</v>
      </c>
      <c r="GM206">
        <v>-0.03320144465290825</v>
      </c>
      <c r="GN206">
        <v>0.003281332953141908</v>
      </c>
      <c r="GO206">
        <v>1</v>
      </c>
      <c r="GP206">
        <v>3</v>
      </c>
      <c r="GQ206">
        <v>3</v>
      </c>
      <c r="GR206" t="s">
        <v>442</v>
      </c>
      <c r="GS206">
        <v>3.12733</v>
      </c>
      <c r="GT206">
        <v>2.73357</v>
      </c>
      <c r="GU206">
        <v>0.202067</v>
      </c>
      <c r="GV206">
        <v>0.205681</v>
      </c>
      <c r="GW206">
        <v>0.100794</v>
      </c>
      <c r="GX206">
        <v>0.100937</v>
      </c>
      <c r="GY206">
        <v>23914.3</v>
      </c>
      <c r="GZ206">
        <v>23073.1</v>
      </c>
      <c r="HA206">
        <v>30515.6</v>
      </c>
      <c r="HB206">
        <v>29305.9</v>
      </c>
      <c r="HC206">
        <v>37885.8</v>
      </c>
      <c r="HD206">
        <v>34668.1</v>
      </c>
      <c r="HE206">
        <v>46690.4</v>
      </c>
      <c r="HF206">
        <v>43539.6</v>
      </c>
      <c r="HG206">
        <v>1.81697</v>
      </c>
      <c r="HH206">
        <v>1.87707</v>
      </c>
      <c r="HI206">
        <v>0.118963</v>
      </c>
      <c r="HJ206">
        <v>0</v>
      </c>
      <c r="HK206">
        <v>28.0526</v>
      </c>
      <c r="HL206">
        <v>999.9</v>
      </c>
      <c r="HM206">
        <v>55</v>
      </c>
      <c r="HN206">
        <v>30.3</v>
      </c>
      <c r="HO206">
        <v>26.3987</v>
      </c>
      <c r="HP206">
        <v>63.8541</v>
      </c>
      <c r="HQ206">
        <v>16.6266</v>
      </c>
      <c r="HR206">
        <v>1</v>
      </c>
      <c r="HS206">
        <v>0.177581</v>
      </c>
      <c r="HT206">
        <v>0.564453</v>
      </c>
      <c r="HU206">
        <v>20.1985</v>
      </c>
      <c r="HV206">
        <v>5.22837</v>
      </c>
      <c r="HW206">
        <v>11.974</v>
      </c>
      <c r="HX206">
        <v>4.96995</v>
      </c>
      <c r="HY206">
        <v>3.28958</v>
      </c>
      <c r="HZ206">
        <v>9999</v>
      </c>
      <c r="IA206">
        <v>9999</v>
      </c>
      <c r="IB206">
        <v>9999</v>
      </c>
      <c r="IC206">
        <v>999.9</v>
      </c>
      <c r="ID206">
        <v>4.97299</v>
      </c>
      <c r="IE206">
        <v>1.87743</v>
      </c>
      <c r="IF206">
        <v>1.87547</v>
      </c>
      <c r="IG206">
        <v>1.87835</v>
      </c>
      <c r="IH206">
        <v>1.87505</v>
      </c>
      <c r="II206">
        <v>1.87864</v>
      </c>
      <c r="IJ206">
        <v>1.87575</v>
      </c>
      <c r="IK206">
        <v>1.87692</v>
      </c>
      <c r="IL206">
        <v>0</v>
      </c>
      <c r="IM206">
        <v>0</v>
      </c>
      <c r="IN206">
        <v>0</v>
      </c>
      <c r="IO206">
        <v>0</v>
      </c>
      <c r="IP206" t="s">
        <v>443</v>
      </c>
      <c r="IQ206" t="s">
        <v>444</v>
      </c>
      <c r="IR206" t="s">
        <v>445</v>
      </c>
      <c r="IS206" t="s">
        <v>445</v>
      </c>
      <c r="IT206" t="s">
        <v>445</v>
      </c>
      <c r="IU206" t="s">
        <v>445</v>
      </c>
      <c r="IV206">
        <v>0</v>
      </c>
      <c r="IW206">
        <v>100</v>
      </c>
      <c r="IX206">
        <v>100</v>
      </c>
      <c r="IY206">
        <v>1.46</v>
      </c>
      <c r="IZ206">
        <v>0.2041</v>
      </c>
      <c r="JA206">
        <v>-0.2046850803116756</v>
      </c>
      <c r="JB206">
        <v>0.001090686741545948</v>
      </c>
      <c r="JC206">
        <v>-2.452344269991786E-07</v>
      </c>
      <c r="JD206">
        <v>1.613811493950918E-10</v>
      </c>
      <c r="JE206">
        <v>-0.05017639731038544</v>
      </c>
      <c r="JF206">
        <v>-0.0006473243881308715</v>
      </c>
      <c r="JG206">
        <v>0.0006993473609999637</v>
      </c>
      <c r="JH206">
        <v>-6.390957121238126E-06</v>
      </c>
      <c r="JI206">
        <v>1</v>
      </c>
      <c r="JJ206">
        <v>2094</v>
      </c>
      <c r="JK206">
        <v>1</v>
      </c>
      <c r="JL206">
        <v>27</v>
      </c>
      <c r="JM206">
        <v>187570.1</v>
      </c>
      <c r="JN206">
        <v>187570</v>
      </c>
      <c r="JO206">
        <v>3.17749</v>
      </c>
      <c r="JP206">
        <v>2.51587</v>
      </c>
      <c r="JQ206">
        <v>1.39893</v>
      </c>
      <c r="JR206">
        <v>2.35229</v>
      </c>
      <c r="JS206">
        <v>1.44897</v>
      </c>
      <c r="JT206">
        <v>2.58423</v>
      </c>
      <c r="JU206">
        <v>37.1225</v>
      </c>
      <c r="JV206">
        <v>24.2013</v>
      </c>
      <c r="JW206">
        <v>18</v>
      </c>
      <c r="JX206">
        <v>476.338</v>
      </c>
      <c r="JY206">
        <v>484.562</v>
      </c>
      <c r="JZ206">
        <v>26.6292</v>
      </c>
      <c r="KA206">
        <v>29.4252</v>
      </c>
      <c r="KB206">
        <v>30.0001</v>
      </c>
      <c r="KC206">
        <v>29.0559</v>
      </c>
      <c r="KD206">
        <v>29.1077</v>
      </c>
      <c r="KE206">
        <v>63.6451</v>
      </c>
      <c r="KF206">
        <v>26.8824</v>
      </c>
      <c r="KG206">
        <v>100</v>
      </c>
      <c r="KH206">
        <v>26.6298</v>
      </c>
      <c r="KI206">
        <v>1570.14</v>
      </c>
      <c r="KJ206">
        <v>22.0321</v>
      </c>
      <c r="KK206">
        <v>100.894</v>
      </c>
      <c r="KL206">
        <v>100.155</v>
      </c>
    </row>
    <row r="207" spans="1:298">
      <c r="A207">
        <v>191</v>
      </c>
      <c r="B207">
        <v>1758402789.6</v>
      </c>
      <c r="C207">
        <v>5381.099999904633</v>
      </c>
      <c r="D207" t="s">
        <v>828</v>
      </c>
      <c r="E207" t="s">
        <v>829</v>
      </c>
      <c r="F207">
        <v>5</v>
      </c>
      <c r="G207" t="s">
        <v>641</v>
      </c>
      <c r="H207" t="s">
        <v>437</v>
      </c>
      <c r="I207" t="s">
        <v>438</v>
      </c>
      <c r="J207">
        <v>1758402781.814285</v>
      </c>
      <c r="K207">
        <f>(L207)/1000</f>
        <v>0</v>
      </c>
      <c r="L207">
        <f>IF(DQ207, AO207, AI207)</f>
        <v>0</v>
      </c>
      <c r="M207">
        <f>IF(DQ207, AJ207, AH207)</f>
        <v>0</v>
      </c>
      <c r="N207">
        <f>DS207 - IF(AV207&gt;1, M207*DM207*100.0/(AX207), 0)</f>
        <v>0</v>
      </c>
      <c r="O207">
        <f>((U207-K207/2)*N207-M207)/(U207+K207/2)</f>
        <v>0</v>
      </c>
      <c r="P207">
        <f>O207*(DZ207+EA207)/1000.0</f>
        <v>0</v>
      </c>
      <c r="Q207">
        <f>(DS207 - IF(AV207&gt;1, M207*DM207*100.0/(AX207), 0))*(DZ207+EA207)/1000.0</f>
        <v>0</v>
      </c>
      <c r="R207">
        <f>2.0/((1/T207-1/S207)+SIGN(T207)*SQRT((1/T207-1/S207)*(1/T207-1/S207) + 4*DN207/((DN207+1)*(DN207+1))*(2*1/T207*1/S207-1/S207*1/S207)))</f>
        <v>0</v>
      </c>
      <c r="S207">
        <f>IF(LEFT(DO207,1)&lt;&gt;"0",IF(LEFT(DO207,1)="1",3.0,DP207),$D$5+$E$5*(EG207*DZ207/($K$5*1000))+$F$5*(EG207*DZ207/($K$5*1000))*MAX(MIN(DM207,$J$5),$I$5)*MAX(MIN(DM207,$J$5),$I$5)+$G$5*MAX(MIN(DM207,$J$5),$I$5)*(EG207*DZ207/($K$5*1000))+$H$5*(EG207*DZ207/($K$5*1000))*(EG207*DZ207/($K$5*1000)))</f>
        <v>0</v>
      </c>
      <c r="T207">
        <f>K207*(1000-(1000*0.61365*exp(17.502*X207/(240.97+X207))/(DZ207+EA207)+DU207)/2)/(1000*0.61365*exp(17.502*X207/(240.97+X207))/(DZ207+EA207)-DU207)</f>
        <v>0</v>
      </c>
      <c r="U207">
        <f>1/((DN207+1)/(R207/1.6)+1/(S207/1.37)) + DN207/((DN207+1)/(R207/1.6) + DN207/(S207/1.37))</f>
        <v>0</v>
      </c>
      <c r="V207">
        <f>(DI207*DL207)</f>
        <v>0</v>
      </c>
      <c r="W207">
        <f>(EB207+(V207+2*0.95*5.67E-8*(((EB207+$B$7)+273)^4-(EB207+273)^4)-44100*K207)/(1.84*29.3*S207+8*0.95*5.67E-8*(EB207+273)^3))</f>
        <v>0</v>
      </c>
      <c r="X207">
        <f>($C$7*EC207+$D$7*ED207+$E$7*W207)</f>
        <v>0</v>
      </c>
      <c r="Y207">
        <f>0.61365*exp(17.502*X207/(240.97+X207))</f>
        <v>0</v>
      </c>
      <c r="Z207">
        <f>(AA207/AB207*100)</f>
        <v>0</v>
      </c>
      <c r="AA207">
        <f>DU207*(DZ207+EA207)/1000</f>
        <v>0</v>
      </c>
      <c r="AB207">
        <f>0.61365*exp(17.502*EB207/(240.97+EB207))</f>
        <v>0</v>
      </c>
      <c r="AC207">
        <f>(Y207-DU207*(DZ207+EA207)/1000)</f>
        <v>0</v>
      </c>
      <c r="AD207">
        <f>(-K207*44100)</f>
        <v>0</v>
      </c>
      <c r="AE207">
        <f>2*29.3*S207*0.92*(EB207-X207)</f>
        <v>0</v>
      </c>
      <c r="AF207">
        <f>2*0.95*5.67E-8*(((EB207+$B$7)+273)^4-(X207+273)^4)</f>
        <v>0</v>
      </c>
      <c r="AG207">
        <f>V207+AF207+AD207+AE207</f>
        <v>0</v>
      </c>
      <c r="AH207">
        <f>DY207*AV207*(DT207-DS207*(1000-AV207*DV207)/(1000-AV207*DU207))/(100*DM207)</f>
        <v>0</v>
      </c>
      <c r="AI207">
        <f>1000*DY207*AV207*(DU207-DV207)/(100*DM207*(1000-AV207*DU207))</f>
        <v>0</v>
      </c>
      <c r="AJ207">
        <f>(AK207 - AL207 - DZ207*1E3/(8.314*(EB207+273.15)) * AN207/DY207 * AM207) * DY207/(100*DM207) * (1000 - DV207)/1000</f>
        <v>0</v>
      </c>
      <c r="AK207">
        <v>1593.587493440732</v>
      </c>
      <c r="AL207">
        <v>1574.458969696969</v>
      </c>
      <c r="AM207">
        <v>3.406017855166334</v>
      </c>
      <c r="AN207">
        <v>65.66047444305194</v>
      </c>
      <c r="AO207">
        <f>(AQ207 - AP207 + DZ207*1E3/(8.314*(EB207+273.15)) * AS207/DY207 * AR207) * DY207/(100*DM207) * 1000/(1000 - AQ207)</f>
        <v>0</v>
      </c>
      <c r="AP207">
        <v>21.98713538488123</v>
      </c>
      <c r="AQ207">
        <v>22.10982424242424</v>
      </c>
      <c r="AR207">
        <v>1.265274427732829E-05</v>
      </c>
      <c r="AS207">
        <v>125.0699500986589</v>
      </c>
      <c r="AT207">
        <v>0</v>
      </c>
      <c r="AU207">
        <v>0</v>
      </c>
      <c r="AV207">
        <f>IF(AT207*$H$13&gt;=AX207,1.0,(AX207/(AX207-AT207*$H$13)))</f>
        <v>0</v>
      </c>
      <c r="AW207">
        <f>(AV207-1)*100</f>
        <v>0</v>
      </c>
      <c r="AX207">
        <f>MAX(0,($B$13+$C$13*EG207)/(1+$D$13*EG207)*DZ207/(EB207+273)*$E$13)</f>
        <v>0</v>
      </c>
      <c r="AY207" t="s">
        <v>439</v>
      </c>
      <c r="AZ207" t="s">
        <v>439</v>
      </c>
      <c r="BA207">
        <v>0</v>
      </c>
      <c r="BB207">
        <v>0</v>
      </c>
      <c r="BC207">
        <f>1-BA207/BB207</f>
        <v>0</v>
      </c>
      <c r="BD207">
        <v>0</v>
      </c>
      <c r="BE207" t="s">
        <v>439</v>
      </c>
      <c r="BF207" t="s">
        <v>439</v>
      </c>
      <c r="BG207">
        <v>0</v>
      </c>
      <c r="BH207">
        <v>0</v>
      </c>
      <c r="BI207">
        <f>1-BG207/BH207</f>
        <v>0</v>
      </c>
      <c r="BJ207">
        <v>0.5</v>
      </c>
      <c r="BK207">
        <f>DJ207</f>
        <v>0</v>
      </c>
      <c r="BL207">
        <f>M207</f>
        <v>0</v>
      </c>
      <c r="BM207">
        <f>BI207*BJ207*BK207</f>
        <v>0</v>
      </c>
      <c r="BN207">
        <f>(BL207-BD207)/BK207</f>
        <v>0</v>
      </c>
      <c r="BO207">
        <f>(BB207-BH207)/BH207</f>
        <v>0</v>
      </c>
      <c r="BP207">
        <f>BA207/(BC207+BA207/BH207)</f>
        <v>0</v>
      </c>
      <c r="BQ207" t="s">
        <v>439</v>
      </c>
      <c r="BR207">
        <v>0</v>
      </c>
      <c r="BS207">
        <f>IF(BR207&lt;&gt;0, BR207, BP207)</f>
        <v>0</v>
      </c>
      <c r="BT207">
        <f>1-BS207/BH207</f>
        <v>0</v>
      </c>
      <c r="BU207">
        <f>(BH207-BG207)/(BH207-BS207)</f>
        <v>0</v>
      </c>
      <c r="BV207">
        <f>(BB207-BH207)/(BB207-BS207)</f>
        <v>0</v>
      </c>
      <c r="BW207">
        <f>(BH207-BG207)/(BH207-BA207)</f>
        <v>0</v>
      </c>
      <c r="BX207">
        <f>(BB207-BH207)/(BB207-BA207)</f>
        <v>0</v>
      </c>
      <c r="BY207">
        <f>(BU207*BS207/BG207)</f>
        <v>0</v>
      </c>
      <c r="BZ207">
        <f>(1-BY207)</f>
        <v>0</v>
      </c>
      <c r="DI207">
        <f>$B$11*EH207+$C$11*EI207+$F$11*ET207*(1-EW207)</f>
        <v>0</v>
      </c>
      <c r="DJ207">
        <f>DI207*DK207</f>
        <v>0</v>
      </c>
      <c r="DK207">
        <f>($B$11*$D$9+$C$11*$D$9+$F$11*((FG207+EY207)/MAX(FG207+EY207+FH207, 0.1)*$I$9+FH207/MAX(FG207+EY207+FH207, 0.1)*$J$9))/($B$11+$C$11+$F$11)</f>
        <v>0</v>
      </c>
      <c r="DL207">
        <f>($B$11*$K$9+$C$11*$K$9+$F$11*((FG207+EY207)/MAX(FG207+EY207+FH207, 0.1)*$P$9+FH207/MAX(FG207+EY207+FH207, 0.1)*$Q$9))/($B$11+$C$11+$F$11)</f>
        <v>0</v>
      </c>
      <c r="DM207">
        <v>1.91</v>
      </c>
      <c r="DN207">
        <v>0.5</v>
      </c>
      <c r="DO207" t="s">
        <v>440</v>
      </c>
      <c r="DP207">
        <v>2</v>
      </c>
      <c r="DQ207" t="b">
        <v>1</v>
      </c>
      <c r="DR207">
        <v>1758402781.814285</v>
      </c>
      <c r="DS207">
        <v>1515.285357142857</v>
      </c>
      <c r="DT207">
        <v>1542.838214285714</v>
      </c>
      <c r="DU207">
        <v>22.10845</v>
      </c>
      <c r="DV207">
        <v>21.98195357142857</v>
      </c>
      <c r="DW207">
        <v>1513.841428571428</v>
      </c>
      <c r="DX207">
        <v>21.90442857142857</v>
      </c>
      <c r="DY207">
        <v>500.0055714285714</v>
      </c>
      <c r="DZ207">
        <v>90.30930357142857</v>
      </c>
      <c r="EA207">
        <v>0.05561828571428572</v>
      </c>
      <c r="EB207">
        <v>28.91817857142857</v>
      </c>
      <c r="EC207">
        <v>29.99620357142857</v>
      </c>
      <c r="ED207">
        <v>999.9000000000002</v>
      </c>
      <c r="EE207">
        <v>0</v>
      </c>
      <c r="EF207">
        <v>0</v>
      </c>
      <c r="EG207">
        <v>10002.47428571428</v>
      </c>
      <c r="EH207">
        <v>0</v>
      </c>
      <c r="EI207">
        <v>9.808857142857141</v>
      </c>
      <c r="EJ207">
        <v>-27.55348928571429</v>
      </c>
      <c r="EK207">
        <v>1549.542857142857</v>
      </c>
      <c r="EL207">
        <v>1577.516428571428</v>
      </c>
      <c r="EM207">
        <v>0.1264994642857143</v>
      </c>
      <c r="EN207">
        <v>1542.838214285714</v>
      </c>
      <c r="EO207">
        <v>21.98195357142857</v>
      </c>
      <c r="EP207">
        <v>1.996598928571429</v>
      </c>
      <c r="EQ207">
        <v>1.985175357142857</v>
      </c>
      <c r="ER207">
        <v>17.41739642857143</v>
      </c>
      <c r="ES207">
        <v>17.32658571428572</v>
      </c>
      <c r="ET207">
        <v>2000.006428571428</v>
      </c>
      <c r="EU207">
        <v>0.9800036428571428</v>
      </c>
      <c r="EV207">
        <v>0.01999603214285714</v>
      </c>
      <c r="EW207">
        <v>0</v>
      </c>
      <c r="EX207">
        <v>208.5674642857143</v>
      </c>
      <c r="EY207">
        <v>5.000560000000001</v>
      </c>
      <c r="EZ207">
        <v>4336.750357142857</v>
      </c>
      <c r="FA207">
        <v>17294.95357142857</v>
      </c>
      <c r="FB207">
        <v>41.875</v>
      </c>
      <c r="FC207">
        <v>42.13607142857143</v>
      </c>
      <c r="FD207">
        <v>41.68699999999999</v>
      </c>
      <c r="FE207">
        <v>41.23875</v>
      </c>
      <c r="FF207">
        <v>42.5</v>
      </c>
      <c r="FG207">
        <v>1955.116428571428</v>
      </c>
      <c r="FH207">
        <v>39.89000000000001</v>
      </c>
      <c r="FI207">
        <v>0</v>
      </c>
      <c r="FJ207">
        <v>1758402789.4</v>
      </c>
      <c r="FK207">
        <v>0</v>
      </c>
      <c r="FL207">
        <v>208.5581923076923</v>
      </c>
      <c r="FM207">
        <v>-1.059794872128501</v>
      </c>
      <c r="FN207">
        <v>0.1449572822070335</v>
      </c>
      <c r="FO207">
        <v>4336.762307692307</v>
      </c>
      <c r="FP207">
        <v>15</v>
      </c>
      <c r="FQ207">
        <v>0</v>
      </c>
      <c r="FR207" t="s">
        <v>441</v>
      </c>
      <c r="FS207">
        <v>1747148579.5</v>
      </c>
      <c r="FT207">
        <v>1747148584.5</v>
      </c>
      <c r="FU207">
        <v>0</v>
      </c>
      <c r="FV207">
        <v>0.162</v>
      </c>
      <c r="FW207">
        <v>-0.001</v>
      </c>
      <c r="FX207">
        <v>0.139</v>
      </c>
      <c r="FY207">
        <v>0.058</v>
      </c>
      <c r="FZ207">
        <v>420</v>
      </c>
      <c r="GA207">
        <v>16</v>
      </c>
      <c r="GB207">
        <v>0.19</v>
      </c>
      <c r="GC207">
        <v>0.02</v>
      </c>
      <c r="GD207">
        <v>-27.55370487804878</v>
      </c>
      <c r="GE207">
        <v>0.1555484320556762</v>
      </c>
      <c r="GF207">
        <v>0.09924836535170307</v>
      </c>
      <c r="GG207">
        <v>1</v>
      </c>
      <c r="GH207">
        <v>208.5727352941176</v>
      </c>
      <c r="GI207">
        <v>-0.7066310171710272</v>
      </c>
      <c r="GJ207">
        <v>0.1547927093631089</v>
      </c>
      <c r="GK207">
        <v>1</v>
      </c>
      <c r="GL207">
        <v>0.128454756097561</v>
      </c>
      <c r="GM207">
        <v>-0.03816156794425072</v>
      </c>
      <c r="GN207">
        <v>0.003818404332679905</v>
      </c>
      <c r="GO207">
        <v>1</v>
      </c>
      <c r="GP207">
        <v>3</v>
      </c>
      <c r="GQ207">
        <v>3</v>
      </c>
      <c r="GR207" t="s">
        <v>442</v>
      </c>
      <c r="GS207">
        <v>3.12743</v>
      </c>
      <c r="GT207">
        <v>2.73375</v>
      </c>
      <c r="GU207">
        <v>0.203373</v>
      </c>
      <c r="GV207">
        <v>0.207004</v>
      </c>
      <c r="GW207">
        <v>0.100799</v>
      </c>
      <c r="GX207">
        <v>0.100951</v>
      </c>
      <c r="GY207">
        <v>23875</v>
      </c>
      <c r="GZ207">
        <v>23034.5</v>
      </c>
      <c r="HA207">
        <v>30515.4</v>
      </c>
      <c r="HB207">
        <v>29305.8</v>
      </c>
      <c r="HC207">
        <v>37885.7</v>
      </c>
      <c r="HD207">
        <v>34667.7</v>
      </c>
      <c r="HE207">
        <v>46690.4</v>
      </c>
      <c r="HF207">
        <v>43539.6</v>
      </c>
      <c r="HG207">
        <v>1.81725</v>
      </c>
      <c r="HH207">
        <v>1.87693</v>
      </c>
      <c r="HI207">
        <v>0.117809</v>
      </c>
      <c r="HJ207">
        <v>0</v>
      </c>
      <c r="HK207">
        <v>28.0502</v>
      </c>
      <c r="HL207">
        <v>999.9</v>
      </c>
      <c r="HM207">
        <v>55</v>
      </c>
      <c r="HN207">
        <v>30.3</v>
      </c>
      <c r="HO207">
        <v>26.3959</v>
      </c>
      <c r="HP207">
        <v>63.5041</v>
      </c>
      <c r="HQ207">
        <v>16.4383</v>
      </c>
      <c r="HR207">
        <v>1</v>
      </c>
      <c r="HS207">
        <v>0.177818</v>
      </c>
      <c r="HT207">
        <v>0.511114</v>
      </c>
      <c r="HU207">
        <v>20.1985</v>
      </c>
      <c r="HV207">
        <v>5.22867</v>
      </c>
      <c r="HW207">
        <v>11.974</v>
      </c>
      <c r="HX207">
        <v>4.97005</v>
      </c>
      <c r="HY207">
        <v>3.28965</v>
      </c>
      <c r="HZ207">
        <v>9999</v>
      </c>
      <c r="IA207">
        <v>9999</v>
      </c>
      <c r="IB207">
        <v>9999</v>
      </c>
      <c r="IC207">
        <v>999.9</v>
      </c>
      <c r="ID207">
        <v>4.97297</v>
      </c>
      <c r="IE207">
        <v>1.87743</v>
      </c>
      <c r="IF207">
        <v>1.87546</v>
      </c>
      <c r="IG207">
        <v>1.87835</v>
      </c>
      <c r="IH207">
        <v>1.875</v>
      </c>
      <c r="II207">
        <v>1.87864</v>
      </c>
      <c r="IJ207">
        <v>1.87572</v>
      </c>
      <c r="IK207">
        <v>1.87688</v>
      </c>
      <c r="IL207">
        <v>0</v>
      </c>
      <c r="IM207">
        <v>0</v>
      </c>
      <c r="IN207">
        <v>0</v>
      </c>
      <c r="IO207">
        <v>0</v>
      </c>
      <c r="IP207" t="s">
        <v>443</v>
      </c>
      <c r="IQ207" t="s">
        <v>444</v>
      </c>
      <c r="IR207" t="s">
        <v>445</v>
      </c>
      <c r="IS207" t="s">
        <v>445</v>
      </c>
      <c r="IT207" t="s">
        <v>445</v>
      </c>
      <c r="IU207" t="s">
        <v>445</v>
      </c>
      <c r="IV207">
        <v>0</v>
      </c>
      <c r="IW207">
        <v>100</v>
      </c>
      <c r="IX207">
        <v>100</v>
      </c>
      <c r="IY207">
        <v>1.48</v>
      </c>
      <c r="IZ207">
        <v>0.204</v>
      </c>
      <c r="JA207">
        <v>-0.2046850803116756</v>
      </c>
      <c r="JB207">
        <v>0.001090686741545948</v>
      </c>
      <c r="JC207">
        <v>-2.452344269991786E-07</v>
      </c>
      <c r="JD207">
        <v>1.613811493950918E-10</v>
      </c>
      <c r="JE207">
        <v>-0.05017639731038544</v>
      </c>
      <c r="JF207">
        <v>-0.0006473243881308715</v>
      </c>
      <c r="JG207">
        <v>0.0006993473609999637</v>
      </c>
      <c r="JH207">
        <v>-6.390957121238126E-06</v>
      </c>
      <c r="JI207">
        <v>1</v>
      </c>
      <c r="JJ207">
        <v>2094</v>
      </c>
      <c r="JK207">
        <v>1</v>
      </c>
      <c r="JL207">
        <v>27</v>
      </c>
      <c r="JM207">
        <v>187570.2</v>
      </c>
      <c r="JN207">
        <v>187570.1</v>
      </c>
      <c r="JO207">
        <v>3.20801</v>
      </c>
      <c r="JP207">
        <v>2.52686</v>
      </c>
      <c r="JQ207">
        <v>1.39893</v>
      </c>
      <c r="JR207">
        <v>2.35229</v>
      </c>
      <c r="JS207">
        <v>1.44897</v>
      </c>
      <c r="JT207">
        <v>2.5</v>
      </c>
      <c r="JU207">
        <v>37.1225</v>
      </c>
      <c r="JV207">
        <v>24.1926</v>
      </c>
      <c r="JW207">
        <v>18</v>
      </c>
      <c r="JX207">
        <v>476.501</v>
      </c>
      <c r="JY207">
        <v>484.477</v>
      </c>
      <c r="JZ207">
        <v>26.6273</v>
      </c>
      <c r="KA207">
        <v>29.4278</v>
      </c>
      <c r="KB207">
        <v>30.0003</v>
      </c>
      <c r="KC207">
        <v>29.0578</v>
      </c>
      <c r="KD207">
        <v>29.1096</v>
      </c>
      <c r="KE207">
        <v>64.2021</v>
      </c>
      <c r="KF207">
        <v>26.8824</v>
      </c>
      <c r="KG207">
        <v>100</v>
      </c>
      <c r="KH207">
        <v>26.6341</v>
      </c>
      <c r="KI207">
        <v>1590.34</v>
      </c>
      <c r="KJ207">
        <v>22.0351</v>
      </c>
      <c r="KK207">
        <v>100.894</v>
      </c>
      <c r="KL207">
        <v>100.155</v>
      </c>
    </row>
    <row r="208" spans="1:298">
      <c r="A208">
        <v>192</v>
      </c>
      <c r="B208">
        <v>1758402794.6</v>
      </c>
      <c r="C208">
        <v>5386.099999904633</v>
      </c>
      <c r="D208" t="s">
        <v>830</v>
      </c>
      <c r="E208" t="s">
        <v>831</v>
      </c>
      <c r="F208">
        <v>5</v>
      </c>
      <c r="G208" t="s">
        <v>641</v>
      </c>
      <c r="H208" t="s">
        <v>437</v>
      </c>
      <c r="I208" t="s">
        <v>438</v>
      </c>
      <c r="J208">
        <v>1758402787.1</v>
      </c>
      <c r="K208">
        <f>(L208)/1000</f>
        <v>0</v>
      </c>
      <c r="L208">
        <f>IF(DQ208, AO208, AI208)</f>
        <v>0</v>
      </c>
      <c r="M208">
        <f>IF(DQ208, AJ208, AH208)</f>
        <v>0</v>
      </c>
      <c r="N208">
        <f>DS208 - IF(AV208&gt;1, M208*DM208*100.0/(AX208), 0)</f>
        <v>0</v>
      </c>
      <c r="O208">
        <f>((U208-K208/2)*N208-M208)/(U208+K208/2)</f>
        <v>0</v>
      </c>
      <c r="P208">
        <f>O208*(DZ208+EA208)/1000.0</f>
        <v>0</v>
      </c>
      <c r="Q208">
        <f>(DS208 - IF(AV208&gt;1, M208*DM208*100.0/(AX208), 0))*(DZ208+EA208)/1000.0</f>
        <v>0</v>
      </c>
      <c r="R208">
        <f>2.0/((1/T208-1/S208)+SIGN(T208)*SQRT((1/T208-1/S208)*(1/T208-1/S208) + 4*DN208/((DN208+1)*(DN208+1))*(2*1/T208*1/S208-1/S208*1/S208)))</f>
        <v>0</v>
      </c>
      <c r="S208">
        <f>IF(LEFT(DO208,1)&lt;&gt;"0",IF(LEFT(DO208,1)="1",3.0,DP208),$D$5+$E$5*(EG208*DZ208/($K$5*1000))+$F$5*(EG208*DZ208/($K$5*1000))*MAX(MIN(DM208,$J$5),$I$5)*MAX(MIN(DM208,$J$5),$I$5)+$G$5*MAX(MIN(DM208,$J$5),$I$5)*(EG208*DZ208/($K$5*1000))+$H$5*(EG208*DZ208/($K$5*1000))*(EG208*DZ208/($K$5*1000)))</f>
        <v>0</v>
      </c>
      <c r="T208">
        <f>K208*(1000-(1000*0.61365*exp(17.502*X208/(240.97+X208))/(DZ208+EA208)+DU208)/2)/(1000*0.61365*exp(17.502*X208/(240.97+X208))/(DZ208+EA208)-DU208)</f>
        <v>0</v>
      </c>
      <c r="U208">
        <f>1/((DN208+1)/(R208/1.6)+1/(S208/1.37)) + DN208/((DN208+1)/(R208/1.6) + DN208/(S208/1.37))</f>
        <v>0</v>
      </c>
      <c r="V208">
        <f>(DI208*DL208)</f>
        <v>0</v>
      </c>
      <c r="W208">
        <f>(EB208+(V208+2*0.95*5.67E-8*(((EB208+$B$7)+273)^4-(EB208+273)^4)-44100*K208)/(1.84*29.3*S208+8*0.95*5.67E-8*(EB208+273)^3))</f>
        <v>0</v>
      </c>
      <c r="X208">
        <f>($C$7*EC208+$D$7*ED208+$E$7*W208)</f>
        <v>0</v>
      </c>
      <c r="Y208">
        <f>0.61365*exp(17.502*X208/(240.97+X208))</f>
        <v>0</v>
      </c>
      <c r="Z208">
        <f>(AA208/AB208*100)</f>
        <v>0</v>
      </c>
      <c r="AA208">
        <f>DU208*(DZ208+EA208)/1000</f>
        <v>0</v>
      </c>
      <c r="AB208">
        <f>0.61365*exp(17.502*EB208/(240.97+EB208))</f>
        <v>0</v>
      </c>
      <c r="AC208">
        <f>(Y208-DU208*(DZ208+EA208)/1000)</f>
        <v>0</v>
      </c>
      <c r="AD208">
        <f>(-K208*44100)</f>
        <v>0</v>
      </c>
      <c r="AE208">
        <f>2*29.3*S208*0.92*(EB208-X208)</f>
        <v>0</v>
      </c>
      <c r="AF208">
        <f>2*0.95*5.67E-8*(((EB208+$B$7)+273)^4-(X208+273)^4)</f>
        <v>0</v>
      </c>
      <c r="AG208">
        <f>V208+AF208+AD208+AE208</f>
        <v>0</v>
      </c>
      <c r="AH208">
        <f>DY208*AV208*(DT208-DS208*(1000-AV208*DV208)/(1000-AV208*DU208))/(100*DM208)</f>
        <v>0</v>
      </c>
      <c r="AI208">
        <f>1000*DY208*AV208*(DU208-DV208)/(100*DM208*(1000-AV208*DU208))</f>
        <v>0</v>
      </c>
      <c r="AJ208">
        <f>(AK208 - AL208 - DZ208*1E3/(8.314*(EB208+273.15)) * AN208/DY208 * AM208) * DY208/(100*DM208) * (1000 - DV208)/1000</f>
        <v>0</v>
      </c>
      <c r="AK208">
        <v>1610.804404515025</v>
      </c>
      <c r="AL208">
        <v>1591.448303030303</v>
      </c>
      <c r="AM208">
        <v>3.389216793676936</v>
      </c>
      <c r="AN208">
        <v>65.66047444305194</v>
      </c>
      <c r="AO208">
        <f>(AQ208 - AP208 + DZ208*1E3/(8.314*(EB208+273.15)) * AS208/DY208 * AR208) * DY208/(100*DM208) * 1000/(1000 - AQ208)</f>
        <v>0</v>
      </c>
      <c r="AP208">
        <v>21.98972950817269</v>
      </c>
      <c r="AQ208">
        <v>22.10941818181819</v>
      </c>
      <c r="AR208">
        <v>2.899813152154069E-06</v>
      </c>
      <c r="AS208">
        <v>125.0699500986589</v>
      </c>
      <c r="AT208">
        <v>0</v>
      </c>
      <c r="AU208">
        <v>0</v>
      </c>
      <c r="AV208">
        <f>IF(AT208*$H$13&gt;=AX208,1.0,(AX208/(AX208-AT208*$H$13)))</f>
        <v>0</v>
      </c>
      <c r="AW208">
        <f>(AV208-1)*100</f>
        <v>0</v>
      </c>
      <c r="AX208">
        <f>MAX(0,($B$13+$C$13*EG208)/(1+$D$13*EG208)*DZ208/(EB208+273)*$E$13)</f>
        <v>0</v>
      </c>
      <c r="AY208" t="s">
        <v>439</v>
      </c>
      <c r="AZ208" t="s">
        <v>439</v>
      </c>
      <c r="BA208">
        <v>0</v>
      </c>
      <c r="BB208">
        <v>0</v>
      </c>
      <c r="BC208">
        <f>1-BA208/BB208</f>
        <v>0</v>
      </c>
      <c r="BD208">
        <v>0</v>
      </c>
      <c r="BE208" t="s">
        <v>439</v>
      </c>
      <c r="BF208" t="s">
        <v>439</v>
      </c>
      <c r="BG208">
        <v>0</v>
      </c>
      <c r="BH208">
        <v>0</v>
      </c>
      <c r="BI208">
        <f>1-BG208/BH208</f>
        <v>0</v>
      </c>
      <c r="BJ208">
        <v>0.5</v>
      </c>
      <c r="BK208">
        <f>DJ208</f>
        <v>0</v>
      </c>
      <c r="BL208">
        <f>M208</f>
        <v>0</v>
      </c>
      <c r="BM208">
        <f>BI208*BJ208*BK208</f>
        <v>0</v>
      </c>
      <c r="BN208">
        <f>(BL208-BD208)/BK208</f>
        <v>0</v>
      </c>
      <c r="BO208">
        <f>(BB208-BH208)/BH208</f>
        <v>0</v>
      </c>
      <c r="BP208">
        <f>BA208/(BC208+BA208/BH208)</f>
        <v>0</v>
      </c>
      <c r="BQ208" t="s">
        <v>439</v>
      </c>
      <c r="BR208">
        <v>0</v>
      </c>
      <c r="BS208">
        <f>IF(BR208&lt;&gt;0, BR208, BP208)</f>
        <v>0</v>
      </c>
      <c r="BT208">
        <f>1-BS208/BH208</f>
        <v>0</v>
      </c>
      <c r="BU208">
        <f>(BH208-BG208)/(BH208-BS208)</f>
        <v>0</v>
      </c>
      <c r="BV208">
        <f>(BB208-BH208)/(BB208-BS208)</f>
        <v>0</v>
      </c>
      <c r="BW208">
        <f>(BH208-BG208)/(BH208-BA208)</f>
        <v>0</v>
      </c>
      <c r="BX208">
        <f>(BB208-BH208)/(BB208-BA208)</f>
        <v>0</v>
      </c>
      <c r="BY208">
        <f>(BU208*BS208/BG208)</f>
        <v>0</v>
      </c>
      <c r="BZ208">
        <f>(1-BY208)</f>
        <v>0</v>
      </c>
      <c r="DI208">
        <f>$B$11*EH208+$C$11*EI208+$F$11*ET208*(1-EW208)</f>
        <v>0</v>
      </c>
      <c r="DJ208">
        <f>DI208*DK208</f>
        <v>0</v>
      </c>
      <c r="DK208">
        <f>($B$11*$D$9+$C$11*$D$9+$F$11*((FG208+EY208)/MAX(FG208+EY208+FH208, 0.1)*$I$9+FH208/MAX(FG208+EY208+FH208, 0.1)*$J$9))/($B$11+$C$11+$F$11)</f>
        <v>0</v>
      </c>
      <c r="DL208">
        <f>($B$11*$K$9+$C$11*$K$9+$F$11*((FG208+EY208)/MAX(FG208+EY208+FH208, 0.1)*$P$9+FH208/MAX(FG208+EY208+FH208, 0.1)*$Q$9))/($B$11+$C$11+$F$11)</f>
        <v>0</v>
      </c>
      <c r="DM208">
        <v>1.91</v>
      </c>
      <c r="DN208">
        <v>0.5</v>
      </c>
      <c r="DO208" t="s">
        <v>440</v>
      </c>
      <c r="DP208">
        <v>2</v>
      </c>
      <c r="DQ208" t="b">
        <v>1</v>
      </c>
      <c r="DR208">
        <v>1758402787.1</v>
      </c>
      <c r="DS208">
        <v>1532.97037037037</v>
      </c>
      <c r="DT208">
        <v>1560.53925925926</v>
      </c>
      <c r="DU208">
        <v>22.10876666666667</v>
      </c>
      <c r="DV208">
        <v>21.98583703703704</v>
      </c>
      <c r="DW208">
        <v>1531.501481481482</v>
      </c>
      <c r="DX208">
        <v>21.90474444444444</v>
      </c>
      <c r="DY208">
        <v>499.9995925925926</v>
      </c>
      <c r="DZ208">
        <v>90.30879629629632</v>
      </c>
      <c r="EA208">
        <v>0.05569896296296296</v>
      </c>
      <c r="EB208">
        <v>28.91520740740741</v>
      </c>
      <c r="EC208">
        <v>29.98505185185185</v>
      </c>
      <c r="ED208">
        <v>999.9000000000001</v>
      </c>
      <c r="EE208">
        <v>0</v>
      </c>
      <c r="EF208">
        <v>0</v>
      </c>
      <c r="EG208">
        <v>10011.38555555556</v>
      </c>
      <c r="EH208">
        <v>0</v>
      </c>
      <c r="EI208">
        <v>9.813071111111112</v>
      </c>
      <c r="EJ208">
        <v>-27.56899629629629</v>
      </c>
      <c r="EK208">
        <v>1567.628148148148</v>
      </c>
      <c r="EL208">
        <v>1595.621851851852</v>
      </c>
      <c r="EM208">
        <v>0.1229365185185185</v>
      </c>
      <c r="EN208">
        <v>1560.53925925926</v>
      </c>
      <c r="EO208">
        <v>21.98583703703704</v>
      </c>
      <c r="EP208">
        <v>1.996616666666667</v>
      </c>
      <c r="EQ208">
        <v>1.985515185185185</v>
      </c>
      <c r="ER208">
        <v>17.41753333333333</v>
      </c>
      <c r="ES208">
        <v>17.32928518518519</v>
      </c>
      <c r="ET208">
        <v>2000.010370370371</v>
      </c>
      <c r="EU208">
        <v>0.9800036666666666</v>
      </c>
      <c r="EV208">
        <v>0.01999601481481481</v>
      </c>
      <c r="EW208">
        <v>0</v>
      </c>
      <c r="EX208">
        <v>208.4974444444445</v>
      </c>
      <c r="EY208">
        <v>5.000560000000001</v>
      </c>
      <c r="EZ208">
        <v>4336.762962962963</v>
      </c>
      <c r="FA208">
        <v>17294.97777777778</v>
      </c>
      <c r="FB208">
        <v>41.875</v>
      </c>
      <c r="FC208">
        <v>42.13648148148148</v>
      </c>
      <c r="FD208">
        <v>41.68699999999999</v>
      </c>
      <c r="FE208">
        <v>41.22666666666665</v>
      </c>
      <c r="FF208">
        <v>42.5</v>
      </c>
      <c r="FG208">
        <v>1955.120370370371</v>
      </c>
      <c r="FH208">
        <v>39.89000000000001</v>
      </c>
      <c r="FI208">
        <v>0</v>
      </c>
      <c r="FJ208">
        <v>1758402794.8</v>
      </c>
      <c r="FK208">
        <v>0</v>
      </c>
      <c r="FL208">
        <v>208.49324</v>
      </c>
      <c r="FM208">
        <v>-0.1802307648971214</v>
      </c>
      <c r="FN208">
        <v>0.438461557042677</v>
      </c>
      <c r="FO208">
        <v>4336.7576</v>
      </c>
      <c r="FP208">
        <v>15</v>
      </c>
      <c r="FQ208">
        <v>0</v>
      </c>
      <c r="FR208" t="s">
        <v>441</v>
      </c>
      <c r="FS208">
        <v>1747148579.5</v>
      </c>
      <c r="FT208">
        <v>1747148584.5</v>
      </c>
      <c r="FU208">
        <v>0</v>
      </c>
      <c r="FV208">
        <v>0.162</v>
      </c>
      <c r="FW208">
        <v>-0.001</v>
      </c>
      <c r="FX208">
        <v>0.139</v>
      </c>
      <c r="FY208">
        <v>0.058</v>
      </c>
      <c r="FZ208">
        <v>420</v>
      </c>
      <c r="GA208">
        <v>16</v>
      </c>
      <c r="GB208">
        <v>0.19</v>
      </c>
      <c r="GC208">
        <v>0.02</v>
      </c>
      <c r="GD208">
        <v>-27.5667975</v>
      </c>
      <c r="GE208">
        <v>-0.099909568480276</v>
      </c>
      <c r="GF208">
        <v>0.1152138587312743</v>
      </c>
      <c r="GG208">
        <v>1</v>
      </c>
      <c r="GH208">
        <v>208.545294117647</v>
      </c>
      <c r="GI208">
        <v>-0.9042933545410581</v>
      </c>
      <c r="GJ208">
        <v>0.1832593034973654</v>
      </c>
      <c r="GK208">
        <v>1</v>
      </c>
      <c r="GL208">
        <v>0.125468375</v>
      </c>
      <c r="GM208">
        <v>-0.04165687429643522</v>
      </c>
      <c r="GN208">
        <v>0.004040473355236365</v>
      </c>
      <c r="GO208">
        <v>1</v>
      </c>
      <c r="GP208">
        <v>3</v>
      </c>
      <c r="GQ208">
        <v>3</v>
      </c>
      <c r="GR208" t="s">
        <v>442</v>
      </c>
      <c r="GS208">
        <v>3.12738</v>
      </c>
      <c r="GT208">
        <v>2.73364</v>
      </c>
      <c r="GU208">
        <v>0.204669</v>
      </c>
      <c r="GV208">
        <v>0.208305</v>
      </c>
      <c r="GW208">
        <v>0.100803</v>
      </c>
      <c r="GX208">
        <v>0.100958</v>
      </c>
      <c r="GY208">
        <v>23835.5</v>
      </c>
      <c r="GZ208">
        <v>22996.5</v>
      </c>
      <c r="HA208">
        <v>30514.7</v>
      </c>
      <c r="HB208">
        <v>29305.5</v>
      </c>
      <c r="HC208">
        <v>37884.9</v>
      </c>
      <c r="HD208">
        <v>34666.9</v>
      </c>
      <c r="HE208">
        <v>46689.5</v>
      </c>
      <c r="HF208">
        <v>43538.8</v>
      </c>
      <c r="HG208">
        <v>1.81732</v>
      </c>
      <c r="HH208">
        <v>1.87675</v>
      </c>
      <c r="HI208">
        <v>0.118654</v>
      </c>
      <c r="HJ208">
        <v>0</v>
      </c>
      <c r="HK208">
        <v>28.0502</v>
      </c>
      <c r="HL208">
        <v>999.9</v>
      </c>
      <c r="HM208">
        <v>55</v>
      </c>
      <c r="HN208">
        <v>30.3</v>
      </c>
      <c r="HO208">
        <v>26.3992</v>
      </c>
      <c r="HP208">
        <v>63.8741</v>
      </c>
      <c r="HQ208">
        <v>16.6226</v>
      </c>
      <c r="HR208">
        <v>1</v>
      </c>
      <c r="HS208">
        <v>0.177973</v>
      </c>
      <c r="HT208">
        <v>0.445438</v>
      </c>
      <c r="HU208">
        <v>20.1988</v>
      </c>
      <c r="HV208">
        <v>5.22792</v>
      </c>
      <c r="HW208">
        <v>11.974</v>
      </c>
      <c r="HX208">
        <v>4.96975</v>
      </c>
      <c r="HY208">
        <v>3.28948</v>
      </c>
      <c r="HZ208">
        <v>9999</v>
      </c>
      <c r="IA208">
        <v>9999</v>
      </c>
      <c r="IB208">
        <v>9999</v>
      </c>
      <c r="IC208">
        <v>999.9</v>
      </c>
      <c r="ID208">
        <v>4.97296</v>
      </c>
      <c r="IE208">
        <v>1.87743</v>
      </c>
      <c r="IF208">
        <v>1.87546</v>
      </c>
      <c r="IG208">
        <v>1.87835</v>
      </c>
      <c r="IH208">
        <v>1.87501</v>
      </c>
      <c r="II208">
        <v>1.87863</v>
      </c>
      <c r="IJ208">
        <v>1.87573</v>
      </c>
      <c r="IK208">
        <v>1.87687</v>
      </c>
      <c r="IL208">
        <v>0</v>
      </c>
      <c r="IM208">
        <v>0</v>
      </c>
      <c r="IN208">
        <v>0</v>
      </c>
      <c r="IO208">
        <v>0</v>
      </c>
      <c r="IP208" t="s">
        <v>443</v>
      </c>
      <c r="IQ208" t="s">
        <v>444</v>
      </c>
      <c r="IR208" t="s">
        <v>445</v>
      </c>
      <c r="IS208" t="s">
        <v>445</v>
      </c>
      <c r="IT208" t="s">
        <v>445</v>
      </c>
      <c r="IU208" t="s">
        <v>445</v>
      </c>
      <c r="IV208">
        <v>0</v>
      </c>
      <c r="IW208">
        <v>100</v>
      </c>
      <c r="IX208">
        <v>100</v>
      </c>
      <c r="IY208">
        <v>1.51</v>
      </c>
      <c r="IZ208">
        <v>0.204</v>
      </c>
      <c r="JA208">
        <v>-0.2046850803116756</v>
      </c>
      <c r="JB208">
        <v>0.001090686741545948</v>
      </c>
      <c r="JC208">
        <v>-2.452344269991786E-07</v>
      </c>
      <c r="JD208">
        <v>1.613811493950918E-10</v>
      </c>
      <c r="JE208">
        <v>-0.05017639731038544</v>
      </c>
      <c r="JF208">
        <v>-0.0006473243881308715</v>
      </c>
      <c r="JG208">
        <v>0.0006993473609999637</v>
      </c>
      <c r="JH208">
        <v>-6.390957121238126E-06</v>
      </c>
      <c r="JI208">
        <v>1</v>
      </c>
      <c r="JJ208">
        <v>2094</v>
      </c>
      <c r="JK208">
        <v>1</v>
      </c>
      <c r="JL208">
        <v>27</v>
      </c>
      <c r="JM208">
        <v>187570.3</v>
      </c>
      <c r="JN208">
        <v>187570.2</v>
      </c>
      <c r="JO208">
        <v>3.23242</v>
      </c>
      <c r="JP208">
        <v>2.51953</v>
      </c>
      <c r="JQ208">
        <v>1.39893</v>
      </c>
      <c r="JR208">
        <v>2.35229</v>
      </c>
      <c r="JS208">
        <v>1.44897</v>
      </c>
      <c r="JT208">
        <v>2.58789</v>
      </c>
      <c r="JU208">
        <v>37.1225</v>
      </c>
      <c r="JV208">
        <v>24.2013</v>
      </c>
      <c r="JW208">
        <v>18</v>
      </c>
      <c r="JX208">
        <v>476.554</v>
      </c>
      <c r="JY208">
        <v>484.374</v>
      </c>
      <c r="JZ208">
        <v>26.6398</v>
      </c>
      <c r="KA208">
        <v>29.4286</v>
      </c>
      <c r="KB208">
        <v>30.0003</v>
      </c>
      <c r="KC208">
        <v>29.0596</v>
      </c>
      <c r="KD208">
        <v>29.1114</v>
      </c>
      <c r="KE208">
        <v>64.6999</v>
      </c>
      <c r="KF208">
        <v>26.8824</v>
      </c>
      <c r="KG208">
        <v>100</v>
      </c>
      <c r="KH208">
        <v>26.6503</v>
      </c>
      <c r="KI208">
        <v>1603.71</v>
      </c>
      <c r="KJ208">
        <v>22.0392</v>
      </c>
      <c r="KK208">
        <v>100.892</v>
      </c>
      <c r="KL208">
        <v>100.154</v>
      </c>
    </row>
    <row r="209" spans="1:298">
      <c r="A209">
        <v>193</v>
      </c>
      <c r="B209">
        <v>1758404710.1</v>
      </c>
      <c r="C209">
        <v>7301.599999904633</v>
      </c>
      <c r="D209" t="s">
        <v>832</v>
      </c>
      <c r="E209" t="s">
        <v>833</v>
      </c>
      <c r="F209">
        <v>5</v>
      </c>
      <c r="G209" t="s">
        <v>834</v>
      </c>
      <c r="H209" t="s">
        <v>437</v>
      </c>
      <c r="I209" t="s">
        <v>438</v>
      </c>
      <c r="J209">
        <v>1758404702.099999</v>
      </c>
      <c r="K209">
        <f>(L209)/1000</f>
        <v>0</v>
      </c>
      <c r="L209">
        <f>IF(DQ209, AO209, AI209)</f>
        <v>0</v>
      </c>
      <c r="M209">
        <f>IF(DQ209, AJ209, AH209)</f>
        <v>0</v>
      </c>
      <c r="N209">
        <f>DS209 - IF(AV209&gt;1, M209*DM209*100.0/(AX209), 0)</f>
        <v>0</v>
      </c>
      <c r="O209">
        <f>((U209-K209/2)*N209-M209)/(U209+K209/2)</f>
        <v>0</v>
      </c>
      <c r="P209">
        <f>O209*(DZ209+EA209)/1000.0</f>
        <v>0</v>
      </c>
      <c r="Q209">
        <f>(DS209 - IF(AV209&gt;1, M209*DM209*100.0/(AX209), 0))*(DZ209+EA209)/1000.0</f>
        <v>0</v>
      </c>
      <c r="R209">
        <f>2.0/((1/T209-1/S209)+SIGN(T209)*SQRT((1/T209-1/S209)*(1/T209-1/S209) + 4*DN209/((DN209+1)*(DN209+1))*(2*1/T209*1/S209-1/S209*1/S209)))</f>
        <v>0</v>
      </c>
      <c r="S209">
        <f>IF(LEFT(DO209,1)&lt;&gt;"0",IF(LEFT(DO209,1)="1",3.0,DP209),$D$5+$E$5*(EG209*DZ209/($K$5*1000))+$F$5*(EG209*DZ209/($K$5*1000))*MAX(MIN(DM209,$J$5),$I$5)*MAX(MIN(DM209,$J$5),$I$5)+$G$5*MAX(MIN(DM209,$J$5),$I$5)*(EG209*DZ209/($K$5*1000))+$H$5*(EG209*DZ209/($K$5*1000))*(EG209*DZ209/($K$5*1000)))</f>
        <v>0</v>
      </c>
      <c r="T209">
        <f>K209*(1000-(1000*0.61365*exp(17.502*X209/(240.97+X209))/(DZ209+EA209)+DU209)/2)/(1000*0.61365*exp(17.502*X209/(240.97+X209))/(DZ209+EA209)-DU209)</f>
        <v>0</v>
      </c>
      <c r="U209">
        <f>1/((DN209+1)/(R209/1.6)+1/(S209/1.37)) + DN209/((DN209+1)/(R209/1.6) + DN209/(S209/1.37))</f>
        <v>0</v>
      </c>
      <c r="V209">
        <f>(DI209*DL209)</f>
        <v>0</v>
      </c>
      <c r="W209">
        <f>(EB209+(V209+2*0.95*5.67E-8*(((EB209+$B$7)+273)^4-(EB209+273)^4)-44100*K209)/(1.84*29.3*S209+8*0.95*5.67E-8*(EB209+273)^3))</f>
        <v>0</v>
      </c>
      <c r="X209">
        <f>($C$7*EC209+$D$7*ED209+$E$7*W209)</f>
        <v>0</v>
      </c>
      <c r="Y209">
        <f>0.61365*exp(17.502*X209/(240.97+X209))</f>
        <v>0</v>
      </c>
      <c r="Z209">
        <f>(AA209/AB209*100)</f>
        <v>0</v>
      </c>
      <c r="AA209">
        <f>DU209*(DZ209+EA209)/1000</f>
        <v>0</v>
      </c>
      <c r="AB209">
        <f>0.61365*exp(17.502*EB209/(240.97+EB209))</f>
        <v>0</v>
      </c>
      <c r="AC209">
        <f>(Y209-DU209*(DZ209+EA209)/1000)</f>
        <v>0</v>
      </c>
      <c r="AD209">
        <f>(-K209*44100)</f>
        <v>0</v>
      </c>
      <c r="AE209">
        <f>2*29.3*S209*0.92*(EB209-X209)</f>
        <v>0</v>
      </c>
      <c r="AF209">
        <f>2*0.95*5.67E-8*(((EB209+$B$7)+273)^4-(X209+273)^4)</f>
        <v>0</v>
      </c>
      <c r="AG209">
        <f>V209+AF209+AD209+AE209</f>
        <v>0</v>
      </c>
      <c r="AH209">
        <f>DY209*AV209*(DT209-DS209*(1000-AV209*DV209)/(1000-AV209*DU209))/(100*DM209)</f>
        <v>0</v>
      </c>
      <c r="AI209">
        <f>1000*DY209*AV209*(DU209-DV209)/(100*DM209*(1000-AV209*DU209))</f>
        <v>0</v>
      </c>
      <c r="AJ209">
        <f>(AK209 - AL209 - DZ209*1E3/(8.314*(EB209+273.15)) * AN209/DY209 * AM209) * DY209/(100*DM209) * (1000 - DV209)/1000</f>
        <v>0</v>
      </c>
      <c r="AK209">
        <v>429.1542401739741</v>
      </c>
      <c r="AL209">
        <v>419.6474363636362</v>
      </c>
      <c r="AM209">
        <v>0.0003060388546709472</v>
      </c>
      <c r="AN209">
        <v>65.66156784725538</v>
      </c>
      <c r="AO209">
        <f>(AQ209 - AP209 + DZ209*1E3/(8.314*(EB209+273.15)) * AS209/DY209 * AR209) * DY209/(100*DM209) * 1000/(1000 - AQ209)</f>
        <v>0</v>
      </c>
      <c r="AP209">
        <v>21.25980867354644</v>
      </c>
      <c r="AQ209">
        <v>22.82383393939393</v>
      </c>
      <c r="AR209">
        <v>-1.225902762542226E-05</v>
      </c>
      <c r="AS209">
        <v>124.6823972662546</v>
      </c>
      <c r="AT209">
        <v>0</v>
      </c>
      <c r="AU209">
        <v>0</v>
      </c>
      <c r="AV209">
        <f>IF(AT209*$H$13&gt;=AX209,1.0,(AX209/(AX209-AT209*$H$13)))</f>
        <v>0</v>
      </c>
      <c r="AW209">
        <f>(AV209-1)*100</f>
        <v>0</v>
      </c>
      <c r="AX209">
        <f>MAX(0,($B$13+$C$13*EG209)/(1+$D$13*EG209)*DZ209/(EB209+273)*$E$13)</f>
        <v>0</v>
      </c>
      <c r="AY209" t="s">
        <v>439</v>
      </c>
      <c r="AZ209" t="s">
        <v>439</v>
      </c>
      <c r="BA209">
        <v>0</v>
      </c>
      <c r="BB209">
        <v>0</v>
      </c>
      <c r="BC209">
        <f>1-BA209/BB209</f>
        <v>0</v>
      </c>
      <c r="BD209">
        <v>0</v>
      </c>
      <c r="BE209" t="s">
        <v>439</v>
      </c>
      <c r="BF209" t="s">
        <v>439</v>
      </c>
      <c r="BG209">
        <v>0</v>
      </c>
      <c r="BH209">
        <v>0</v>
      </c>
      <c r="BI209">
        <f>1-BG209/BH209</f>
        <v>0</v>
      </c>
      <c r="BJ209">
        <v>0.5</v>
      </c>
      <c r="BK209">
        <f>DJ209</f>
        <v>0</v>
      </c>
      <c r="BL209">
        <f>M209</f>
        <v>0</v>
      </c>
      <c r="BM209">
        <f>BI209*BJ209*BK209</f>
        <v>0</v>
      </c>
      <c r="BN209">
        <f>(BL209-BD209)/BK209</f>
        <v>0</v>
      </c>
      <c r="BO209">
        <f>(BB209-BH209)/BH209</f>
        <v>0</v>
      </c>
      <c r="BP209">
        <f>BA209/(BC209+BA209/BH209)</f>
        <v>0</v>
      </c>
      <c r="BQ209" t="s">
        <v>439</v>
      </c>
      <c r="BR209">
        <v>0</v>
      </c>
      <c r="BS209">
        <f>IF(BR209&lt;&gt;0, BR209, BP209)</f>
        <v>0</v>
      </c>
      <c r="BT209">
        <f>1-BS209/BH209</f>
        <v>0</v>
      </c>
      <c r="BU209">
        <f>(BH209-BG209)/(BH209-BS209)</f>
        <v>0</v>
      </c>
      <c r="BV209">
        <f>(BB209-BH209)/(BB209-BS209)</f>
        <v>0</v>
      </c>
      <c r="BW209">
        <f>(BH209-BG209)/(BH209-BA209)</f>
        <v>0</v>
      </c>
      <c r="BX209">
        <f>(BB209-BH209)/(BB209-BA209)</f>
        <v>0</v>
      </c>
      <c r="BY209">
        <f>(BU209*BS209/BG209)</f>
        <v>0</v>
      </c>
      <c r="BZ209">
        <f>(1-BY209)</f>
        <v>0</v>
      </c>
      <c r="DI209">
        <f>$B$11*EH209+$C$11*EI209+$F$11*ET209*(1-EW209)</f>
        <v>0</v>
      </c>
      <c r="DJ209">
        <f>DI209*DK209</f>
        <v>0</v>
      </c>
      <c r="DK209">
        <f>($B$11*$D$9+$C$11*$D$9+$F$11*((FG209+EY209)/MAX(FG209+EY209+FH209, 0.1)*$I$9+FH209/MAX(FG209+EY209+FH209, 0.1)*$J$9))/($B$11+$C$11+$F$11)</f>
        <v>0</v>
      </c>
      <c r="DL209">
        <f>($B$11*$K$9+$C$11*$K$9+$F$11*((FG209+EY209)/MAX(FG209+EY209+FH209, 0.1)*$P$9+FH209/MAX(FG209+EY209+FH209, 0.1)*$Q$9))/($B$11+$C$11+$F$11)</f>
        <v>0</v>
      </c>
      <c r="DM209">
        <v>2.7</v>
      </c>
      <c r="DN209">
        <v>0.5</v>
      </c>
      <c r="DO209" t="s">
        <v>440</v>
      </c>
      <c r="DP209">
        <v>2</v>
      </c>
      <c r="DQ209" t="b">
        <v>1</v>
      </c>
      <c r="DR209">
        <v>1758404702.099999</v>
      </c>
      <c r="DS209">
        <v>410.0375806451613</v>
      </c>
      <c r="DT209">
        <v>420.0136129032259</v>
      </c>
      <c r="DU209">
        <v>22.82955161290322</v>
      </c>
      <c r="DV209">
        <v>21.26101935483871</v>
      </c>
      <c r="DW209">
        <v>409.8252258064517</v>
      </c>
      <c r="DX209">
        <v>22.6107</v>
      </c>
      <c r="DY209">
        <v>500.0012580645162</v>
      </c>
      <c r="DZ209">
        <v>90.27277419354839</v>
      </c>
      <c r="EA209">
        <v>0.05276872258064517</v>
      </c>
      <c r="EB209">
        <v>29.49902903225806</v>
      </c>
      <c r="EC209">
        <v>30.00335161290323</v>
      </c>
      <c r="ED209">
        <v>999.9000000000003</v>
      </c>
      <c r="EE209">
        <v>0</v>
      </c>
      <c r="EF209">
        <v>0</v>
      </c>
      <c r="EG209">
        <v>10001.11193548387</v>
      </c>
      <c r="EH209">
        <v>0</v>
      </c>
      <c r="EI209">
        <v>7.447139999999997</v>
      </c>
      <c r="EJ209">
        <v>-9.976097741935483</v>
      </c>
      <c r="EK209">
        <v>419.6171612903225</v>
      </c>
      <c r="EL209">
        <v>429.1375161290323</v>
      </c>
      <c r="EM209">
        <v>1.568537741935484</v>
      </c>
      <c r="EN209">
        <v>420.0136129032259</v>
      </c>
      <c r="EO209">
        <v>21.26101935483871</v>
      </c>
      <c r="EP209">
        <v>2.060886774193549</v>
      </c>
      <c r="EQ209">
        <v>1.919291290322581</v>
      </c>
      <c r="ER209">
        <v>17.92005806451613</v>
      </c>
      <c r="ES209">
        <v>16.79375806451613</v>
      </c>
      <c r="ET209">
        <v>1999.991612903226</v>
      </c>
      <c r="EU209">
        <v>0.9800046451612903</v>
      </c>
      <c r="EV209">
        <v>0.01999499677419355</v>
      </c>
      <c r="EW209">
        <v>0</v>
      </c>
      <c r="EX209">
        <v>283.8576451612903</v>
      </c>
      <c r="EY209">
        <v>5.000560000000002</v>
      </c>
      <c r="EZ209">
        <v>5809.51322580645</v>
      </c>
      <c r="FA209">
        <v>17294.82903225807</v>
      </c>
      <c r="FB209">
        <v>40.625</v>
      </c>
      <c r="FC209">
        <v>40.81199999999998</v>
      </c>
      <c r="FD209">
        <v>40.34858064516128</v>
      </c>
      <c r="FE209">
        <v>40</v>
      </c>
      <c r="FF209">
        <v>41.43699999999998</v>
      </c>
      <c r="FG209">
        <v>1955.101612903226</v>
      </c>
      <c r="FH209">
        <v>39.89000000000002</v>
      </c>
      <c r="FI209">
        <v>0</v>
      </c>
      <c r="FJ209">
        <v>1758404710.6</v>
      </c>
      <c r="FK209">
        <v>0</v>
      </c>
      <c r="FL209">
        <v>283.8755</v>
      </c>
      <c r="FM209">
        <v>-0.07613676823908713</v>
      </c>
      <c r="FN209">
        <v>-3.45948717555512</v>
      </c>
      <c r="FO209">
        <v>5809.52423076923</v>
      </c>
      <c r="FP209">
        <v>15</v>
      </c>
      <c r="FQ209">
        <v>0</v>
      </c>
      <c r="FR209" t="s">
        <v>441</v>
      </c>
      <c r="FS209">
        <v>1747148579.5</v>
      </c>
      <c r="FT209">
        <v>1747148584.5</v>
      </c>
      <c r="FU209">
        <v>0</v>
      </c>
      <c r="FV209">
        <v>0.162</v>
      </c>
      <c r="FW209">
        <v>-0.001</v>
      </c>
      <c r="FX209">
        <v>0.139</v>
      </c>
      <c r="FY209">
        <v>0.058</v>
      </c>
      <c r="FZ209">
        <v>420</v>
      </c>
      <c r="GA209">
        <v>16</v>
      </c>
      <c r="GB209">
        <v>0.19</v>
      </c>
      <c r="GC209">
        <v>0.02</v>
      </c>
      <c r="GD209">
        <v>-9.9710635</v>
      </c>
      <c r="GE209">
        <v>-0.167433095684776</v>
      </c>
      <c r="GF209">
        <v>0.02786151741650116</v>
      </c>
      <c r="GG209">
        <v>1</v>
      </c>
      <c r="GH209">
        <v>283.9091176470588</v>
      </c>
      <c r="GI209">
        <v>-0.5830710499274965</v>
      </c>
      <c r="GJ209">
        <v>0.2231301077459014</v>
      </c>
      <c r="GK209">
        <v>1</v>
      </c>
      <c r="GL209">
        <v>1.569456</v>
      </c>
      <c r="GM209">
        <v>-0.02389103189493808</v>
      </c>
      <c r="GN209">
        <v>0.002633375020767078</v>
      </c>
      <c r="GO209">
        <v>1</v>
      </c>
      <c r="GP209">
        <v>3</v>
      </c>
      <c r="GQ209">
        <v>3</v>
      </c>
      <c r="GR209" t="s">
        <v>442</v>
      </c>
      <c r="GS209">
        <v>3.12804</v>
      </c>
      <c r="GT209">
        <v>2.73038</v>
      </c>
      <c r="GU209">
        <v>0.08416800000000001</v>
      </c>
      <c r="GV209">
        <v>0.0861903</v>
      </c>
      <c r="GW209">
        <v>0.103246</v>
      </c>
      <c r="GX209">
        <v>0.09880129999999999</v>
      </c>
      <c r="GY209">
        <v>27532.5</v>
      </c>
      <c r="GZ209">
        <v>26602.2</v>
      </c>
      <c r="HA209">
        <v>30601.7</v>
      </c>
      <c r="HB209">
        <v>29362.1</v>
      </c>
      <c r="HC209">
        <v>37868.9</v>
      </c>
      <c r="HD209">
        <v>34805.7</v>
      </c>
      <c r="HE209">
        <v>46812.6</v>
      </c>
      <c r="HF209">
        <v>43621.7</v>
      </c>
      <c r="HG209">
        <v>1.83078</v>
      </c>
      <c r="HH209">
        <v>1.8833</v>
      </c>
      <c r="HI209">
        <v>0.11842</v>
      </c>
      <c r="HJ209">
        <v>0</v>
      </c>
      <c r="HK209">
        <v>28.0598</v>
      </c>
      <c r="HL209">
        <v>999.9</v>
      </c>
      <c r="HM209">
        <v>52.1</v>
      </c>
      <c r="HN209">
        <v>30.7</v>
      </c>
      <c r="HO209">
        <v>25.5975</v>
      </c>
      <c r="HP209">
        <v>63.6222</v>
      </c>
      <c r="HQ209">
        <v>16.879</v>
      </c>
      <c r="HR209">
        <v>1</v>
      </c>
      <c r="HS209">
        <v>0.0867378</v>
      </c>
      <c r="HT209">
        <v>-0.497043</v>
      </c>
      <c r="HU209">
        <v>20.1998</v>
      </c>
      <c r="HV209">
        <v>5.23301</v>
      </c>
      <c r="HW209">
        <v>11.974</v>
      </c>
      <c r="HX209">
        <v>4.97095</v>
      </c>
      <c r="HY209">
        <v>3.29038</v>
      </c>
      <c r="HZ209">
        <v>9999</v>
      </c>
      <c r="IA209">
        <v>9999</v>
      </c>
      <c r="IB209">
        <v>9999</v>
      </c>
      <c r="IC209">
        <v>999.9</v>
      </c>
      <c r="ID209">
        <v>4.97295</v>
      </c>
      <c r="IE209">
        <v>1.87734</v>
      </c>
      <c r="IF209">
        <v>1.87546</v>
      </c>
      <c r="IG209">
        <v>1.87824</v>
      </c>
      <c r="IH209">
        <v>1.875</v>
      </c>
      <c r="II209">
        <v>1.87855</v>
      </c>
      <c r="IJ209">
        <v>1.87566</v>
      </c>
      <c r="IK209">
        <v>1.87683</v>
      </c>
      <c r="IL209">
        <v>0</v>
      </c>
      <c r="IM209">
        <v>0</v>
      </c>
      <c r="IN209">
        <v>0</v>
      </c>
      <c r="IO209">
        <v>0</v>
      </c>
      <c r="IP209" t="s">
        <v>443</v>
      </c>
      <c r="IQ209" t="s">
        <v>444</v>
      </c>
      <c r="IR209" t="s">
        <v>445</v>
      </c>
      <c r="IS209" t="s">
        <v>445</v>
      </c>
      <c r="IT209" t="s">
        <v>445</v>
      </c>
      <c r="IU209" t="s">
        <v>445</v>
      </c>
      <c r="IV209">
        <v>0</v>
      </c>
      <c r="IW209">
        <v>100</v>
      </c>
      <c r="IX209">
        <v>100</v>
      </c>
      <c r="IY209">
        <v>0.213</v>
      </c>
      <c r="IZ209">
        <v>0.2187</v>
      </c>
      <c r="JA209">
        <v>-0.2046850803116756</v>
      </c>
      <c r="JB209">
        <v>0.001090686741545948</v>
      </c>
      <c r="JC209">
        <v>-2.452344269991786E-07</v>
      </c>
      <c r="JD209">
        <v>1.613811493950918E-10</v>
      </c>
      <c r="JE209">
        <v>-0.05017639731038544</v>
      </c>
      <c r="JF209">
        <v>-0.0006473243881308715</v>
      </c>
      <c r="JG209">
        <v>0.0006993473609999637</v>
      </c>
      <c r="JH209">
        <v>-6.390957121238126E-06</v>
      </c>
      <c r="JI209">
        <v>1</v>
      </c>
      <c r="JJ209">
        <v>2094</v>
      </c>
      <c r="JK209">
        <v>1</v>
      </c>
      <c r="JL209">
        <v>27</v>
      </c>
      <c r="JM209">
        <v>187602.2</v>
      </c>
      <c r="JN209">
        <v>187602.1</v>
      </c>
      <c r="JO209">
        <v>1.11206</v>
      </c>
      <c r="JP209">
        <v>2.53296</v>
      </c>
      <c r="JQ209">
        <v>1.39893</v>
      </c>
      <c r="JR209">
        <v>2.34375</v>
      </c>
      <c r="JS209">
        <v>1.44897</v>
      </c>
      <c r="JT209">
        <v>2.53418</v>
      </c>
      <c r="JU209">
        <v>37.027</v>
      </c>
      <c r="JV209">
        <v>24.2013</v>
      </c>
      <c r="JW209">
        <v>18</v>
      </c>
      <c r="JX209">
        <v>477.284</v>
      </c>
      <c r="JY209">
        <v>480.539</v>
      </c>
      <c r="JZ209">
        <v>28.0884</v>
      </c>
      <c r="KA209">
        <v>28.2672</v>
      </c>
      <c r="KB209">
        <v>30</v>
      </c>
      <c r="KC209">
        <v>28.0377</v>
      </c>
      <c r="KD209">
        <v>28.1133</v>
      </c>
      <c r="KE209">
        <v>22.2945</v>
      </c>
      <c r="KF209">
        <v>25.6374</v>
      </c>
      <c r="KG209">
        <v>93.6844</v>
      </c>
      <c r="KH209">
        <v>28.0905</v>
      </c>
      <c r="KI209">
        <v>413.347</v>
      </c>
      <c r="KJ209">
        <v>21.3096</v>
      </c>
      <c r="KK209">
        <v>101.166</v>
      </c>
      <c r="KL209">
        <v>100.345</v>
      </c>
    </row>
    <row r="210" spans="1:298">
      <c r="A210">
        <v>194</v>
      </c>
      <c r="B210">
        <v>1758404715.1</v>
      </c>
      <c r="C210">
        <v>7306.599999904633</v>
      </c>
      <c r="D210" t="s">
        <v>835</v>
      </c>
      <c r="E210" t="s">
        <v>836</v>
      </c>
      <c r="F210">
        <v>5</v>
      </c>
      <c r="G210" t="s">
        <v>834</v>
      </c>
      <c r="H210" t="s">
        <v>437</v>
      </c>
      <c r="I210" t="s">
        <v>438</v>
      </c>
      <c r="J210">
        <v>1758404707.255172</v>
      </c>
      <c r="K210">
        <f>(L210)/1000</f>
        <v>0</v>
      </c>
      <c r="L210">
        <f>IF(DQ210, AO210, AI210)</f>
        <v>0</v>
      </c>
      <c r="M210">
        <f>IF(DQ210, AJ210, AH210)</f>
        <v>0</v>
      </c>
      <c r="N210">
        <f>DS210 - IF(AV210&gt;1, M210*DM210*100.0/(AX210), 0)</f>
        <v>0</v>
      </c>
      <c r="O210">
        <f>((U210-K210/2)*N210-M210)/(U210+K210/2)</f>
        <v>0</v>
      </c>
      <c r="P210">
        <f>O210*(DZ210+EA210)/1000.0</f>
        <v>0</v>
      </c>
      <c r="Q210">
        <f>(DS210 - IF(AV210&gt;1, M210*DM210*100.0/(AX210), 0))*(DZ210+EA210)/1000.0</f>
        <v>0</v>
      </c>
      <c r="R210">
        <f>2.0/((1/T210-1/S210)+SIGN(T210)*SQRT((1/T210-1/S210)*(1/T210-1/S210) + 4*DN210/((DN210+1)*(DN210+1))*(2*1/T210*1/S210-1/S210*1/S210)))</f>
        <v>0</v>
      </c>
      <c r="S210">
        <f>IF(LEFT(DO210,1)&lt;&gt;"0",IF(LEFT(DO210,1)="1",3.0,DP210),$D$5+$E$5*(EG210*DZ210/($K$5*1000))+$F$5*(EG210*DZ210/($K$5*1000))*MAX(MIN(DM210,$J$5),$I$5)*MAX(MIN(DM210,$J$5),$I$5)+$G$5*MAX(MIN(DM210,$J$5),$I$5)*(EG210*DZ210/($K$5*1000))+$H$5*(EG210*DZ210/($K$5*1000))*(EG210*DZ210/($K$5*1000)))</f>
        <v>0</v>
      </c>
      <c r="T210">
        <f>K210*(1000-(1000*0.61365*exp(17.502*X210/(240.97+X210))/(DZ210+EA210)+DU210)/2)/(1000*0.61365*exp(17.502*X210/(240.97+X210))/(DZ210+EA210)-DU210)</f>
        <v>0</v>
      </c>
      <c r="U210">
        <f>1/((DN210+1)/(R210/1.6)+1/(S210/1.37)) + DN210/((DN210+1)/(R210/1.6) + DN210/(S210/1.37))</f>
        <v>0</v>
      </c>
      <c r="V210">
        <f>(DI210*DL210)</f>
        <v>0</v>
      </c>
      <c r="W210">
        <f>(EB210+(V210+2*0.95*5.67E-8*(((EB210+$B$7)+273)^4-(EB210+273)^4)-44100*K210)/(1.84*29.3*S210+8*0.95*5.67E-8*(EB210+273)^3))</f>
        <v>0</v>
      </c>
      <c r="X210">
        <f>($C$7*EC210+$D$7*ED210+$E$7*W210)</f>
        <v>0</v>
      </c>
      <c r="Y210">
        <f>0.61365*exp(17.502*X210/(240.97+X210))</f>
        <v>0</v>
      </c>
      <c r="Z210">
        <f>(AA210/AB210*100)</f>
        <v>0</v>
      </c>
      <c r="AA210">
        <f>DU210*(DZ210+EA210)/1000</f>
        <v>0</v>
      </c>
      <c r="AB210">
        <f>0.61365*exp(17.502*EB210/(240.97+EB210))</f>
        <v>0</v>
      </c>
      <c r="AC210">
        <f>(Y210-DU210*(DZ210+EA210)/1000)</f>
        <v>0</v>
      </c>
      <c r="AD210">
        <f>(-K210*44100)</f>
        <v>0</v>
      </c>
      <c r="AE210">
        <f>2*29.3*S210*0.92*(EB210-X210)</f>
        <v>0</v>
      </c>
      <c r="AF210">
        <f>2*0.95*5.67E-8*(((EB210+$B$7)+273)^4-(X210+273)^4)</f>
        <v>0</v>
      </c>
      <c r="AG210">
        <f>V210+AF210+AD210+AE210</f>
        <v>0</v>
      </c>
      <c r="AH210">
        <f>DY210*AV210*(DT210-DS210*(1000-AV210*DV210)/(1000-AV210*DU210))/(100*DM210)</f>
        <v>0</v>
      </c>
      <c r="AI210">
        <f>1000*DY210*AV210*(DU210-DV210)/(100*DM210*(1000-AV210*DU210))</f>
        <v>0</v>
      </c>
      <c r="AJ210">
        <f>(AK210 - AL210 - DZ210*1E3/(8.314*(EB210+273.15)) * AN210/DY210 * AM210) * DY210/(100*DM210) * (1000 - DV210)/1000</f>
        <v>0</v>
      </c>
      <c r="AK210">
        <v>429.1790637188967</v>
      </c>
      <c r="AL210">
        <v>419.6306484848483</v>
      </c>
      <c r="AM210">
        <v>-0.006411787167022766</v>
      </c>
      <c r="AN210">
        <v>65.66156784725538</v>
      </c>
      <c r="AO210">
        <f>(AQ210 - AP210 + DZ210*1E3/(8.314*(EB210+273.15)) * AS210/DY210 * AR210) * DY210/(100*DM210) * 1000/(1000 - AQ210)</f>
        <v>0</v>
      </c>
      <c r="AP210">
        <v>21.25817155866823</v>
      </c>
      <c r="AQ210">
        <v>22.82134606060606</v>
      </c>
      <c r="AR210">
        <v>-1.028085278413209E-05</v>
      </c>
      <c r="AS210">
        <v>124.6823972662546</v>
      </c>
      <c r="AT210">
        <v>0</v>
      </c>
      <c r="AU210">
        <v>0</v>
      </c>
      <c r="AV210">
        <f>IF(AT210*$H$13&gt;=AX210,1.0,(AX210/(AX210-AT210*$H$13)))</f>
        <v>0</v>
      </c>
      <c r="AW210">
        <f>(AV210-1)*100</f>
        <v>0</v>
      </c>
      <c r="AX210">
        <f>MAX(0,($B$13+$C$13*EG210)/(1+$D$13*EG210)*DZ210/(EB210+273)*$E$13)</f>
        <v>0</v>
      </c>
      <c r="AY210" t="s">
        <v>439</v>
      </c>
      <c r="AZ210" t="s">
        <v>439</v>
      </c>
      <c r="BA210">
        <v>0</v>
      </c>
      <c r="BB210">
        <v>0</v>
      </c>
      <c r="BC210">
        <f>1-BA210/BB210</f>
        <v>0</v>
      </c>
      <c r="BD210">
        <v>0</v>
      </c>
      <c r="BE210" t="s">
        <v>439</v>
      </c>
      <c r="BF210" t="s">
        <v>439</v>
      </c>
      <c r="BG210">
        <v>0</v>
      </c>
      <c r="BH210">
        <v>0</v>
      </c>
      <c r="BI210">
        <f>1-BG210/BH210</f>
        <v>0</v>
      </c>
      <c r="BJ210">
        <v>0.5</v>
      </c>
      <c r="BK210">
        <f>DJ210</f>
        <v>0</v>
      </c>
      <c r="BL210">
        <f>M210</f>
        <v>0</v>
      </c>
      <c r="BM210">
        <f>BI210*BJ210*BK210</f>
        <v>0</v>
      </c>
      <c r="BN210">
        <f>(BL210-BD210)/BK210</f>
        <v>0</v>
      </c>
      <c r="BO210">
        <f>(BB210-BH210)/BH210</f>
        <v>0</v>
      </c>
      <c r="BP210">
        <f>BA210/(BC210+BA210/BH210)</f>
        <v>0</v>
      </c>
      <c r="BQ210" t="s">
        <v>439</v>
      </c>
      <c r="BR210">
        <v>0</v>
      </c>
      <c r="BS210">
        <f>IF(BR210&lt;&gt;0, BR210, BP210)</f>
        <v>0</v>
      </c>
      <c r="BT210">
        <f>1-BS210/BH210</f>
        <v>0</v>
      </c>
      <c r="BU210">
        <f>(BH210-BG210)/(BH210-BS210)</f>
        <v>0</v>
      </c>
      <c r="BV210">
        <f>(BB210-BH210)/(BB210-BS210)</f>
        <v>0</v>
      </c>
      <c r="BW210">
        <f>(BH210-BG210)/(BH210-BA210)</f>
        <v>0</v>
      </c>
      <c r="BX210">
        <f>(BB210-BH210)/(BB210-BA210)</f>
        <v>0</v>
      </c>
      <c r="BY210">
        <f>(BU210*BS210/BG210)</f>
        <v>0</v>
      </c>
      <c r="BZ210">
        <f>(1-BY210)</f>
        <v>0</v>
      </c>
      <c r="DI210">
        <f>$B$11*EH210+$C$11*EI210+$F$11*ET210*(1-EW210)</f>
        <v>0</v>
      </c>
      <c r="DJ210">
        <f>DI210*DK210</f>
        <v>0</v>
      </c>
      <c r="DK210">
        <f>($B$11*$D$9+$C$11*$D$9+$F$11*((FG210+EY210)/MAX(FG210+EY210+FH210, 0.1)*$I$9+FH210/MAX(FG210+EY210+FH210, 0.1)*$J$9))/($B$11+$C$11+$F$11)</f>
        <v>0</v>
      </c>
      <c r="DL210">
        <f>($B$11*$K$9+$C$11*$K$9+$F$11*((FG210+EY210)/MAX(FG210+EY210+FH210, 0.1)*$P$9+FH210/MAX(FG210+EY210+FH210, 0.1)*$Q$9))/($B$11+$C$11+$F$11)</f>
        <v>0</v>
      </c>
      <c r="DM210">
        <v>2.7</v>
      </c>
      <c r="DN210">
        <v>0.5</v>
      </c>
      <c r="DO210" t="s">
        <v>440</v>
      </c>
      <c r="DP210">
        <v>2</v>
      </c>
      <c r="DQ210" t="b">
        <v>1</v>
      </c>
      <c r="DR210">
        <v>1758404707.255172</v>
      </c>
      <c r="DS210">
        <v>410.0598620689655</v>
      </c>
      <c r="DT210">
        <v>419.9001379310345</v>
      </c>
      <c r="DU210">
        <v>22.82608620689655</v>
      </c>
      <c r="DV210">
        <v>21.25986206896551</v>
      </c>
      <c r="DW210">
        <v>409.8474137931034</v>
      </c>
      <c r="DX210">
        <v>22.60731379310345</v>
      </c>
      <c r="DY210">
        <v>499.9973448275863</v>
      </c>
      <c r="DZ210">
        <v>90.2731172413793</v>
      </c>
      <c r="EA210">
        <v>0.05255687586206897</v>
      </c>
      <c r="EB210">
        <v>29.49420689655172</v>
      </c>
      <c r="EC210">
        <v>29.99778965517241</v>
      </c>
      <c r="ED210">
        <v>999.9000000000002</v>
      </c>
      <c r="EE210">
        <v>0</v>
      </c>
      <c r="EF210">
        <v>0</v>
      </c>
      <c r="EG210">
        <v>9999.65344827586</v>
      </c>
      <c r="EH210">
        <v>0</v>
      </c>
      <c r="EI210">
        <v>7.447139999999998</v>
      </c>
      <c r="EJ210">
        <v>-9.840362758620687</v>
      </c>
      <c r="EK210">
        <v>419.6385172413794</v>
      </c>
      <c r="EL210">
        <v>429.0210344827586</v>
      </c>
      <c r="EM210">
        <v>1.566235172413793</v>
      </c>
      <c r="EN210">
        <v>419.9001379310345</v>
      </c>
      <c r="EO210">
        <v>21.25986206896551</v>
      </c>
      <c r="EP210">
        <v>2.060582068965517</v>
      </c>
      <c r="EQ210">
        <v>1.919194137931034</v>
      </c>
      <c r="ER210">
        <v>17.9177</v>
      </c>
      <c r="ES210">
        <v>16.79295862068966</v>
      </c>
      <c r="ET210">
        <v>1999.99551724138</v>
      </c>
      <c r="EU210">
        <v>0.9800047586206896</v>
      </c>
      <c r="EV210">
        <v>0.01999487931034483</v>
      </c>
      <c r="EW210">
        <v>0</v>
      </c>
      <c r="EX210">
        <v>283.8796551724137</v>
      </c>
      <c r="EY210">
        <v>5.000560000000001</v>
      </c>
      <c r="EZ210">
        <v>5809.228620689655</v>
      </c>
      <c r="FA210">
        <v>17294.86206896552</v>
      </c>
      <c r="FB210">
        <v>40.625</v>
      </c>
      <c r="FC210">
        <v>40.81199999999998</v>
      </c>
      <c r="FD210">
        <v>40.34241379310345</v>
      </c>
      <c r="FE210">
        <v>40</v>
      </c>
      <c r="FF210">
        <v>41.43699999999998</v>
      </c>
      <c r="FG210">
        <v>1955.105517241379</v>
      </c>
      <c r="FH210">
        <v>39.89000000000001</v>
      </c>
      <c r="FI210">
        <v>0</v>
      </c>
      <c r="FJ210">
        <v>1758404715.4</v>
      </c>
      <c r="FK210">
        <v>0</v>
      </c>
      <c r="FL210">
        <v>283.8808076923077</v>
      </c>
      <c r="FM210">
        <v>0.4074871813418263</v>
      </c>
      <c r="FN210">
        <v>-0.9880341644543029</v>
      </c>
      <c r="FO210">
        <v>5809.24076923077</v>
      </c>
      <c r="FP210">
        <v>15</v>
      </c>
      <c r="FQ210">
        <v>0</v>
      </c>
      <c r="FR210" t="s">
        <v>441</v>
      </c>
      <c r="FS210">
        <v>1747148579.5</v>
      </c>
      <c r="FT210">
        <v>1747148584.5</v>
      </c>
      <c r="FU210">
        <v>0</v>
      </c>
      <c r="FV210">
        <v>0.162</v>
      </c>
      <c r="FW210">
        <v>-0.001</v>
      </c>
      <c r="FX210">
        <v>0.139</v>
      </c>
      <c r="FY210">
        <v>0.058</v>
      </c>
      <c r="FZ210">
        <v>420</v>
      </c>
      <c r="GA210">
        <v>16</v>
      </c>
      <c r="GB210">
        <v>0.19</v>
      </c>
      <c r="GC210">
        <v>0.02</v>
      </c>
      <c r="GD210">
        <v>-9.912231250000001</v>
      </c>
      <c r="GE210">
        <v>0.9580931707317082</v>
      </c>
      <c r="GF210">
        <v>0.2192172949973096</v>
      </c>
      <c r="GG210">
        <v>0</v>
      </c>
      <c r="GH210">
        <v>283.8748235294118</v>
      </c>
      <c r="GI210">
        <v>0.1288922796574967</v>
      </c>
      <c r="GJ210">
        <v>0.1985453675505364</v>
      </c>
      <c r="GK210">
        <v>1</v>
      </c>
      <c r="GL210">
        <v>1.56757625</v>
      </c>
      <c r="GM210">
        <v>-0.02856236397749009</v>
      </c>
      <c r="GN210">
        <v>0.002899261705589885</v>
      </c>
      <c r="GO210">
        <v>1</v>
      </c>
      <c r="GP210">
        <v>2</v>
      </c>
      <c r="GQ210">
        <v>3</v>
      </c>
      <c r="GR210" t="s">
        <v>448</v>
      </c>
      <c r="GS210">
        <v>3.1281</v>
      </c>
      <c r="GT210">
        <v>2.72949</v>
      </c>
      <c r="GU210">
        <v>0.0841465</v>
      </c>
      <c r="GV210">
        <v>0.0858086</v>
      </c>
      <c r="GW210">
        <v>0.103234</v>
      </c>
      <c r="GX210">
        <v>0.0987933</v>
      </c>
      <c r="GY210">
        <v>27533.1</v>
      </c>
      <c r="GZ210">
        <v>26613.6</v>
      </c>
      <c r="HA210">
        <v>30601.6</v>
      </c>
      <c r="HB210">
        <v>29362.5</v>
      </c>
      <c r="HC210">
        <v>37869.2</v>
      </c>
      <c r="HD210">
        <v>34806.7</v>
      </c>
      <c r="HE210">
        <v>46812.4</v>
      </c>
      <c r="HF210">
        <v>43622.5</v>
      </c>
      <c r="HG210">
        <v>1.83095</v>
      </c>
      <c r="HH210">
        <v>1.88342</v>
      </c>
      <c r="HI210">
        <v>0.118814</v>
      </c>
      <c r="HJ210">
        <v>0</v>
      </c>
      <c r="HK210">
        <v>28.0565</v>
      </c>
      <c r="HL210">
        <v>999.9</v>
      </c>
      <c r="HM210">
        <v>52.1</v>
      </c>
      <c r="HN210">
        <v>30.7</v>
      </c>
      <c r="HO210">
        <v>25.5951</v>
      </c>
      <c r="HP210">
        <v>63.5422</v>
      </c>
      <c r="HQ210">
        <v>16.7027</v>
      </c>
      <c r="HR210">
        <v>1</v>
      </c>
      <c r="HS210">
        <v>0.08673019999999999</v>
      </c>
      <c r="HT210">
        <v>-0.551835</v>
      </c>
      <c r="HU210">
        <v>20.1991</v>
      </c>
      <c r="HV210">
        <v>5.22882</v>
      </c>
      <c r="HW210">
        <v>11.974</v>
      </c>
      <c r="HX210">
        <v>4.96985</v>
      </c>
      <c r="HY210">
        <v>3.2896</v>
      </c>
      <c r="HZ210">
        <v>9999</v>
      </c>
      <c r="IA210">
        <v>9999</v>
      </c>
      <c r="IB210">
        <v>9999</v>
      </c>
      <c r="IC210">
        <v>999.9</v>
      </c>
      <c r="ID210">
        <v>4.97295</v>
      </c>
      <c r="IE210">
        <v>1.87732</v>
      </c>
      <c r="IF210">
        <v>1.87546</v>
      </c>
      <c r="IG210">
        <v>1.87822</v>
      </c>
      <c r="IH210">
        <v>1.875</v>
      </c>
      <c r="II210">
        <v>1.87852</v>
      </c>
      <c r="IJ210">
        <v>1.87564</v>
      </c>
      <c r="IK210">
        <v>1.87683</v>
      </c>
      <c r="IL210">
        <v>0</v>
      </c>
      <c r="IM210">
        <v>0</v>
      </c>
      <c r="IN210">
        <v>0</v>
      </c>
      <c r="IO210">
        <v>0</v>
      </c>
      <c r="IP210" t="s">
        <v>443</v>
      </c>
      <c r="IQ210" t="s">
        <v>444</v>
      </c>
      <c r="IR210" t="s">
        <v>445</v>
      </c>
      <c r="IS210" t="s">
        <v>445</v>
      </c>
      <c r="IT210" t="s">
        <v>445</v>
      </c>
      <c r="IU210" t="s">
        <v>445</v>
      </c>
      <c r="IV210">
        <v>0</v>
      </c>
      <c r="IW210">
        <v>100</v>
      </c>
      <c r="IX210">
        <v>100</v>
      </c>
      <c r="IY210">
        <v>0.212</v>
      </c>
      <c r="IZ210">
        <v>0.2186</v>
      </c>
      <c r="JA210">
        <v>-0.2046850803116756</v>
      </c>
      <c r="JB210">
        <v>0.001090686741545948</v>
      </c>
      <c r="JC210">
        <v>-2.452344269991786E-07</v>
      </c>
      <c r="JD210">
        <v>1.613811493950918E-10</v>
      </c>
      <c r="JE210">
        <v>-0.05017639731038544</v>
      </c>
      <c r="JF210">
        <v>-0.0006473243881308715</v>
      </c>
      <c r="JG210">
        <v>0.0006993473609999637</v>
      </c>
      <c r="JH210">
        <v>-6.390957121238126E-06</v>
      </c>
      <c r="JI210">
        <v>1</v>
      </c>
      <c r="JJ210">
        <v>2094</v>
      </c>
      <c r="JK210">
        <v>1</v>
      </c>
      <c r="JL210">
        <v>27</v>
      </c>
      <c r="JM210">
        <v>187602.3</v>
      </c>
      <c r="JN210">
        <v>187602.2</v>
      </c>
      <c r="JO210">
        <v>1.08521</v>
      </c>
      <c r="JP210">
        <v>2.53418</v>
      </c>
      <c r="JQ210">
        <v>1.39893</v>
      </c>
      <c r="JR210">
        <v>2.34375</v>
      </c>
      <c r="JS210">
        <v>1.44897</v>
      </c>
      <c r="JT210">
        <v>2.5354</v>
      </c>
      <c r="JU210">
        <v>37.027</v>
      </c>
      <c r="JV210">
        <v>24.2013</v>
      </c>
      <c r="JW210">
        <v>18</v>
      </c>
      <c r="JX210">
        <v>477.367</v>
      </c>
      <c r="JY210">
        <v>480.605</v>
      </c>
      <c r="JZ210">
        <v>28.0909</v>
      </c>
      <c r="KA210">
        <v>28.2655</v>
      </c>
      <c r="KB210">
        <v>30</v>
      </c>
      <c r="KC210">
        <v>28.0359</v>
      </c>
      <c r="KD210">
        <v>28.1112</v>
      </c>
      <c r="KE210">
        <v>21.761</v>
      </c>
      <c r="KF210">
        <v>25.6374</v>
      </c>
      <c r="KG210">
        <v>93.6844</v>
      </c>
      <c r="KH210">
        <v>28.0993</v>
      </c>
      <c r="KI210">
        <v>399.981</v>
      </c>
      <c r="KJ210">
        <v>21.3156</v>
      </c>
      <c r="KK210">
        <v>101.166</v>
      </c>
      <c r="KL210">
        <v>100.347</v>
      </c>
    </row>
    <row r="211" spans="1:298">
      <c r="A211">
        <v>195</v>
      </c>
      <c r="B211">
        <v>1758404720.1</v>
      </c>
      <c r="C211">
        <v>7311.599999904633</v>
      </c>
      <c r="D211" t="s">
        <v>837</v>
      </c>
      <c r="E211" t="s">
        <v>838</v>
      </c>
      <c r="F211">
        <v>5</v>
      </c>
      <c r="G211" t="s">
        <v>834</v>
      </c>
      <c r="H211" t="s">
        <v>437</v>
      </c>
      <c r="I211" t="s">
        <v>438</v>
      </c>
      <c r="J211">
        <v>1758404712.332142</v>
      </c>
      <c r="K211">
        <f>(L211)/1000</f>
        <v>0</v>
      </c>
      <c r="L211">
        <f>IF(DQ211, AO211, AI211)</f>
        <v>0</v>
      </c>
      <c r="M211">
        <f>IF(DQ211, AJ211, AH211)</f>
        <v>0</v>
      </c>
      <c r="N211">
        <f>DS211 - IF(AV211&gt;1, M211*DM211*100.0/(AX211), 0)</f>
        <v>0</v>
      </c>
      <c r="O211">
        <f>((U211-K211/2)*N211-M211)/(U211+K211/2)</f>
        <v>0</v>
      </c>
      <c r="P211">
        <f>O211*(DZ211+EA211)/1000.0</f>
        <v>0</v>
      </c>
      <c r="Q211">
        <f>(DS211 - IF(AV211&gt;1, M211*DM211*100.0/(AX211), 0))*(DZ211+EA211)/1000.0</f>
        <v>0</v>
      </c>
      <c r="R211">
        <f>2.0/((1/T211-1/S211)+SIGN(T211)*SQRT((1/T211-1/S211)*(1/T211-1/S211) + 4*DN211/((DN211+1)*(DN211+1))*(2*1/T211*1/S211-1/S211*1/S211)))</f>
        <v>0</v>
      </c>
      <c r="S211">
        <f>IF(LEFT(DO211,1)&lt;&gt;"0",IF(LEFT(DO211,1)="1",3.0,DP211),$D$5+$E$5*(EG211*DZ211/($K$5*1000))+$F$5*(EG211*DZ211/($K$5*1000))*MAX(MIN(DM211,$J$5),$I$5)*MAX(MIN(DM211,$J$5),$I$5)+$G$5*MAX(MIN(DM211,$J$5),$I$5)*(EG211*DZ211/($K$5*1000))+$H$5*(EG211*DZ211/($K$5*1000))*(EG211*DZ211/($K$5*1000)))</f>
        <v>0</v>
      </c>
      <c r="T211">
        <f>K211*(1000-(1000*0.61365*exp(17.502*X211/(240.97+X211))/(DZ211+EA211)+DU211)/2)/(1000*0.61365*exp(17.502*X211/(240.97+X211))/(DZ211+EA211)-DU211)</f>
        <v>0</v>
      </c>
      <c r="U211">
        <f>1/((DN211+1)/(R211/1.6)+1/(S211/1.37)) + DN211/((DN211+1)/(R211/1.6) + DN211/(S211/1.37))</f>
        <v>0</v>
      </c>
      <c r="V211">
        <f>(DI211*DL211)</f>
        <v>0</v>
      </c>
      <c r="W211">
        <f>(EB211+(V211+2*0.95*5.67E-8*(((EB211+$B$7)+273)^4-(EB211+273)^4)-44100*K211)/(1.84*29.3*S211+8*0.95*5.67E-8*(EB211+273)^3))</f>
        <v>0</v>
      </c>
      <c r="X211">
        <f>($C$7*EC211+$D$7*ED211+$E$7*W211)</f>
        <v>0</v>
      </c>
      <c r="Y211">
        <f>0.61365*exp(17.502*X211/(240.97+X211))</f>
        <v>0</v>
      </c>
      <c r="Z211">
        <f>(AA211/AB211*100)</f>
        <v>0</v>
      </c>
      <c r="AA211">
        <f>DU211*(DZ211+EA211)/1000</f>
        <v>0</v>
      </c>
      <c r="AB211">
        <f>0.61365*exp(17.502*EB211/(240.97+EB211))</f>
        <v>0</v>
      </c>
      <c r="AC211">
        <f>(Y211-DU211*(DZ211+EA211)/1000)</f>
        <v>0</v>
      </c>
      <c r="AD211">
        <f>(-K211*44100)</f>
        <v>0</v>
      </c>
      <c r="AE211">
        <f>2*29.3*S211*0.92*(EB211-X211)</f>
        <v>0</v>
      </c>
      <c r="AF211">
        <f>2*0.95*5.67E-8*(((EB211+$B$7)+273)^4-(X211+273)^4)</f>
        <v>0</v>
      </c>
      <c r="AG211">
        <f>V211+AF211+AD211+AE211</f>
        <v>0</v>
      </c>
      <c r="AH211">
        <f>DY211*AV211*(DT211-DS211*(1000-AV211*DV211)/(1000-AV211*DU211))/(100*DM211)</f>
        <v>0</v>
      </c>
      <c r="AI211">
        <f>1000*DY211*AV211*(DU211-DV211)/(100*DM211*(1000-AV211*DU211))</f>
        <v>0</v>
      </c>
      <c r="AJ211">
        <f>(AK211 - AL211 - DZ211*1E3/(8.314*(EB211+273.15)) * AN211/DY211 * AM211) * DY211/(100*DM211) * (1000 - DV211)/1000</f>
        <v>0</v>
      </c>
      <c r="AK211">
        <v>422.675155689556</v>
      </c>
      <c r="AL211">
        <v>416.5724363636364</v>
      </c>
      <c r="AM211">
        <v>-0.7471848853969068</v>
      </c>
      <c r="AN211">
        <v>65.66156784725538</v>
      </c>
      <c r="AO211">
        <f>(AQ211 - AP211 + DZ211*1E3/(8.314*(EB211+273.15)) * AS211/DY211 * AR211) * DY211/(100*DM211) * 1000/(1000 - AQ211)</f>
        <v>0</v>
      </c>
      <c r="AP211">
        <v>21.25617990878628</v>
      </c>
      <c r="AQ211">
        <v>22.8205115151515</v>
      </c>
      <c r="AR211">
        <v>3.09010062567985E-07</v>
      </c>
      <c r="AS211">
        <v>124.6823972662546</v>
      </c>
      <c r="AT211">
        <v>0</v>
      </c>
      <c r="AU211">
        <v>0</v>
      </c>
      <c r="AV211">
        <f>IF(AT211*$H$13&gt;=AX211,1.0,(AX211/(AX211-AT211*$H$13)))</f>
        <v>0</v>
      </c>
      <c r="AW211">
        <f>(AV211-1)*100</f>
        <v>0</v>
      </c>
      <c r="AX211">
        <f>MAX(0,($B$13+$C$13*EG211)/(1+$D$13*EG211)*DZ211/(EB211+273)*$E$13)</f>
        <v>0</v>
      </c>
      <c r="AY211" t="s">
        <v>439</v>
      </c>
      <c r="AZ211" t="s">
        <v>439</v>
      </c>
      <c r="BA211">
        <v>0</v>
      </c>
      <c r="BB211">
        <v>0</v>
      </c>
      <c r="BC211">
        <f>1-BA211/BB211</f>
        <v>0</v>
      </c>
      <c r="BD211">
        <v>0</v>
      </c>
      <c r="BE211" t="s">
        <v>439</v>
      </c>
      <c r="BF211" t="s">
        <v>439</v>
      </c>
      <c r="BG211">
        <v>0</v>
      </c>
      <c r="BH211">
        <v>0</v>
      </c>
      <c r="BI211">
        <f>1-BG211/BH211</f>
        <v>0</v>
      </c>
      <c r="BJ211">
        <v>0.5</v>
      </c>
      <c r="BK211">
        <f>DJ211</f>
        <v>0</v>
      </c>
      <c r="BL211">
        <f>M211</f>
        <v>0</v>
      </c>
      <c r="BM211">
        <f>BI211*BJ211*BK211</f>
        <v>0</v>
      </c>
      <c r="BN211">
        <f>(BL211-BD211)/BK211</f>
        <v>0</v>
      </c>
      <c r="BO211">
        <f>(BB211-BH211)/BH211</f>
        <v>0</v>
      </c>
      <c r="BP211">
        <f>BA211/(BC211+BA211/BH211)</f>
        <v>0</v>
      </c>
      <c r="BQ211" t="s">
        <v>439</v>
      </c>
      <c r="BR211">
        <v>0</v>
      </c>
      <c r="BS211">
        <f>IF(BR211&lt;&gt;0, BR211, BP211)</f>
        <v>0</v>
      </c>
      <c r="BT211">
        <f>1-BS211/BH211</f>
        <v>0</v>
      </c>
      <c r="BU211">
        <f>(BH211-BG211)/(BH211-BS211)</f>
        <v>0</v>
      </c>
      <c r="BV211">
        <f>(BB211-BH211)/(BB211-BS211)</f>
        <v>0</v>
      </c>
      <c r="BW211">
        <f>(BH211-BG211)/(BH211-BA211)</f>
        <v>0</v>
      </c>
      <c r="BX211">
        <f>(BB211-BH211)/(BB211-BA211)</f>
        <v>0</v>
      </c>
      <c r="BY211">
        <f>(BU211*BS211/BG211)</f>
        <v>0</v>
      </c>
      <c r="BZ211">
        <f>(1-BY211)</f>
        <v>0</v>
      </c>
      <c r="DI211">
        <f>$B$11*EH211+$C$11*EI211+$F$11*ET211*(1-EW211)</f>
        <v>0</v>
      </c>
      <c r="DJ211">
        <f>DI211*DK211</f>
        <v>0</v>
      </c>
      <c r="DK211">
        <f>($B$11*$D$9+$C$11*$D$9+$F$11*((FG211+EY211)/MAX(FG211+EY211+FH211, 0.1)*$I$9+FH211/MAX(FG211+EY211+FH211, 0.1)*$J$9))/($B$11+$C$11+$F$11)</f>
        <v>0</v>
      </c>
      <c r="DL211">
        <f>($B$11*$K$9+$C$11*$K$9+$F$11*((FG211+EY211)/MAX(FG211+EY211+FH211, 0.1)*$P$9+FH211/MAX(FG211+EY211+FH211, 0.1)*$Q$9))/($B$11+$C$11+$F$11)</f>
        <v>0</v>
      </c>
      <c r="DM211">
        <v>2.7</v>
      </c>
      <c r="DN211">
        <v>0.5</v>
      </c>
      <c r="DO211" t="s">
        <v>440</v>
      </c>
      <c r="DP211">
        <v>2</v>
      </c>
      <c r="DQ211" t="b">
        <v>1</v>
      </c>
      <c r="DR211">
        <v>1758404712.332142</v>
      </c>
      <c r="DS211">
        <v>409.6512142857142</v>
      </c>
      <c r="DT211">
        <v>417.3568214285714</v>
      </c>
      <c r="DU211">
        <v>22.82316428571428</v>
      </c>
      <c r="DV211">
        <v>21.25856071428571</v>
      </c>
      <c r="DW211">
        <v>409.4392142857142</v>
      </c>
      <c r="DX211">
        <v>22.60444285714286</v>
      </c>
      <c r="DY211">
        <v>499.9816071428572</v>
      </c>
      <c r="DZ211">
        <v>90.27231785714287</v>
      </c>
      <c r="EA211">
        <v>0.05221407499999999</v>
      </c>
      <c r="EB211">
        <v>29.49033571428572</v>
      </c>
      <c r="EC211">
        <v>29.99242857142857</v>
      </c>
      <c r="ED211">
        <v>999.9000000000002</v>
      </c>
      <c r="EE211">
        <v>0</v>
      </c>
      <c r="EF211">
        <v>0</v>
      </c>
      <c r="EG211">
        <v>9996.983928571428</v>
      </c>
      <c r="EH211">
        <v>0</v>
      </c>
      <c r="EI211">
        <v>7.440048214285712</v>
      </c>
      <c r="EJ211">
        <v>-7.705645214285714</v>
      </c>
      <c r="EK211">
        <v>419.2190357142857</v>
      </c>
      <c r="EL211">
        <v>426.4218571428572</v>
      </c>
      <c r="EM211">
        <v>1.564602142857143</v>
      </c>
      <c r="EN211">
        <v>417.3568214285714</v>
      </c>
      <c r="EO211">
        <v>21.25856071428571</v>
      </c>
      <c r="EP211">
        <v>2.060299285714286</v>
      </c>
      <c r="EQ211">
        <v>1.919059285714286</v>
      </c>
      <c r="ER211">
        <v>17.91552142857143</v>
      </c>
      <c r="ES211">
        <v>16.79185714285714</v>
      </c>
      <c r="ET211">
        <v>1999.978928571429</v>
      </c>
      <c r="EU211">
        <v>0.9800046071428571</v>
      </c>
      <c r="EV211">
        <v>0.01999503214285715</v>
      </c>
      <c r="EW211">
        <v>0</v>
      </c>
      <c r="EX211">
        <v>283.9380357142857</v>
      </c>
      <c r="EY211">
        <v>5.000560000000001</v>
      </c>
      <c r="EZ211">
        <v>5809.076785714286</v>
      </c>
      <c r="FA211">
        <v>17294.71785714286</v>
      </c>
      <c r="FB211">
        <v>40.625</v>
      </c>
      <c r="FC211">
        <v>40.81199999999999</v>
      </c>
      <c r="FD211">
        <v>40.3435</v>
      </c>
      <c r="FE211">
        <v>40</v>
      </c>
      <c r="FF211">
        <v>41.43699999999999</v>
      </c>
      <c r="FG211">
        <v>1955.088928571429</v>
      </c>
      <c r="FH211">
        <v>39.89000000000001</v>
      </c>
      <c r="FI211">
        <v>0</v>
      </c>
      <c r="FJ211">
        <v>1758404720.2</v>
      </c>
      <c r="FK211">
        <v>0</v>
      </c>
      <c r="FL211">
        <v>283.9330384615385</v>
      </c>
      <c r="FM211">
        <v>0.9099145337909841</v>
      </c>
      <c r="FN211">
        <v>-1.389401682827488</v>
      </c>
      <c r="FO211">
        <v>5809.143846153846</v>
      </c>
      <c r="FP211">
        <v>15</v>
      </c>
      <c r="FQ211">
        <v>0</v>
      </c>
      <c r="FR211" t="s">
        <v>441</v>
      </c>
      <c r="FS211">
        <v>1747148579.5</v>
      </c>
      <c r="FT211">
        <v>1747148584.5</v>
      </c>
      <c r="FU211">
        <v>0</v>
      </c>
      <c r="FV211">
        <v>0.162</v>
      </c>
      <c r="FW211">
        <v>-0.001</v>
      </c>
      <c r="FX211">
        <v>0.139</v>
      </c>
      <c r="FY211">
        <v>0.058</v>
      </c>
      <c r="FZ211">
        <v>420</v>
      </c>
      <c r="GA211">
        <v>16</v>
      </c>
      <c r="GB211">
        <v>0.19</v>
      </c>
      <c r="GC211">
        <v>0.02</v>
      </c>
      <c r="GD211">
        <v>-8.372702829268293</v>
      </c>
      <c r="GE211">
        <v>22.37695386062718</v>
      </c>
      <c r="GF211">
        <v>2.912818717968567</v>
      </c>
      <c r="GG211">
        <v>0</v>
      </c>
      <c r="GH211">
        <v>283.9257352941177</v>
      </c>
      <c r="GI211">
        <v>0.356287242500415</v>
      </c>
      <c r="GJ211">
        <v>0.1655220455946979</v>
      </c>
      <c r="GK211">
        <v>1</v>
      </c>
      <c r="GL211">
        <v>1.565562926829268</v>
      </c>
      <c r="GM211">
        <v>-0.01923930313588656</v>
      </c>
      <c r="GN211">
        <v>0.002111840307042873</v>
      </c>
      <c r="GO211">
        <v>1</v>
      </c>
      <c r="GP211">
        <v>2</v>
      </c>
      <c r="GQ211">
        <v>3</v>
      </c>
      <c r="GR211" t="s">
        <v>448</v>
      </c>
      <c r="GS211">
        <v>3.12799</v>
      </c>
      <c r="GT211">
        <v>2.72977</v>
      </c>
      <c r="GU211">
        <v>0.0835957</v>
      </c>
      <c r="GV211">
        <v>0.083883</v>
      </c>
      <c r="GW211">
        <v>0.103234</v>
      </c>
      <c r="GX211">
        <v>0.0987845</v>
      </c>
      <c r="GY211">
        <v>27549.4</v>
      </c>
      <c r="GZ211">
        <v>26669.5</v>
      </c>
      <c r="HA211">
        <v>30601.3</v>
      </c>
      <c r="HB211">
        <v>29362.3</v>
      </c>
      <c r="HC211">
        <v>37869.1</v>
      </c>
      <c r="HD211">
        <v>34806.6</v>
      </c>
      <c r="HE211">
        <v>46812.3</v>
      </c>
      <c r="HF211">
        <v>43622.2</v>
      </c>
      <c r="HG211">
        <v>1.8311</v>
      </c>
      <c r="HH211">
        <v>1.8832</v>
      </c>
      <c r="HI211">
        <v>0.118114</v>
      </c>
      <c r="HJ211">
        <v>0</v>
      </c>
      <c r="HK211">
        <v>28.0519</v>
      </c>
      <c r="HL211">
        <v>999.9</v>
      </c>
      <c r="HM211">
        <v>52.1</v>
      </c>
      <c r="HN211">
        <v>30.7</v>
      </c>
      <c r="HO211">
        <v>25.5948</v>
      </c>
      <c r="HP211">
        <v>63.7922</v>
      </c>
      <c r="HQ211">
        <v>16.847</v>
      </c>
      <c r="HR211">
        <v>1</v>
      </c>
      <c r="HS211">
        <v>0.08662350000000001</v>
      </c>
      <c r="HT211">
        <v>-0.564118</v>
      </c>
      <c r="HU211">
        <v>20.1991</v>
      </c>
      <c r="HV211">
        <v>5.22912</v>
      </c>
      <c r="HW211">
        <v>11.974</v>
      </c>
      <c r="HX211">
        <v>4.9701</v>
      </c>
      <c r="HY211">
        <v>3.28965</v>
      </c>
      <c r="HZ211">
        <v>9999</v>
      </c>
      <c r="IA211">
        <v>9999</v>
      </c>
      <c r="IB211">
        <v>9999</v>
      </c>
      <c r="IC211">
        <v>999.9</v>
      </c>
      <c r="ID211">
        <v>4.97296</v>
      </c>
      <c r="IE211">
        <v>1.8773</v>
      </c>
      <c r="IF211">
        <v>1.87543</v>
      </c>
      <c r="IG211">
        <v>1.8782</v>
      </c>
      <c r="IH211">
        <v>1.87497</v>
      </c>
      <c r="II211">
        <v>1.87851</v>
      </c>
      <c r="IJ211">
        <v>1.87561</v>
      </c>
      <c r="IK211">
        <v>1.87682</v>
      </c>
      <c r="IL211">
        <v>0</v>
      </c>
      <c r="IM211">
        <v>0</v>
      </c>
      <c r="IN211">
        <v>0</v>
      </c>
      <c r="IO211">
        <v>0</v>
      </c>
      <c r="IP211" t="s">
        <v>443</v>
      </c>
      <c r="IQ211" t="s">
        <v>444</v>
      </c>
      <c r="IR211" t="s">
        <v>445</v>
      </c>
      <c r="IS211" t="s">
        <v>445</v>
      </c>
      <c r="IT211" t="s">
        <v>445</v>
      </c>
      <c r="IU211" t="s">
        <v>445</v>
      </c>
      <c r="IV211">
        <v>0</v>
      </c>
      <c r="IW211">
        <v>100</v>
      </c>
      <c r="IX211">
        <v>100</v>
      </c>
      <c r="IY211">
        <v>0.208</v>
      </c>
      <c r="IZ211">
        <v>0.2187</v>
      </c>
      <c r="JA211">
        <v>-0.2046850803116756</v>
      </c>
      <c r="JB211">
        <v>0.001090686741545948</v>
      </c>
      <c r="JC211">
        <v>-2.452344269991786E-07</v>
      </c>
      <c r="JD211">
        <v>1.613811493950918E-10</v>
      </c>
      <c r="JE211">
        <v>-0.05017639731038544</v>
      </c>
      <c r="JF211">
        <v>-0.0006473243881308715</v>
      </c>
      <c r="JG211">
        <v>0.0006993473609999637</v>
      </c>
      <c r="JH211">
        <v>-6.390957121238126E-06</v>
      </c>
      <c r="JI211">
        <v>1</v>
      </c>
      <c r="JJ211">
        <v>2094</v>
      </c>
      <c r="JK211">
        <v>1</v>
      </c>
      <c r="JL211">
        <v>27</v>
      </c>
      <c r="JM211">
        <v>187602.3</v>
      </c>
      <c r="JN211">
        <v>187602.3</v>
      </c>
      <c r="JO211">
        <v>1.05469</v>
      </c>
      <c r="JP211">
        <v>2.53906</v>
      </c>
      <c r="JQ211">
        <v>1.39893</v>
      </c>
      <c r="JR211">
        <v>2.34375</v>
      </c>
      <c r="JS211">
        <v>1.44897</v>
      </c>
      <c r="JT211">
        <v>2.53906</v>
      </c>
      <c r="JU211">
        <v>37.027</v>
      </c>
      <c r="JV211">
        <v>24.2013</v>
      </c>
      <c r="JW211">
        <v>18</v>
      </c>
      <c r="JX211">
        <v>477.436</v>
      </c>
      <c r="JY211">
        <v>480.441</v>
      </c>
      <c r="JZ211">
        <v>28.0991</v>
      </c>
      <c r="KA211">
        <v>28.2648</v>
      </c>
      <c r="KB211">
        <v>30</v>
      </c>
      <c r="KC211">
        <v>28.034</v>
      </c>
      <c r="KD211">
        <v>28.1094</v>
      </c>
      <c r="KE211">
        <v>21.1487</v>
      </c>
      <c r="KF211">
        <v>25.6374</v>
      </c>
      <c r="KG211">
        <v>93.6844</v>
      </c>
      <c r="KH211">
        <v>28.105</v>
      </c>
      <c r="KI211">
        <v>379.94</v>
      </c>
      <c r="KJ211">
        <v>21.3159</v>
      </c>
      <c r="KK211">
        <v>101.165</v>
      </c>
      <c r="KL211">
        <v>100.346</v>
      </c>
    </row>
    <row r="212" spans="1:298">
      <c r="A212">
        <v>196</v>
      </c>
      <c r="B212">
        <v>1758404725.1</v>
      </c>
      <c r="C212">
        <v>7316.599999904633</v>
      </c>
      <c r="D212" t="s">
        <v>839</v>
      </c>
      <c r="E212" t="s">
        <v>840</v>
      </c>
      <c r="F212">
        <v>5</v>
      </c>
      <c r="G212" t="s">
        <v>834</v>
      </c>
      <c r="H212" t="s">
        <v>437</v>
      </c>
      <c r="I212" t="s">
        <v>438</v>
      </c>
      <c r="J212">
        <v>1758404717.6</v>
      </c>
      <c r="K212">
        <f>(L212)/1000</f>
        <v>0</v>
      </c>
      <c r="L212">
        <f>IF(DQ212, AO212, AI212)</f>
        <v>0</v>
      </c>
      <c r="M212">
        <f>IF(DQ212, AJ212, AH212)</f>
        <v>0</v>
      </c>
      <c r="N212">
        <f>DS212 - IF(AV212&gt;1, M212*DM212*100.0/(AX212), 0)</f>
        <v>0</v>
      </c>
      <c r="O212">
        <f>((U212-K212/2)*N212-M212)/(U212+K212/2)</f>
        <v>0</v>
      </c>
      <c r="P212">
        <f>O212*(DZ212+EA212)/1000.0</f>
        <v>0</v>
      </c>
      <c r="Q212">
        <f>(DS212 - IF(AV212&gt;1, M212*DM212*100.0/(AX212), 0))*(DZ212+EA212)/1000.0</f>
        <v>0</v>
      </c>
      <c r="R212">
        <f>2.0/((1/T212-1/S212)+SIGN(T212)*SQRT((1/T212-1/S212)*(1/T212-1/S212) + 4*DN212/((DN212+1)*(DN212+1))*(2*1/T212*1/S212-1/S212*1/S212)))</f>
        <v>0</v>
      </c>
      <c r="S212">
        <f>IF(LEFT(DO212,1)&lt;&gt;"0",IF(LEFT(DO212,1)="1",3.0,DP212),$D$5+$E$5*(EG212*DZ212/($K$5*1000))+$F$5*(EG212*DZ212/($K$5*1000))*MAX(MIN(DM212,$J$5),$I$5)*MAX(MIN(DM212,$J$5),$I$5)+$G$5*MAX(MIN(DM212,$J$5),$I$5)*(EG212*DZ212/($K$5*1000))+$H$5*(EG212*DZ212/($K$5*1000))*(EG212*DZ212/($K$5*1000)))</f>
        <v>0</v>
      </c>
      <c r="T212">
        <f>K212*(1000-(1000*0.61365*exp(17.502*X212/(240.97+X212))/(DZ212+EA212)+DU212)/2)/(1000*0.61365*exp(17.502*X212/(240.97+X212))/(DZ212+EA212)-DU212)</f>
        <v>0</v>
      </c>
      <c r="U212">
        <f>1/((DN212+1)/(R212/1.6)+1/(S212/1.37)) + DN212/((DN212+1)/(R212/1.6) + DN212/(S212/1.37))</f>
        <v>0</v>
      </c>
      <c r="V212">
        <f>(DI212*DL212)</f>
        <v>0</v>
      </c>
      <c r="W212">
        <f>(EB212+(V212+2*0.95*5.67E-8*(((EB212+$B$7)+273)^4-(EB212+273)^4)-44100*K212)/(1.84*29.3*S212+8*0.95*5.67E-8*(EB212+273)^3))</f>
        <v>0</v>
      </c>
      <c r="X212">
        <f>($C$7*EC212+$D$7*ED212+$E$7*W212)</f>
        <v>0</v>
      </c>
      <c r="Y212">
        <f>0.61365*exp(17.502*X212/(240.97+X212))</f>
        <v>0</v>
      </c>
      <c r="Z212">
        <f>(AA212/AB212*100)</f>
        <v>0</v>
      </c>
      <c r="AA212">
        <f>DU212*(DZ212+EA212)/1000</f>
        <v>0</v>
      </c>
      <c r="AB212">
        <f>0.61365*exp(17.502*EB212/(240.97+EB212))</f>
        <v>0</v>
      </c>
      <c r="AC212">
        <f>(Y212-DU212*(DZ212+EA212)/1000)</f>
        <v>0</v>
      </c>
      <c r="AD212">
        <f>(-K212*44100)</f>
        <v>0</v>
      </c>
      <c r="AE212">
        <f>2*29.3*S212*0.92*(EB212-X212)</f>
        <v>0</v>
      </c>
      <c r="AF212">
        <f>2*0.95*5.67E-8*(((EB212+$B$7)+273)^4-(X212+273)^4)</f>
        <v>0</v>
      </c>
      <c r="AG212">
        <f>V212+AF212+AD212+AE212</f>
        <v>0</v>
      </c>
      <c r="AH212">
        <f>DY212*AV212*(DT212-DS212*(1000-AV212*DV212)/(1000-AV212*DU212))/(100*DM212)</f>
        <v>0</v>
      </c>
      <c r="AI212">
        <f>1000*DY212*AV212*(DU212-DV212)/(100*DM212*(1000-AV212*DU212))</f>
        <v>0</v>
      </c>
      <c r="AJ212">
        <f>(AK212 - AL212 - DZ212*1E3/(8.314*(EB212+273.15)) * AN212/DY212 * AM212) * DY212/(100*DM212) * (1000 - DV212)/1000</f>
        <v>0</v>
      </c>
      <c r="AK212">
        <v>408.2911562619352</v>
      </c>
      <c r="AL212">
        <v>407.8266121212121</v>
      </c>
      <c r="AM212">
        <v>-1.876790856264861</v>
      </c>
      <c r="AN212">
        <v>65.66156784725538</v>
      </c>
      <c r="AO212">
        <f>(AQ212 - AP212 + DZ212*1E3/(8.314*(EB212+273.15)) * AS212/DY212 * AR212) * DY212/(100*DM212) * 1000/(1000 - AQ212)</f>
        <v>0</v>
      </c>
      <c r="AP212">
        <v>21.25460649868678</v>
      </c>
      <c r="AQ212">
        <v>22.81649333333333</v>
      </c>
      <c r="AR212">
        <v>-6.410143476959449E-06</v>
      </c>
      <c r="AS212">
        <v>124.6823972662546</v>
      </c>
      <c r="AT212">
        <v>0</v>
      </c>
      <c r="AU212">
        <v>0</v>
      </c>
      <c r="AV212">
        <f>IF(AT212*$H$13&gt;=AX212,1.0,(AX212/(AX212-AT212*$H$13)))</f>
        <v>0</v>
      </c>
      <c r="AW212">
        <f>(AV212-1)*100</f>
        <v>0</v>
      </c>
      <c r="AX212">
        <f>MAX(0,($B$13+$C$13*EG212)/(1+$D$13*EG212)*DZ212/(EB212+273)*$E$13)</f>
        <v>0</v>
      </c>
      <c r="AY212" t="s">
        <v>439</v>
      </c>
      <c r="AZ212" t="s">
        <v>439</v>
      </c>
      <c r="BA212">
        <v>0</v>
      </c>
      <c r="BB212">
        <v>0</v>
      </c>
      <c r="BC212">
        <f>1-BA212/BB212</f>
        <v>0</v>
      </c>
      <c r="BD212">
        <v>0</v>
      </c>
      <c r="BE212" t="s">
        <v>439</v>
      </c>
      <c r="BF212" t="s">
        <v>439</v>
      </c>
      <c r="BG212">
        <v>0</v>
      </c>
      <c r="BH212">
        <v>0</v>
      </c>
      <c r="BI212">
        <f>1-BG212/BH212</f>
        <v>0</v>
      </c>
      <c r="BJ212">
        <v>0.5</v>
      </c>
      <c r="BK212">
        <f>DJ212</f>
        <v>0</v>
      </c>
      <c r="BL212">
        <f>M212</f>
        <v>0</v>
      </c>
      <c r="BM212">
        <f>BI212*BJ212*BK212</f>
        <v>0</v>
      </c>
      <c r="BN212">
        <f>(BL212-BD212)/BK212</f>
        <v>0</v>
      </c>
      <c r="BO212">
        <f>(BB212-BH212)/BH212</f>
        <v>0</v>
      </c>
      <c r="BP212">
        <f>BA212/(BC212+BA212/BH212)</f>
        <v>0</v>
      </c>
      <c r="BQ212" t="s">
        <v>439</v>
      </c>
      <c r="BR212">
        <v>0</v>
      </c>
      <c r="BS212">
        <f>IF(BR212&lt;&gt;0, BR212, BP212)</f>
        <v>0</v>
      </c>
      <c r="BT212">
        <f>1-BS212/BH212</f>
        <v>0</v>
      </c>
      <c r="BU212">
        <f>(BH212-BG212)/(BH212-BS212)</f>
        <v>0</v>
      </c>
      <c r="BV212">
        <f>(BB212-BH212)/(BB212-BS212)</f>
        <v>0</v>
      </c>
      <c r="BW212">
        <f>(BH212-BG212)/(BH212-BA212)</f>
        <v>0</v>
      </c>
      <c r="BX212">
        <f>(BB212-BH212)/(BB212-BA212)</f>
        <v>0</v>
      </c>
      <c r="BY212">
        <f>(BU212*BS212/BG212)</f>
        <v>0</v>
      </c>
      <c r="BZ212">
        <f>(1-BY212)</f>
        <v>0</v>
      </c>
      <c r="DI212">
        <f>$B$11*EH212+$C$11*EI212+$F$11*ET212*(1-EW212)</f>
        <v>0</v>
      </c>
      <c r="DJ212">
        <f>DI212*DK212</f>
        <v>0</v>
      </c>
      <c r="DK212">
        <f>($B$11*$D$9+$C$11*$D$9+$F$11*((FG212+EY212)/MAX(FG212+EY212+FH212, 0.1)*$I$9+FH212/MAX(FG212+EY212+FH212, 0.1)*$J$9))/($B$11+$C$11+$F$11)</f>
        <v>0</v>
      </c>
      <c r="DL212">
        <f>($B$11*$K$9+$C$11*$K$9+$F$11*((FG212+EY212)/MAX(FG212+EY212+FH212, 0.1)*$P$9+FH212/MAX(FG212+EY212+FH212, 0.1)*$Q$9))/($B$11+$C$11+$F$11)</f>
        <v>0</v>
      </c>
      <c r="DM212">
        <v>2.7</v>
      </c>
      <c r="DN212">
        <v>0.5</v>
      </c>
      <c r="DO212" t="s">
        <v>440</v>
      </c>
      <c r="DP212">
        <v>2</v>
      </c>
      <c r="DQ212" t="b">
        <v>1</v>
      </c>
      <c r="DR212">
        <v>1758404717.6</v>
      </c>
      <c r="DS212">
        <v>407.0805185185185</v>
      </c>
      <c r="DT212">
        <v>409.8581481481481</v>
      </c>
      <c r="DU212">
        <v>22.82034444444444</v>
      </c>
      <c r="DV212">
        <v>21.25674444444444</v>
      </c>
      <c r="DW212">
        <v>406.871037037037</v>
      </c>
      <c r="DX212">
        <v>22.60168148148148</v>
      </c>
      <c r="DY212">
        <v>499.9965555555555</v>
      </c>
      <c r="DZ212">
        <v>90.27122222222222</v>
      </c>
      <c r="EA212">
        <v>0.05185698148148149</v>
      </c>
      <c r="EB212">
        <v>29.48695925925926</v>
      </c>
      <c r="EC212">
        <v>29.98542222222223</v>
      </c>
      <c r="ED212">
        <v>999.9000000000001</v>
      </c>
      <c r="EE212">
        <v>0</v>
      </c>
      <c r="EF212">
        <v>0</v>
      </c>
      <c r="EG212">
        <v>10002.31555555555</v>
      </c>
      <c r="EH212">
        <v>0</v>
      </c>
      <c r="EI212">
        <v>7.432839629629628</v>
      </c>
      <c r="EJ212">
        <v>-2.777643185185185</v>
      </c>
      <c r="EK212">
        <v>416.5871851851852</v>
      </c>
      <c r="EL212">
        <v>418.7596296296296</v>
      </c>
      <c r="EM212">
        <v>1.563595555555555</v>
      </c>
      <c r="EN212">
        <v>409.8581481481481</v>
      </c>
      <c r="EO212">
        <v>21.25674444444444</v>
      </c>
      <c r="EP212">
        <v>2.06001962962963</v>
      </c>
      <c r="EQ212">
        <v>1.918872222222222</v>
      </c>
      <c r="ER212">
        <v>17.91336666666667</v>
      </c>
      <c r="ES212">
        <v>16.79032222222222</v>
      </c>
      <c r="ET212">
        <v>2000.012222222222</v>
      </c>
      <c r="EU212">
        <v>0.9800048888888888</v>
      </c>
      <c r="EV212">
        <v>0.01999474444444444</v>
      </c>
      <c r="EW212">
        <v>0</v>
      </c>
      <c r="EX212">
        <v>284.0535925925926</v>
      </c>
      <c r="EY212">
        <v>5.000560000000001</v>
      </c>
      <c r="EZ212">
        <v>5809.403703703706</v>
      </c>
      <c r="FA212">
        <v>17295.00740740741</v>
      </c>
      <c r="FB212">
        <v>40.625</v>
      </c>
      <c r="FC212">
        <v>40.81199999999999</v>
      </c>
      <c r="FD212">
        <v>40.34933333333333</v>
      </c>
      <c r="FE212">
        <v>40</v>
      </c>
      <c r="FF212">
        <v>41.43699999999999</v>
      </c>
      <c r="FG212">
        <v>1955.122222222222</v>
      </c>
      <c r="FH212">
        <v>39.89000000000001</v>
      </c>
      <c r="FI212">
        <v>0</v>
      </c>
      <c r="FJ212">
        <v>1758404725</v>
      </c>
      <c r="FK212">
        <v>0</v>
      </c>
      <c r="FL212">
        <v>284.0171923076923</v>
      </c>
      <c r="FM212">
        <v>1.091521373756985</v>
      </c>
      <c r="FN212">
        <v>4.405470107971315</v>
      </c>
      <c r="FO212">
        <v>5809.434615384616</v>
      </c>
      <c r="FP212">
        <v>15</v>
      </c>
      <c r="FQ212">
        <v>0</v>
      </c>
      <c r="FR212" t="s">
        <v>441</v>
      </c>
      <c r="FS212">
        <v>1747148579.5</v>
      </c>
      <c r="FT212">
        <v>1747148584.5</v>
      </c>
      <c r="FU212">
        <v>0</v>
      </c>
      <c r="FV212">
        <v>0.162</v>
      </c>
      <c r="FW212">
        <v>-0.001</v>
      </c>
      <c r="FX212">
        <v>0.139</v>
      </c>
      <c r="FY212">
        <v>0.058</v>
      </c>
      <c r="FZ212">
        <v>420</v>
      </c>
      <c r="GA212">
        <v>16</v>
      </c>
      <c r="GB212">
        <v>0.19</v>
      </c>
      <c r="GC212">
        <v>0.02</v>
      </c>
      <c r="GD212">
        <v>-5.729884048780489</v>
      </c>
      <c r="GE212">
        <v>49.36222141463412</v>
      </c>
      <c r="GF212">
        <v>5.413247461963141</v>
      </c>
      <c r="GG212">
        <v>0</v>
      </c>
      <c r="GH212">
        <v>283.962</v>
      </c>
      <c r="GI212">
        <v>1.114285717175298</v>
      </c>
      <c r="GJ212">
        <v>0.1613326851388677</v>
      </c>
      <c r="GK212">
        <v>0</v>
      </c>
      <c r="GL212">
        <v>1.564560243902439</v>
      </c>
      <c r="GM212">
        <v>-0.01253979094076725</v>
      </c>
      <c r="GN212">
        <v>0.001633699210761665</v>
      </c>
      <c r="GO212">
        <v>1</v>
      </c>
      <c r="GP212">
        <v>1</v>
      </c>
      <c r="GQ212">
        <v>3</v>
      </c>
      <c r="GR212" t="s">
        <v>455</v>
      </c>
      <c r="GS212">
        <v>3.1282</v>
      </c>
      <c r="GT212">
        <v>2.72973</v>
      </c>
      <c r="GU212">
        <v>0.0821741</v>
      </c>
      <c r="GV212">
        <v>0.08143400000000001</v>
      </c>
      <c r="GW212">
        <v>0.103223</v>
      </c>
      <c r="GX212">
        <v>0.0987811</v>
      </c>
      <c r="GY212">
        <v>27592.4</v>
      </c>
      <c r="GZ212">
        <v>26741</v>
      </c>
      <c r="HA212">
        <v>30601.6</v>
      </c>
      <c r="HB212">
        <v>29362.4</v>
      </c>
      <c r="HC212">
        <v>37869.5</v>
      </c>
      <c r="HD212">
        <v>34806.7</v>
      </c>
      <c r="HE212">
        <v>46812.4</v>
      </c>
      <c r="HF212">
        <v>43622.3</v>
      </c>
      <c r="HG212">
        <v>1.8311</v>
      </c>
      <c r="HH212">
        <v>1.883</v>
      </c>
      <c r="HI212">
        <v>0.118606</v>
      </c>
      <c r="HJ212">
        <v>0</v>
      </c>
      <c r="HK212">
        <v>28.0477</v>
      </c>
      <c r="HL212">
        <v>999.9</v>
      </c>
      <c r="HM212">
        <v>52.1</v>
      </c>
      <c r="HN212">
        <v>30.7</v>
      </c>
      <c r="HO212">
        <v>25.5962</v>
      </c>
      <c r="HP212">
        <v>63.5322</v>
      </c>
      <c r="HQ212">
        <v>16.6707</v>
      </c>
      <c r="HR212">
        <v>1</v>
      </c>
      <c r="HS212">
        <v>0.0866413</v>
      </c>
      <c r="HT212">
        <v>-0.592614</v>
      </c>
      <c r="HU212">
        <v>20.1991</v>
      </c>
      <c r="HV212">
        <v>5.22792</v>
      </c>
      <c r="HW212">
        <v>11.974</v>
      </c>
      <c r="HX212">
        <v>4.9699</v>
      </c>
      <c r="HY212">
        <v>3.28955</v>
      </c>
      <c r="HZ212">
        <v>9999</v>
      </c>
      <c r="IA212">
        <v>9999</v>
      </c>
      <c r="IB212">
        <v>9999</v>
      </c>
      <c r="IC212">
        <v>999.9</v>
      </c>
      <c r="ID212">
        <v>4.97293</v>
      </c>
      <c r="IE212">
        <v>1.87731</v>
      </c>
      <c r="IF212">
        <v>1.87546</v>
      </c>
      <c r="IG212">
        <v>1.87823</v>
      </c>
      <c r="IH212">
        <v>1.87499</v>
      </c>
      <c r="II212">
        <v>1.87852</v>
      </c>
      <c r="IJ212">
        <v>1.87561</v>
      </c>
      <c r="IK212">
        <v>1.87684</v>
      </c>
      <c r="IL212">
        <v>0</v>
      </c>
      <c r="IM212">
        <v>0</v>
      </c>
      <c r="IN212">
        <v>0</v>
      </c>
      <c r="IO212">
        <v>0</v>
      </c>
      <c r="IP212" t="s">
        <v>443</v>
      </c>
      <c r="IQ212" t="s">
        <v>444</v>
      </c>
      <c r="IR212" t="s">
        <v>445</v>
      </c>
      <c r="IS212" t="s">
        <v>445</v>
      </c>
      <c r="IT212" t="s">
        <v>445</v>
      </c>
      <c r="IU212" t="s">
        <v>445</v>
      </c>
      <c r="IV212">
        <v>0</v>
      </c>
      <c r="IW212">
        <v>100</v>
      </c>
      <c r="IX212">
        <v>100</v>
      </c>
      <c r="IY212">
        <v>0.2</v>
      </c>
      <c r="IZ212">
        <v>0.2185</v>
      </c>
      <c r="JA212">
        <v>-0.2046850803116756</v>
      </c>
      <c r="JB212">
        <v>0.001090686741545948</v>
      </c>
      <c r="JC212">
        <v>-2.452344269991786E-07</v>
      </c>
      <c r="JD212">
        <v>1.613811493950918E-10</v>
      </c>
      <c r="JE212">
        <v>-0.05017639731038544</v>
      </c>
      <c r="JF212">
        <v>-0.0006473243881308715</v>
      </c>
      <c r="JG212">
        <v>0.0006993473609999637</v>
      </c>
      <c r="JH212">
        <v>-6.390957121238126E-06</v>
      </c>
      <c r="JI212">
        <v>1</v>
      </c>
      <c r="JJ212">
        <v>2094</v>
      </c>
      <c r="JK212">
        <v>1</v>
      </c>
      <c r="JL212">
        <v>27</v>
      </c>
      <c r="JM212">
        <v>187602.4</v>
      </c>
      <c r="JN212">
        <v>187602.3</v>
      </c>
      <c r="JO212">
        <v>1.01807</v>
      </c>
      <c r="JP212">
        <v>2.53418</v>
      </c>
      <c r="JQ212">
        <v>1.39893</v>
      </c>
      <c r="JR212">
        <v>2.34375</v>
      </c>
      <c r="JS212">
        <v>1.44897</v>
      </c>
      <c r="JT212">
        <v>2.55615</v>
      </c>
      <c r="JU212">
        <v>37.027</v>
      </c>
      <c r="JV212">
        <v>24.2013</v>
      </c>
      <c r="JW212">
        <v>18</v>
      </c>
      <c r="JX212">
        <v>477.42</v>
      </c>
      <c r="JY212">
        <v>480.298</v>
      </c>
      <c r="JZ212">
        <v>28.11</v>
      </c>
      <c r="KA212">
        <v>28.2625</v>
      </c>
      <c r="KB212">
        <v>30</v>
      </c>
      <c r="KC212">
        <v>28.0316</v>
      </c>
      <c r="KD212">
        <v>28.1082</v>
      </c>
      <c r="KE212">
        <v>20.411</v>
      </c>
      <c r="KF212">
        <v>25.6374</v>
      </c>
      <c r="KG212">
        <v>93.6844</v>
      </c>
      <c r="KH212">
        <v>28.116</v>
      </c>
      <c r="KI212">
        <v>366.572</v>
      </c>
      <c r="KJ212">
        <v>21.318</v>
      </c>
      <c r="KK212">
        <v>101.166</v>
      </c>
      <c r="KL212">
        <v>100.347</v>
      </c>
    </row>
    <row r="213" spans="1:298">
      <c r="A213">
        <v>197</v>
      </c>
      <c r="B213">
        <v>1758404730.1</v>
      </c>
      <c r="C213">
        <v>7321.599999904633</v>
      </c>
      <c r="D213" t="s">
        <v>841</v>
      </c>
      <c r="E213" t="s">
        <v>842</v>
      </c>
      <c r="F213">
        <v>5</v>
      </c>
      <c r="G213" t="s">
        <v>834</v>
      </c>
      <c r="H213" t="s">
        <v>437</v>
      </c>
      <c r="I213" t="s">
        <v>438</v>
      </c>
      <c r="J213">
        <v>1758404722.314285</v>
      </c>
      <c r="K213">
        <f>(L213)/1000</f>
        <v>0</v>
      </c>
      <c r="L213">
        <f>IF(DQ213, AO213, AI213)</f>
        <v>0</v>
      </c>
      <c r="M213">
        <f>IF(DQ213, AJ213, AH213)</f>
        <v>0</v>
      </c>
      <c r="N213">
        <f>DS213 - IF(AV213&gt;1, M213*DM213*100.0/(AX213), 0)</f>
        <v>0</v>
      </c>
      <c r="O213">
        <f>((U213-K213/2)*N213-M213)/(U213+K213/2)</f>
        <v>0</v>
      </c>
      <c r="P213">
        <f>O213*(DZ213+EA213)/1000.0</f>
        <v>0</v>
      </c>
      <c r="Q213">
        <f>(DS213 - IF(AV213&gt;1, M213*DM213*100.0/(AX213), 0))*(DZ213+EA213)/1000.0</f>
        <v>0</v>
      </c>
      <c r="R213">
        <f>2.0/((1/T213-1/S213)+SIGN(T213)*SQRT((1/T213-1/S213)*(1/T213-1/S213) + 4*DN213/((DN213+1)*(DN213+1))*(2*1/T213*1/S213-1/S213*1/S213)))</f>
        <v>0</v>
      </c>
      <c r="S213">
        <f>IF(LEFT(DO213,1)&lt;&gt;"0",IF(LEFT(DO213,1)="1",3.0,DP213),$D$5+$E$5*(EG213*DZ213/($K$5*1000))+$F$5*(EG213*DZ213/($K$5*1000))*MAX(MIN(DM213,$J$5),$I$5)*MAX(MIN(DM213,$J$5),$I$5)+$G$5*MAX(MIN(DM213,$J$5),$I$5)*(EG213*DZ213/($K$5*1000))+$H$5*(EG213*DZ213/($K$5*1000))*(EG213*DZ213/($K$5*1000)))</f>
        <v>0</v>
      </c>
      <c r="T213">
        <f>K213*(1000-(1000*0.61365*exp(17.502*X213/(240.97+X213))/(DZ213+EA213)+DU213)/2)/(1000*0.61365*exp(17.502*X213/(240.97+X213))/(DZ213+EA213)-DU213)</f>
        <v>0</v>
      </c>
      <c r="U213">
        <f>1/((DN213+1)/(R213/1.6)+1/(S213/1.37)) + DN213/((DN213+1)/(R213/1.6) + DN213/(S213/1.37))</f>
        <v>0</v>
      </c>
      <c r="V213">
        <f>(DI213*DL213)</f>
        <v>0</v>
      </c>
      <c r="W213">
        <f>(EB213+(V213+2*0.95*5.67E-8*(((EB213+$B$7)+273)^4-(EB213+273)^4)-44100*K213)/(1.84*29.3*S213+8*0.95*5.67E-8*(EB213+273)^3))</f>
        <v>0</v>
      </c>
      <c r="X213">
        <f>($C$7*EC213+$D$7*ED213+$E$7*W213)</f>
        <v>0</v>
      </c>
      <c r="Y213">
        <f>0.61365*exp(17.502*X213/(240.97+X213))</f>
        <v>0</v>
      </c>
      <c r="Z213">
        <f>(AA213/AB213*100)</f>
        <v>0</v>
      </c>
      <c r="AA213">
        <f>DU213*(DZ213+EA213)/1000</f>
        <v>0</v>
      </c>
      <c r="AB213">
        <f>0.61365*exp(17.502*EB213/(240.97+EB213))</f>
        <v>0</v>
      </c>
      <c r="AC213">
        <f>(Y213-DU213*(DZ213+EA213)/1000)</f>
        <v>0</v>
      </c>
      <c r="AD213">
        <f>(-K213*44100)</f>
        <v>0</v>
      </c>
      <c r="AE213">
        <f>2*29.3*S213*0.92*(EB213-X213)</f>
        <v>0</v>
      </c>
      <c r="AF213">
        <f>2*0.95*5.67E-8*(((EB213+$B$7)+273)^4-(X213+273)^4)</f>
        <v>0</v>
      </c>
      <c r="AG213">
        <f>V213+AF213+AD213+AE213</f>
        <v>0</v>
      </c>
      <c r="AH213">
        <f>DY213*AV213*(DT213-DS213*(1000-AV213*DV213)/(1000-AV213*DU213))/(100*DM213)</f>
        <v>0</v>
      </c>
      <c r="AI213">
        <f>1000*DY213*AV213*(DU213-DV213)/(100*DM213*(1000-AV213*DU213))</f>
        <v>0</v>
      </c>
      <c r="AJ213">
        <f>(AK213 - AL213 - DZ213*1E3/(8.314*(EB213+273.15)) * AN213/DY213 * AM213) * DY213/(100*DM213) * (1000 - DV213)/1000</f>
        <v>0</v>
      </c>
      <c r="AK213">
        <v>392.0138001555661</v>
      </c>
      <c r="AL213">
        <v>394.9721454545452</v>
      </c>
      <c r="AM213">
        <v>-2.646080408978926</v>
      </c>
      <c r="AN213">
        <v>65.66156784725538</v>
      </c>
      <c r="AO213">
        <f>(AQ213 - AP213 + DZ213*1E3/(8.314*(EB213+273.15)) * AS213/DY213 * AR213) * DY213/(100*DM213) * 1000/(1000 - AQ213)</f>
        <v>0</v>
      </c>
      <c r="AP213">
        <v>21.2509327792401</v>
      </c>
      <c r="AQ213">
        <v>22.8146909090909</v>
      </c>
      <c r="AR213">
        <v>-3.548996354637786E-06</v>
      </c>
      <c r="AS213">
        <v>124.6823972662546</v>
      </c>
      <c r="AT213">
        <v>0</v>
      </c>
      <c r="AU213">
        <v>0</v>
      </c>
      <c r="AV213">
        <f>IF(AT213*$H$13&gt;=AX213,1.0,(AX213/(AX213-AT213*$H$13)))</f>
        <v>0</v>
      </c>
      <c r="AW213">
        <f>(AV213-1)*100</f>
        <v>0</v>
      </c>
      <c r="AX213">
        <f>MAX(0,($B$13+$C$13*EG213)/(1+$D$13*EG213)*DZ213/(EB213+273)*$E$13)</f>
        <v>0</v>
      </c>
      <c r="AY213" t="s">
        <v>439</v>
      </c>
      <c r="AZ213" t="s">
        <v>439</v>
      </c>
      <c r="BA213">
        <v>0</v>
      </c>
      <c r="BB213">
        <v>0</v>
      </c>
      <c r="BC213">
        <f>1-BA213/BB213</f>
        <v>0</v>
      </c>
      <c r="BD213">
        <v>0</v>
      </c>
      <c r="BE213" t="s">
        <v>439</v>
      </c>
      <c r="BF213" t="s">
        <v>439</v>
      </c>
      <c r="BG213">
        <v>0</v>
      </c>
      <c r="BH213">
        <v>0</v>
      </c>
      <c r="BI213">
        <f>1-BG213/BH213</f>
        <v>0</v>
      </c>
      <c r="BJ213">
        <v>0.5</v>
      </c>
      <c r="BK213">
        <f>DJ213</f>
        <v>0</v>
      </c>
      <c r="BL213">
        <f>M213</f>
        <v>0</v>
      </c>
      <c r="BM213">
        <f>BI213*BJ213*BK213</f>
        <v>0</v>
      </c>
      <c r="BN213">
        <f>(BL213-BD213)/BK213</f>
        <v>0</v>
      </c>
      <c r="BO213">
        <f>(BB213-BH213)/BH213</f>
        <v>0</v>
      </c>
      <c r="BP213">
        <f>BA213/(BC213+BA213/BH213)</f>
        <v>0</v>
      </c>
      <c r="BQ213" t="s">
        <v>439</v>
      </c>
      <c r="BR213">
        <v>0</v>
      </c>
      <c r="BS213">
        <f>IF(BR213&lt;&gt;0, BR213, BP213)</f>
        <v>0</v>
      </c>
      <c r="BT213">
        <f>1-BS213/BH213</f>
        <v>0</v>
      </c>
      <c r="BU213">
        <f>(BH213-BG213)/(BH213-BS213)</f>
        <v>0</v>
      </c>
      <c r="BV213">
        <f>(BB213-BH213)/(BB213-BS213)</f>
        <v>0</v>
      </c>
      <c r="BW213">
        <f>(BH213-BG213)/(BH213-BA213)</f>
        <v>0</v>
      </c>
      <c r="BX213">
        <f>(BB213-BH213)/(BB213-BA213)</f>
        <v>0</v>
      </c>
      <c r="BY213">
        <f>(BU213*BS213/BG213)</f>
        <v>0</v>
      </c>
      <c r="BZ213">
        <f>(1-BY213)</f>
        <v>0</v>
      </c>
      <c r="DI213">
        <f>$B$11*EH213+$C$11*EI213+$F$11*ET213*(1-EW213)</f>
        <v>0</v>
      </c>
      <c r="DJ213">
        <f>DI213*DK213</f>
        <v>0</v>
      </c>
      <c r="DK213">
        <f>($B$11*$D$9+$C$11*$D$9+$F$11*((FG213+EY213)/MAX(FG213+EY213+FH213, 0.1)*$I$9+FH213/MAX(FG213+EY213+FH213, 0.1)*$J$9))/($B$11+$C$11+$F$11)</f>
        <v>0</v>
      </c>
      <c r="DL213">
        <f>($B$11*$K$9+$C$11*$K$9+$F$11*((FG213+EY213)/MAX(FG213+EY213+FH213, 0.1)*$P$9+FH213/MAX(FG213+EY213+FH213, 0.1)*$Q$9))/($B$11+$C$11+$F$11)</f>
        <v>0</v>
      </c>
      <c r="DM213">
        <v>2.7</v>
      </c>
      <c r="DN213">
        <v>0.5</v>
      </c>
      <c r="DO213" t="s">
        <v>440</v>
      </c>
      <c r="DP213">
        <v>2</v>
      </c>
      <c r="DQ213" t="b">
        <v>1</v>
      </c>
      <c r="DR213">
        <v>1758404722.314285</v>
      </c>
      <c r="DS213">
        <v>401.1152499999999</v>
      </c>
      <c r="DT213">
        <v>398.016</v>
      </c>
      <c r="DU213">
        <v>22.81795357142857</v>
      </c>
      <c r="DV213">
        <v>21.25448214285714</v>
      </c>
      <c r="DW213">
        <v>400.9116071428571</v>
      </c>
      <c r="DX213">
        <v>22.59933928571428</v>
      </c>
      <c r="DY213">
        <v>499.9891071428572</v>
      </c>
      <c r="DZ213">
        <v>90.27124642857143</v>
      </c>
      <c r="EA213">
        <v>0.05187125357142857</v>
      </c>
      <c r="EB213">
        <v>29.48663571428571</v>
      </c>
      <c r="EC213">
        <v>29.98147857142857</v>
      </c>
      <c r="ED213">
        <v>999.9000000000002</v>
      </c>
      <c r="EE213">
        <v>0</v>
      </c>
      <c r="EF213">
        <v>0</v>
      </c>
      <c r="EG213">
        <v>9998.127857142857</v>
      </c>
      <c r="EH213">
        <v>0</v>
      </c>
      <c r="EI213">
        <v>7.433350357142857</v>
      </c>
      <c r="EJ213">
        <v>3.099336571428572</v>
      </c>
      <c r="EK213">
        <v>410.4816071428572</v>
      </c>
      <c r="EL213">
        <v>406.6592857142858</v>
      </c>
      <c r="EM213">
        <v>1.563458214285715</v>
      </c>
      <c r="EN213">
        <v>398.016</v>
      </c>
      <c r="EO213">
        <v>21.25448214285714</v>
      </c>
      <c r="EP213">
        <v>2.059805</v>
      </c>
      <c r="EQ213">
        <v>1.918669642857143</v>
      </c>
      <c r="ER213">
        <v>17.91171071428571</v>
      </c>
      <c r="ES213">
        <v>16.78866071428572</v>
      </c>
      <c r="ET213">
        <v>2000.000357142857</v>
      </c>
      <c r="EU213">
        <v>0.9800047142857142</v>
      </c>
      <c r="EV213">
        <v>0.01999492142857143</v>
      </c>
      <c r="EW213">
        <v>0</v>
      </c>
      <c r="EX213">
        <v>284.0767500000001</v>
      </c>
      <c r="EY213">
        <v>5.000560000000001</v>
      </c>
      <c r="EZ213">
        <v>5810.26</v>
      </c>
      <c r="FA213">
        <v>17294.91071428571</v>
      </c>
      <c r="FB213">
        <v>40.625</v>
      </c>
      <c r="FC213">
        <v>40.81199999999999</v>
      </c>
      <c r="FD213">
        <v>40.34125</v>
      </c>
      <c r="FE213">
        <v>40</v>
      </c>
      <c r="FF213">
        <v>41.43699999999999</v>
      </c>
      <c r="FG213">
        <v>1955.110357142857</v>
      </c>
      <c r="FH213">
        <v>39.89000000000001</v>
      </c>
      <c r="FI213">
        <v>0</v>
      </c>
      <c r="FJ213">
        <v>1758404730.4</v>
      </c>
      <c r="FK213">
        <v>0</v>
      </c>
      <c r="FL213">
        <v>284.05776</v>
      </c>
      <c r="FM213">
        <v>0.02623077882301003</v>
      </c>
      <c r="FN213">
        <v>17.85923072265899</v>
      </c>
      <c r="FO213">
        <v>5810.396</v>
      </c>
      <c r="FP213">
        <v>15</v>
      </c>
      <c r="FQ213">
        <v>0</v>
      </c>
      <c r="FR213" t="s">
        <v>441</v>
      </c>
      <c r="FS213">
        <v>1747148579.5</v>
      </c>
      <c r="FT213">
        <v>1747148584.5</v>
      </c>
      <c r="FU213">
        <v>0</v>
      </c>
      <c r="FV213">
        <v>0.162</v>
      </c>
      <c r="FW213">
        <v>-0.001</v>
      </c>
      <c r="FX213">
        <v>0.139</v>
      </c>
      <c r="FY213">
        <v>0.058</v>
      </c>
      <c r="FZ213">
        <v>420</v>
      </c>
      <c r="GA213">
        <v>16</v>
      </c>
      <c r="GB213">
        <v>0.19</v>
      </c>
      <c r="GC213">
        <v>0.02</v>
      </c>
      <c r="GD213">
        <v>-0.5118626499999998</v>
      </c>
      <c r="GE213">
        <v>75.64409043151973</v>
      </c>
      <c r="GF213">
        <v>7.363107682461423</v>
      </c>
      <c r="GG213">
        <v>0</v>
      </c>
      <c r="GH213">
        <v>284.0110588235294</v>
      </c>
      <c r="GI213">
        <v>0.4893506544891899</v>
      </c>
      <c r="GJ213">
        <v>0.1219073759232696</v>
      </c>
      <c r="GK213">
        <v>1</v>
      </c>
      <c r="GL213">
        <v>1.5636705</v>
      </c>
      <c r="GM213">
        <v>-0.002641125703568049</v>
      </c>
      <c r="GN213">
        <v>0.0009178070330957327</v>
      </c>
      <c r="GO213">
        <v>1</v>
      </c>
      <c r="GP213">
        <v>2</v>
      </c>
      <c r="GQ213">
        <v>3</v>
      </c>
      <c r="GR213" t="s">
        <v>448</v>
      </c>
      <c r="GS213">
        <v>3.12809</v>
      </c>
      <c r="GT213">
        <v>2.72967</v>
      </c>
      <c r="GU213">
        <v>0.0801352</v>
      </c>
      <c r="GV213">
        <v>0.07876710000000001</v>
      </c>
      <c r="GW213">
        <v>0.103219</v>
      </c>
      <c r="GX213">
        <v>0.0987746</v>
      </c>
      <c r="GY213">
        <v>27653.8</v>
      </c>
      <c r="GZ213">
        <v>26818.7</v>
      </c>
      <c r="HA213">
        <v>30601.7</v>
      </c>
      <c r="HB213">
        <v>29362.6</v>
      </c>
      <c r="HC213">
        <v>37869.7</v>
      </c>
      <c r="HD213">
        <v>34807</v>
      </c>
      <c r="HE213">
        <v>46812.6</v>
      </c>
      <c r="HF213">
        <v>43622.6</v>
      </c>
      <c r="HG213">
        <v>1.83113</v>
      </c>
      <c r="HH213">
        <v>1.8831</v>
      </c>
      <c r="HI213">
        <v>0.117943</v>
      </c>
      <c r="HJ213">
        <v>0</v>
      </c>
      <c r="HK213">
        <v>28.0438</v>
      </c>
      <c r="HL213">
        <v>999.9</v>
      </c>
      <c r="HM213">
        <v>52.1</v>
      </c>
      <c r="HN213">
        <v>30.7</v>
      </c>
      <c r="HO213">
        <v>25.5957</v>
      </c>
      <c r="HP213">
        <v>64.0522</v>
      </c>
      <c r="HQ213">
        <v>16.8309</v>
      </c>
      <c r="HR213">
        <v>1</v>
      </c>
      <c r="HS213">
        <v>0.08614330000000001</v>
      </c>
      <c r="HT213">
        <v>-0.616825</v>
      </c>
      <c r="HU213">
        <v>20.1987</v>
      </c>
      <c r="HV213">
        <v>5.22792</v>
      </c>
      <c r="HW213">
        <v>11.974</v>
      </c>
      <c r="HX213">
        <v>4.97</v>
      </c>
      <c r="HY213">
        <v>3.28953</v>
      </c>
      <c r="HZ213">
        <v>9999</v>
      </c>
      <c r="IA213">
        <v>9999</v>
      </c>
      <c r="IB213">
        <v>9999</v>
      </c>
      <c r="IC213">
        <v>999.9</v>
      </c>
      <c r="ID213">
        <v>4.97294</v>
      </c>
      <c r="IE213">
        <v>1.8773</v>
      </c>
      <c r="IF213">
        <v>1.87543</v>
      </c>
      <c r="IG213">
        <v>1.8782</v>
      </c>
      <c r="IH213">
        <v>1.87499</v>
      </c>
      <c r="II213">
        <v>1.87851</v>
      </c>
      <c r="IJ213">
        <v>1.87561</v>
      </c>
      <c r="IK213">
        <v>1.87683</v>
      </c>
      <c r="IL213">
        <v>0</v>
      </c>
      <c r="IM213">
        <v>0</v>
      </c>
      <c r="IN213">
        <v>0</v>
      </c>
      <c r="IO213">
        <v>0</v>
      </c>
      <c r="IP213" t="s">
        <v>443</v>
      </c>
      <c r="IQ213" t="s">
        <v>444</v>
      </c>
      <c r="IR213" t="s">
        <v>445</v>
      </c>
      <c r="IS213" t="s">
        <v>445</v>
      </c>
      <c r="IT213" t="s">
        <v>445</v>
      </c>
      <c r="IU213" t="s">
        <v>445</v>
      </c>
      <c r="IV213">
        <v>0</v>
      </c>
      <c r="IW213">
        <v>100</v>
      </c>
      <c r="IX213">
        <v>100</v>
      </c>
      <c r="IY213">
        <v>0.188</v>
      </c>
      <c r="IZ213">
        <v>0.2185</v>
      </c>
      <c r="JA213">
        <v>-0.2046850803116756</v>
      </c>
      <c r="JB213">
        <v>0.001090686741545948</v>
      </c>
      <c r="JC213">
        <v>-2.452344269991786E-07</v>
      </c>
      <c r="JD213">
        <v>1.613811493950918E-10</v>
      </c>
      <c r="JE213">
        <v>-0.05017639731038544</v>
      </c>
      <c r="JF213">
        <v>-0.0006473243881308715</v>
      </c>
      <c r="JG213">
        <v>0.0006993473609999637</v>
      </c>
      <c r="JH213">
        <v>-6.390957121238126E-06</v>
      </c>
      <c r="JI213">
        <v>1</v>
      </c>
      <c r="JJ213">
        <v>2094</v>
      </c>
      <c r="JK213">
        <v>1</v>
      </c>
      <c r="JL213">
        <v>27</v>
      </c>
      <c r="JM213">
        <v>187602.5</v>
      </c>
      <c r="JN213">
        <v>187602.4</v>
      </c>
      <c r="JO213">
        <v>0.983887</v>
      </c>
      <c r="JP213">
        <v>2.53784</v>
      </c>
      <c r="JQ213">
        <v>1.39893</v>
      </c>
      <c r="JR213">
        <v>2.34375</v>
      </c>
      <c r="JS213">
        <v>1.44897</v>
      </c>
      <c r="JT213">
        <v>2.52441</v>
      </c>
      <c r="JU213">
        <v>37.0032</v>
      </c>
      <c r="JV213">
        <v>24.2013</v>
      </c>
      <c r="JW213">
        <v>18</v>
      </c>
      <c r="JX213">
        <v>477.418</v>
      </c>
      <c r="JY213">
        <v>480.344</v>
      </c>
      <c r="JZ213">
        <v>28.1237</v>
      </c>
      <c r="KA213">
        <v>28.2624</v>
      </c>
      <c r="KB213">
        <v>30</v>
      </c>
      <c r="KC213">
        <v>28.0292</v>
      </c>
      <c r="KD213">
        <v>28.1057</v>
      </c>
      <c r="KE213">
        <v>19.7418</v>
      </c>
      <c r="KF213">
        <v>25.6374</v>
      </c>
      <c r="KG213">
        <v>93.6844</v>
      </c>
      <c r="KH213">
        <v>28.1313</v>
      </c>
      <c r="KI213">
        <v>346.533</v>
      </c>
      <c r="KJ213">
        <v>21.326</v>
      </c>
      <c r="KK213">
        <v>101.166</v>
      </c>
      <c r="KL213">
        <v>100.347</v>
      </c>
    </row>
    <row r="214" spans="1:298">
      <c r="A214">
        <v>198</v>
      </c>
      <c r="B214">
        <v>1758404735.1</v>
      </c>
      <c r="C214">
        <v>7326.599999904633</v>
      </c>
      <c r="D214" t="s">
        <v>843</v>
      </c>
      <c r="E214" t="s">
        <v>844</v>
      </c>
      <c r="F214">
        <v>5</v>
      </c>
      <c r="G214" t="s">
        <v>834</v>
      </c>
      <c r="H214" t="s">
        <v>437</v>
      </c>
      <c r="I214" t="s">
        <v>438</v>
      </c>
      <c r="J214">
        <v>1758404727.6</v>
      </c>
      <c r="K214">
        <f>(L214)/1000</f>
        <v>0</v>
      </c>
      <c r="L214">
        <f>IF(DQ214, AO214, AI214)</f>
        <v>0</v>
      </c>
      <c r="M214">
        <f>IF(DQ214, AJ214, AH214)</f>
        <v>0</v>
      </c>
      <c r="N214">
        <f>DS214 - IF(AV214&gt;1, M214*DM214*100.0/(AX214), 0)</f>
        <v>0</v>
      </c>
      <c r="O214">
        <f>((U214-K214/2)*N214-M214)/(U214+K214/2)</f>
        <v>0</v>
      </c>
      <c r="P214">
        <f>O214*(DZ214+EA214)/1000.0</f>
        <v>0</v>
      </c>
      <c r="Q214">
        <f>(DS214 - IF(AV214&gt;1, M214*DM214*100.0/(AX214), 0))*(DZ214+EA214)/1000.0</f>
        <v>0</v>
      </c>
      <c r="R214">
        <f>2.0/((1/T214-1/S214)+SIGN(T214)*SQRT((1/T214-1/S214)*(1/T214-1/S214) + 4*DN214/((DN214+1)*(DN214+1))*(2*1/T214*1/S214-1/S214*1/S214)))</f>
        <v>0</v>
      </c>
      <c r="S214">
        <f>IF(LEFT(DO214,1)&lt;&gt;"0",IF(LEFT(DO214,1)="1",3.0,DP214),$D$5+$E$5*(EG214*DZ214/($K$5*1000))+$F$5*(EG214*DZ214/($K$5*1000))*MAX(MIN(DM214,$J$5),$I$5)*MAX(MIN(DM214,$J$5),$I$5)+$G$5*MAX(MIN(DM214,$J$5),$I$5)*(EG214*DZ214/($K$5*1000))+$H$5*(EG214*DZ214/($K$5*1000))*(EG214*DZ214/($K$5*1000)))</f>
        <v>0</v>
      </c>
      <c r="T214">
        <f>K214*(1000-(1000*0.61365*exp(17.502*X214/(240.97+X214))/(DZ214+EA214)+DU214)/2)/(1000*0.61365*exp(17.502*X214/(240.97+X214))/(DZ214+EA214)-DU214)</f>
        <v>0</v>
      </c>
      <c r="U214">
        <f>1/((DN214+1)/(R214/1.6)+1/(S214/1.37)) + DN214/((DN214+1)/(R214/1.6) + DN214/(S214/1.37))</f>
        <v>0</v>
      </c>
      <c r="V214">
        <f>(DI214*DL214)</f>
        <v>0</v>
      </c>
      <c r="W214">
        <f>(EB214+(V214+2*0.95*5.67E-8*(((EB214+$B$7)+273)^4-(EB214+273)^4)-44100*K214)/(1.84*29.3*S214+8*0.95*5.67E-8*(EB214+273)^3))</f>
        <v>0</v>
      </c>
      <c r="X214">
        <f>($C$7*EC214+$D$7*ED214+$E$7*W214)</f>
        <v>0</v>
      </c>
      <c r="Y214">
        <f>0.61365*exp(17.502*X214/(240.97+X214))</f>
        <v>0</v>
      </c>
      <c r="Z214">
        <f>(AA214/AB214*100)</f>
        <v>0</v>
      </c>
      <c r="AA214">
        <f>DU214*(DZ214+EA214)/1000</f>
        <v>0</v>
      </c>
      <c r="AB214">
        <f>0.61365*exp(17.502*EB214/(240.97+EB214))</f>
        <v>0</v>
      </c>
      <c r="AC214">
        <f>(Y214-DU214*(DZ214+EA214)/1000)</f>
        <v>0</v>
      </c>
      <c r="AD214">
        <f>(-K214*44100)</f>
        <v>0</v>
      </c>
      <c r="AE214">
        <f>2*29.3*S214*0.92*(EB214-X214)</f>
        <v>0</v>
      </c>
      <c r="AF214">
        <f>2*0.95*5.67E-8*(((EB214+$B$7)+273)^4-(X214+273)^4)</f>
        <v>0</v>
      </c>
      <c r="AG214">
        <f>V214+AF214+AD214+AE214</f>
        <v>0</v>
      </c>
      <c r="AH214">
        <f>DY214*AV214*(DT214-DS214*(1000-AV214*DV214)/(1000-AV214*DU214))/(100*DM214)</f>
        <v>0</v>
      </c>
      <c r="AI214">
        <f>1000*DY214*AV214*(DU214-DV214)/(100*DM214*(1000-AV214*DU214))</f>
        <v>0</v>
      </c>
      <c r="AJ214">
        <f>(AK214 - AL214 - DZ214*1E3/(8.314*(EB214+273.15)) * AN214/DY214 * AM214) * DY214/(100*DM214) * (1000 - DV214)/1000</f>
        <v>0</v>
      </c>
      <c r="AK214">
        <v>375.2453767238906</v>
      </c>
      <c r="AL214">
        <v>380.1653151515149</v>
      </c>
      <c r="AM214">
        <v>-2.997614562057795</v>
      </c>
      <c r="AN214">
        <v>65.66156784725538</v>
      </c>
      <c r="AO214">
        <f>(AQ214 - AP214 + DZ214*1E3/(8.314*(EB214+273.15)) * AS214/DY214 * AR214) * DY214/(100*DM214) * 1000/(1000 - AQ214)</f>
        <v>0</v>
      </c>
      <c r="AP214">
        <v>21.25347590858187</v>
      </c>
      <c r="AQ214">
        <v>22.81285757575757</v>
      </c>
      <c r="AR214">
        <v>-5.373734339855851E-06</v>
      </c>
      <c r="AS214">
        <v>124.6823972662546</v>
      </c>
      <c r="AT214">
        <v>0</v>
      </c>
      <c r="AU214">
        <v>0</v>
      </c>
      <c r="AV214">
        <f>IF(AT214*$H$13&gt;=AX214,1.0,(AX214/(AX214-AT214*$H$13)))</f>
        <v>0</v>
      </c>
      <c r="AW214">
        <f>(AV214-1)*100</f>
        <v>0</v>
      </c>
      <c r="AX214">
        <f>MAX(0,($B$13+$C$13*EG214)/(1+$D$13*EG214)*DZ214/(EB214+273)*$E$13)</f>
        <v>0</v>
      </c>
      <c r="AY214" t="s">
        <v>439</v>
      </c>
      <c r="AZ214" t="s">
        <v>439</v>
      </c>
      <c r="BA214">
        <v>0</v>
      </c>
      <c r="BB214">
        <v>0</v>
      </c>
      <c r="BC214">
        <f>1-BA214/BB214</f>
        <v>0</v>
      </c>
      <c r="BD214">
        <v>0</v>
      </c>
      <c r="BE214" t="s">
        <v>439</v>
      </c>
      <c r="BF214" t="s">
        <v>439</v>
      </c>
      <c r="BG214">
        <v>0</v>
      </c>
      <c r="BH214">
        <v>0</v>
      </c>
      <c r="BI214">
        <f>1-BG214/BH214</f>
        <v>0</v>
      </c>
      <c r="BJ214">
        <v>0.5</v>
      </c>
      <c r="BK214">
        <f>DJ214</f>
        <v>0</v>
      </c>
      <c r="BL214">
        <f>M214</f>
        <v>0</v>
      </c>
      <c r="BM214">
        <f>BI214*BJ214*BK214</f>
        <v>0</v>
      </c>
      <c r="BN214">
        <f>(BL214-BD214)/BK214</f>
        <v>0</v>
      </c>
      <c r="BO214">
        <f>(BB214-BH214)/BH214</f>
        <v>0</v>
      </c>
      <c r="BP214">
        <f>BA214/(BC214+BA214/BH214)</f>
        <v>0</v>
      </c>
      <c r="BQ214" t="s">
        <v>439</v>
      </c>
      <c r="BR214">
        <v>0</v>
      </c>
      <c r="BS214">
        <f>IF(BR214&lt;&gt;0, BR214, BP214)</f>
        <v>0</v>
      </c>
      <c r="BT214">
        <f>1-BS214/BH214</f>
        <v>0</v>
      </c>
      <c r="BU214">
        <f>(BH214-BG214)/(BH214-BS214)</f>
        <v>0</v>
      </c>
      <c r="BV214">
        <f>(BB214-BH214)/(BB214-BS214)</f>
        <v>0</v>
      </c>
      <c r="BW214">
        <f>(BH214-BG214)/(BH214-BA214)</f>
        <v>0</v>
      </c>
      <c r="BX214">
        <f>(BB214-BH214)/(BB214-BA214)</f>
        <v>0</v>
      </c>
      <c r="BY214">
        <f>(BU214*BS214/BG214)</f>
        <v>0</v>
      </c>
      <c r="BZ214">
        <f>(1-BY214)</f>
        <v>0</v>
      </c>
      <c r="DI214">
        <f>$B$11*EH214+$C$11*EI214+$F$11*ET214*(1-EW214)</f>
        <v>0</v>
      </c>
      <c r="DJ214">
        <f>DI214*DK214</f>
        <v>0</v>
      </c>
      <c r="DK214">
        <f>($B$11*$D$9+$C$11*$D$9+$F$11*((FG214+EY214)/MAX(FG214+EY214+FH214, 0.1)*$I$9+FH214/MAX(FG214+EY214+FH214, 0.1)*$J$9))/($B$11+$C$11+$F$11)</f>
        <v>0</v>
      </c>
      <c r="DL214">
        <f>($B$11*$K$9+$C$11*$K$9+$F$11*((FG214+EY214)/MAX(FG214+EY214+FH214, 0.1)*$P$9+FH214/MAX(FG214+EY214+FH214, 0.1)*$Q$9))/($B$11+$C$11+$F$11)</f>
        <v>0</v>
      </c>
      <c r="DM214">
        <v>2.7</v>
      </c>
      <c r="DN214">
        <v>0.5</v>
      </c>
      <c r="DO214" t="s">
        <v>440</v>
      </c>
      <c r="DP214">
        <v>2</v>
      </c>
      <c r="DQ214" t="b">
        <v>1</v>
      </c>
      <c r="DR214">
        <v>1758404727.6</v>
      </c>
      <c r="DS214">
        <v>390.3346666666667</v>
      </c>
      <c r="DT214">
        <v>381.691037037037</v>
      </c>
      <c r="DU214">
        <v>22.81560370370371</v>
      </c>
      <c r="DV214">
        <v>21.25279259259259</v>
      </c>
      <c r="DW214">
        <v>390.1415555555556</v>
      </c>
      <c r="DX214">
        <v>22.59704074074074</v>
      </c>
      <c r="DY214">
        <v>500.0027777777778</v>
      </c>
      <c r="DZ214">
        <v>90.27139259259259</v>
      </c>
      <c r="EA214">
        <v>0.05189395185185185</v>
      </c>
      <c r="EB214">
        <v>29.48682222222223</v>
      </c>
      <c r="EC214">
        <v>29.97835925925926</v>
      </c>
      <c r="ED214">
        <v>999.9000000000001</v>
      </c>
      <c r="EE214">
        <v>0</v>
      </c>
      <c r="EF214">
        <v>0</v>
      </c>
      <c r="EG214">
        <v>10004.33074074074</v>
      </c>
      <c r="EH214">
        <v>0</v>
      </c>
      <c r="EI214">
        <v>7.440194074074073</v>
      </c>
      <c r="EJ214">
        <v>8.643751111111111</v>
      </c>
      <c r="EK214">
        <v>399.4483703703704</v>
      </c>
      <c r="EL214">
        <v>389.9791851851852</v>
      </c>
      <c r="EM214">
        <v>1.562802222222222</v>
      </c>
      <c r="EN214">
        <v>381.691037037037</v>
      </c>
      <c r="EO214">
        <v>21.25279259259259</v>
      </c>
      <c r="EP214">
        <v>2.059597037037037</v>
      </c>
      <c r="EQ214">
        <v>1.918521111111111</v>
      </c>
      <c r="ER214">
        <v>17.91010740740741</v>
      </c>
      <c r="ES214">
        <v>16.78743703703704</v>
      </c>
      <c r="ET214">
        <v>2000.030740740741</v>
      </c>
      <c r="EU214">
        <v>0.9800049999999999</v>
      </c>
      <c r="EV214">
        <v>0.01999462962962963</v>
      </c>
      <c r="EW214">
        <v>0</v>
      </c>
      <c r="EX214">
        <v>284.0657777777778</v>
      </c>
      <c r="EY214">
        <v>5.000560000000001</v>
      </c>
      <c r="EZ214">
        <v>5812.241851851852</v>
      </c>
      <c r="FA214">
        <v>17295.16666666666</v>
      </c>
      <c r="FB214">
        <v>40.625</v>
      </c>
      <c r="FC214">
        <v>40.81199999999999</v>
      </c>
      <c r="FD214">
        <v>40.33066666666667</v>
      </c>
      <c r="FE214">
        <v>40</v>
      </c>
      <c r="FF214">
        <v>41.43699999999999</v>
      </c>
      <c r="FG214">
        <v>1955.140740740741</v>
      </c>
      <c r="FH214">
        <v>39.89000000000001</v>
      </c>
      <c r="FI214">
        <v>0</v>
      </c>
      <c r="FJ214">
        <v>1758404735.2</v>
      </c>
      <c r="FK214">
        <v>0</v>
      </c>
      <c r="FL214">
        <v>284.06216</v>
      </c>
      <c r="FM214">
        <v>-0.4814615309844519</v>
      </c>
      <c r="FN214">
        <v>26.70846148485661</v>
      </c>
      <c r="FO214">
        <v>5812.225600000001</v>
      </c>
      <c r="FP214">
        <v>15</v>
      </c>
      <c r="FQ214">
        <v>0</v>
      </c>
      <c r="FR214" t="s">
        <v>441</v>
      </c>
      <c r="FS214">
        <v>1747148579.5</v>
      </c>
      <c r="FT214">
        <v>1747148584.5</v>
      </c>
      <c r="FU214">
        <v>0</v>
      </c>
      <c r="FV214">
        <v>0.162</v>
      </c>
      <c r="FW214">
        <v>-0.001</v>
      </c>
      <c r="FX214">
        <v>0.139</v>
      </c>
      <c r="FY214">
        <v>0.058</v>
      </c>
      <c r="FZ214">
        <v>420</v>
      </c>
      <c r="GA214">
        <v>16</v>
      </c>
      <c r="GB214">
        <v>0.19</v>
      </c>
      <c r="GC214">
        <v>0.02</v>
      </c>
      <c r="GD214">
        <v>4.84674535</v>
      </c>
      <c r="GE214">
        <v>65.22008442776736</v>
      </c>
      <c r="GF214">
        <v>6.455483338487586</v>
      </c>
      <c r="GG214">
        <v>0</v>
      </c>
      <c r="GH214">
        <v>284.0453823529411</v>
      </c>
      <c r="GI214">
        <v>-0.04624904173571824</v>
      </c>
      <c r="GJ214">
        <v>0.1326060096912205</v>
      </c>
      <c r="GK214">
        <v>1</v>
      </c>
      <c r="GL214">
        <v>1.5632595</v>
      </c>
      <c r="GM214">
        <v>-0.002959474671667789</v>
      </c>
      <c r="GN214">
        <v>0.001069453014395663</v>
      </c>
      <c r="GO214">
        <v>1</v>
      </c>
      <c r="GP214">
        <v>2</v>
      </c>
      <c r="GQ214">
        <v>3</v>
      </c>
      <c r="GR214" t="s">
        <v>448</v>
      </c>
      <c r="GS214">
        <v>3.12812</v>
      </c>
      <c r="GT214">
        <v>2.7296</v>
      </c>
      <c r="GU214">
        <v>0.077768</v>
      </c>
      <c r="GV214">
        <v>0.0760443</v>
      </c>
      <c r="GW214">
        <v>0.10321</v>
      </c>
      <c r="GX214">
        <v>0.0988158</v>
      </c>
      <c r="GY214">
        <v>27724.9</v>
      </c>
      <c r="GZ214">
        <v>26897.5</v>
      </c>
      <c r="HA214">
        <v>30601.7</v>
      </c>
      <c r="HB214">
        <v>29362</v>
      </c>
      <c r="HC214">
        <v>37869.8</v>
      </c>
      <c r="HD214">
        <v>34804.7</v>
      </c>
      <c r="HE214">
        <v>46812.4</v>
      </c>
      <c r="HF214">
        <v>43621.9</v>
      </c>
      <c r="HG214">
        <v>1.83062</v>
      </c>
      <c r="HH214">
        <v>1.88358</v>
      </c>
      <c r="HI214">
        <v>0.119694</v>
      </c>
      <c r="HJ214">
        <v>0</v>
      </c>
      <c r="HK214">
        <v>28.0409</v>
      </c>
      <c r="HL214">
        <v>999.9</v>
      </c>
      <c r="HM214">
        <v>52.1</v>
      </c>
      <c r="HN214">
        <v>30.7</v>
      </c>
      <c r="HO214">
        <v>25.5973</v>
      </c>
      <c r="HP214">
        <v>63.5522</v>
      </c>
      <c r="HQ214">
        <v>16.6667</v>
      </c>
      <c r="HR214">
        <v>1</v>
      </c>
      <c r="HS214">
        <v>0.0865727</v>
      </c>
      <c r="HT214">
        <v>-0.647326</v>
      </c>
      <c r="HU214">
        <v>20.1987</v>
      </c>
      <c r="HV214">
        <v>5.22792</v>
      </c>
      <c r="HW214">
        <v>11.974</v>
      </c>
      <c r="HX214">
        <v>4.97005</v>
      </c>
      <c r="HY214">
        <v>3.2896</v>
      </c>
      <c r="HZ214">
        <v>9999</v>
      </c>
      <c r="IA214">
        <v>9999</v>
      </c>
      <c r="IB214">
        <v>9999</v>
      </c>
      <c r="IC214">
        <v>999.9</v>
      </c>
      <c r="ID214">
        <v>4.97294</v>
      </c>
      <c r="IE214">
        <v>1.87731</v>
      </c>
      <c r="IF214">
        <v>1.87542</v>
      </c>
      <c r="IG214">
        <v>1.8782</v>
      </c>
      <c r="IH214">
        <v>1.87498</v>
      </c>
      <c r="II214">
        <v>1.87851</v>
      </c>
      <c r="IJ214">
        <v>1.87561</v>
      </c>
      <c r="IK214">
        <v>1.87683</v>
      </c>
      <c r="IL214">
        <v>0</v>
      </c>
      <c r="IM214">
        <v>0</v>
      </c>
      <c r="IN214">
        <v>0</v>
      </c>
      <c r="IO214">
        <v>0</v>
      </c>
      <c r="IP214" t="s">
        <v>443</v>
      </c>
      <c r="IQ214" t="s">
        <v>444</v>
      </c>
      <c r="IR214" t="s">
        <v>445</v>
      </c>
      <c r="IS214" t="s">
        <v>445</v>
      </c>
      <c r="IT214" t="s">
        <v>445</v>
      </c>
      <c r="IU214" t="s">
        <v>445</v>
      </c>
      <c r="IV214">
        <v>0</v>
      </c>
      <c r="IW214">
        <v>100</v>
      </c>
      <c r="IX214">
        <v>100</v>
      </c>
      <c r="IY214">
        <v>0.173</v>
      </c>
      <c r="IZ214">
        <v>0.2184</v>
      </c>
      <c r="JA214">
        <v>-0.2046850803116756</v>
      </c>
      <c r="JB214">
        <v>0.001090686741545948</v>
      </c>
      <c r="JC214">
        <v>-2.452344269991786E-07</v>
      </c>
      <c r="JD214">
        <v>1.613811493950918E-10</v>
      </c>
      <c r="JE214">
        <v>-0.05017639731038544</v>
      </c>
      <c r="JF214">
        <v>-0.0006473243881308715</v>
      </c>
      <c r="JG214">
        <v>0.0006993473609999637</v>
      </c>
      <c r="JH214">
        <v>-6.390957121238126E-06</v>
      </c>
      <c r="JI214">
        <v>1</v>
      </c>
      <c r="JJ214">
        <v>2094</v>
      </c>
      <c r="JK214">
        <v>1</v>
      </c>
      <c r="JL214">
        <v>27</v>
      </c>
      <c r="JM214">
        <v>187602.6</v>
      </c>
      <c r="JN214">
        <v>187602.5</v>
      </c>
      <c r="JO214">
        <v>0.946045</v>
      </c>
      <c r="JP214">
        <v>2.54272</v>
      </c>
      <c r="JQ214">
        <v>1.39893</v>
      </c>
      <c r="JR214">
        <v>2.34375</v>
      </c>
      <c r="JS214">
        <v>1.44897</v>
      </c>
      <c r="JT214">
        <v>2.50977</v>
      </c>
      <c r="JU214">
        <v>37.0032</v>
      </c>
      <c r="JV214">
        <v>24.1926</v>
      </c>
      <c r="JW214">
        <v>18</v>
      </c>
      <c r="JX214">
        <v>477.14</v>
      </c>
      <c r="JY214">
        <v>480.643</v>
      </c>
      <c r="JZ214">
        <v>28.142</v>
      </c>
      <c r="KA214">
        <v>28.2607</v>
      </c>
      <c r="KB214">
        <v>30.0001</v>
      </c>
      <c r="KC214">
        <v>28.0281</v>
      </c>
      <c r="KD214">
        <v>28.1038</v>
      </c>
      <c r="KE214">
        <v>18.9836</v>
      </c>
      <c r="KF214">
        <v>25.3611</v>
      </c>
      <c r="KG214">
        <v>93.6844</v>
      </c>
      <c r="KH214">
        <v>28.1495</v>
      </c>
      <c r="KI214">
        <v>333.171</v>
      </c>
      <c r="KJ214">
        <v>21.3326</v>
      </c>
      <c r="KK214">
        <v>101.166</v>
      </c>
      <c r="KL214">
        <v>100.346</v>
      </c>
    </row>
    <row r="215" spans="1:298">
      <c r="A215">
        <v>199</v>
      </c>
      <c r="B215">
        <v>1758404740.1</v>
      </c>
      <c r="C215">
        <v>7331.599999904633</v>
      </c>
      <c r="D215" t="s">
        <v>845</v>
      </c>
      <c r="E215" t="s">
        <v>846</v>
      </c>
      <c r="F215">
        <v>5</v>
      </c>
      <c r="G215" t="s">
        <v>834</v>
      </c>
      <c r="H215" t="s">
        <v>437</v>
      </c>
      <c r="I215" t="s">
        <v>438</v>
      </c>
      <c r="J215">
        <v>1758404732.314285</v>
      </c>
      <c r="K215">
        <f>(L215)/1000</f>
        <v>0</v>
      </c>
      <c r="L215">
        <f>IF(DQ215, AO215, AI215)</f>
        <v>0</v>
      </c>
      <c r="M215">
        <f>IF(DQ215, AJ215, AH215)</f>
        <v>0</v>
      </c>
      <c r="N215">
        <f>DS215 - IF(AV215&gt;1, M215*DM215*100.0/(AX215), 0)</f>
        <v>0</v>
      </c>
      <c r="O215">
        <f>((U215-K215/2)*N215-M215)/(U215+K215/2)</f>
        <v>0</v>
      </c>
      <c r="P215">
        <f>O215*(DZ215+EA215)/1000.0</f>
        <v>0</v>
      </c>
      <c r="Q215">
        <f>(DS215 - IF(AV215&gt;1, M215*DM215*100.0/(AX215), 0))*(DZ215+EA215)/1000.0</f>
        <v>0</v>
      </c>
      <c r="R215">
        <f>2.0/((1/T215-1/S215)+SIGN(T215)*SQRT((1/T215-1/S215)*(1/T215-1/S215) + 4*DN215/((DN215+1)*(DN215+1))*(2*1/T215*1/S215-1/S215*1/S215)))</f>
        <v>0</v>
      </c>
      <c r="S215">
        <f>IF(LEFT(DO215,1)&lt;&gt;"0",IF(LEFT(DO215,1)="1",3.0,DP215),$D$5+$E$5*(EG215*DZ215/($K$5*1000))+$F$5*(EG215*DZ215/($K$5*1000))*MAX(MIN(DM215,$J$5),$I$5)*MAX(MIN(DM215,$J$5),$I$5)+$G$5*MAX(MIN(DM215,$J$5),$I$5)*(EG215*DZ215/($K$5*1000))+$H$5*(EG215*DZ215/($K$5*1000))*(EG215*DZ215/($K$5*1000)))</f>
        <v>0</v>
      </c>
      <c r="T215">
        <f>K215*(1000-(1000*0.61365*exp(17.502*X215/(240.97+X215))/(DZ215+EA215)+DU215)/2)/(1000*0.61365*exp(17.502*X215/(240.97+X215))/(DZ215+EA215)-DU215)</f>
        <v>0</v>
      </c>
      <c r="U215">
        <f>1/((DN215+1)/(R215/1.6)+1/(S215/1.37)) + DN215/((DN215+1)/(R215/1.6) + DN215/(S215/1.37))</f>
        <v>0</v>
      </c>
      <c r="V215">
        <f>(DI215*DL215)</f>
        <v>0</v>
      </c>
      <c r="W215">
        <f>(EB215+(V215+2*0.95*5.67E-8*(((EB215+$B$7)+273)^4-(EB215+273)^4)-44100*K215)/(1.84*29.3*S215+8*0.95*5.67E-8*(EB215+273)^3))</f>
        <v>0</v>
      </c>
      <c r="X215">
        <f>($C$7*EC215+$D$7*ED215+$E$7*W215)</f>
        <v>0</v>
      </c>
      <c r="Y215">
        <f>0.61365*exp(17.502*X215/(240.97+X215))</f>
        <v>0</v>
      </c>
      <c r="Z215">
        <f>(AA215/AB215*100)</f>
        <v>0</v>
      </c>
      <c r="AA215">
        <f>DU215*(DZ215+EA215)/1000</f>
        <v>0</v>
      </c>
      <c r="AB215">
        <f>0.61365*exp(17.502*EB215/(240.97+EB215))</f>
        <v>0</v>
      </c>
      <c r="AC215">
        <f>(Y215-DU215*(DZ215+EA215)/1000)</f>
        <v>0</v>
      </c>
      <c r="AD215">
        <f>(-K215*44100)</f>
        <v>0</v>
      </c>
      <c r="AE215">
        <f>2*29.3*S215*0.92*(EB215-X215)</f>
        <v>0</v>
      </c>
      <c r="AF215">
        <f>2*0.95*5.67E-8*(((EB215+$B$7)+273)^4-(X215+273)^4)</f>
        <v>0</v>
      </c>
      <c r="AG215">
        <f>V215+AF215+AD215+AE215</f>
        <v>0</v>
      </c>
      <c r="AH215">
        <f>DY215*AV215*(DT215-DS215*(1000-AV215*DV215)/(1000-AV215*DU215))/(100*DM215)</f>
        <v>0</v>
      </c>
      <c r="AI215">
        <f>1000*DY215*AV215*(DU215-DV215)/(100*DM215*(1000-AV215*DU215))</f>
        <v>0</v>
      </c>
      <c r="AJ215">
        <f>(AK215 - AL215 - DZ215*1E3/(8.314*(EB215+273.15)) * AN215/DY215 * AM215) * DY215/(100*DM215) * (1000 - DV215)/1000</f>
        <v>0</v>
      </c>
      <c r="AK215">
        <v>358.3356547144961</v>
      </c>
      <c r="AL215">
        <v>364.2741696969699</v>
      </c>
      <c r="AM215">
        <v>-3.197626612825203</v>
      </c>
      <c r="AN215">
        <v>65.66156784725538</v>
      </c>
      <c r="AO215">
        <f>(AQ215 - AP215 + DZ215*1E3/(8.314*(EB215+273.15)) * AS215/DY215 * AR215) * DY215/(100*DM215) * 1000/(1000 - AQ215)</f>
        <v>0</v>
      </c>
      <c r="AP215">
        <v>21.32456873957585</v>
      </c>
      <c r="AQ215">
        <v>22.82745757575758</v>
      </c>
      <c r="AR215">
        <v>0.005338364527066478</v>
      </c>
      <c r="AS215">
        <v>124.6823972662546</v>
      </c>
      <c r="AT215">
        <v>0</v>
      </c>
      <c r="AU215">
        <v>0</v>
      </c>
      <c r="AV215">
        <f>IF(AT215*$H$13&gt;=AX215,1.0,(AX215/(AX215-AT215*$H$13)))</f>
        <v>0</v>
      </c>
      <c r="AW215">
        <f>(AV215-1)*100</f>
        <v>0</v>
      </c>
      <c r="AX215">
        <f>MAX(0,($B$13+$C$13*EG215)/(1+$D$13*EG215)*DZ215/(EB215+273)*$E$13)</f>
        <v>0</v>
      </c>
      <c r="AY215" t="s">
        <v>439</v>
      </c>
      <c r="AZ215" t="s">
        <v>439</v>
      </c>
      <c r="BA215">
        <v>0</v>
      </c>
      <c r="BB215">
        <v>0</v>
      </c>
      <c r="BC215">
        <f>1-BA215/BB215</f>
        <v>0</v>
      </c>
      <c r="BD215">
        <v>0</v>
      </c>
      <c r="BE215" t="s">
        <v>439</v>
      </c>
      <c r="BF215" t="s">
        <v>439</v>
      </c>
      <c r="BG215">
        <v>0</v>
      </c>
      <c r="BH215">
        <v>0</v>
      </c>
      <c r="BI215">
        <f>1-BG215/BH215</f>
        <v>0</v>
      </c>
      <c r="BJ215">
        <v>0.5</v>
      </c>
      <c r="BK215">
        <f>DJ215</f>
        <v>0</v>
      </c>
      <c r="BL215">
        <f>M215</f>
        <v>0</v>
      </c>
      <c r="BM215">
        <f>BI215*BJ215*BK215</f>
        <v>0</v>
      </c>
      <c r="BN215">
        <f>(BL215-BD215)/BK215</f>
        <v>0</v>
      </c>
      <c r="BO215">
        <f>(BB215-BH215)/BH215</f>
        <v>0</v>
      </c>
      <c r="BP215">
        <f>BA215/(BC215+BA215/BH215)</f>
        <v>0</v>
      </c>
      <c r="BQ215" t="s">
        <v>439</v>
      </c>
      <c r="BR215">
        <v>0</v>
      </c>
      <c r="BS215">
        <f>IF(BR215&lt;&gt;0, BR215, BP215)</f>
        <v>0</v>
      </c>
      <c r="BT215">
        <f>1-BS215/BH215</f>
        <v>0</v>
      </c>
      <c r="BU215">
        <f>(BH215-BG215)/(BH215-BS215)</f>
        <v>0</v>
      </c>
      <c r="BV215">
        <f>(BB215-BH215)/(BB215-BS215)</f>
        <v>0</v>
      </c>
      <c r="BW215">
        <f>(BH215-BG215)/(BH215-BA215)</f>
        <v>0</v>
      </c>
      <c r="BX215">
        <f>(BB215-BH215)/(BB215-BA215)</f>
        <v>0</v>
      </c>
      <c r="BY215">
        <f>(BU215*BS215/BG215)</f>
        <v>0</v>
      </c>
      <c r="BZ215">
        <f>(1-BY215)</f>
        <v>0</v>
      </c>
      <c r="DI215">
        <f>$B$11*EH215+$C$11*EI215+$F$11*ET215*(1-EW215)</f>
        <v>0</v>
      </c>
      <c r="DJ215">
        <f>DI215*DK215</f>
        <v>0</v>
      </c>
      <c r="DK215">
        <f>($B$11*$D$9+$C$11*$D$9+$F$11*((FG215+EY215)/MAX(FG215+EY215+FH215, 0.1)*$I$9+FH215/MAX(FG215+EY215+FH215, 0.1)*$J$9))/($B$11+$C$11+$F$11)</f>
        <v>0</v>
      </c>
      <c r="DL215">
        <f>($B$11*$K$9+$C$11*$K$9+$F$11*((FG215+EY215)/MAX(FG215+EY215+FH215, 0.1)*$P$9+FH215/MAX(FG215+EY215+FH215, 0.1)*$Q$9))/($B$11+$C$11+$F$11)</f>
        <v>0</v>
      </c>
      <c r="DM215">
        <v>2.7</v>
      </c>
      <c r="DN215">
        <v>0.5</v>
      </c>
      <c r="DO215" t="s">
        <v>440</v>
      </c>
      <c r="DP215">
        <v>2</v>
      </c>
      <c r="DQ215" t="b">
        <v>1</v>
      </c>
      <c r="DR215">
        <v>1758404732.314285</v>
      </c>
      <c r="DS215">
        <v>377.7226071428572</v>
      </c>
      <c r="DT215">
        <v>366.2937857142857</v>
      </c>
      <c r="DU215">
        <v>22.81570714285714</v>
      </c>
      <c r="DV215">
        <v>21.26933928571429</v>
      </c>
      <c r="DW215">
        <v>377.54175</v>
      </c>
      <c r="DX215">
        <v>22.59714642857143</v>
      </c>
      <c r="DY215">
        <v>500.0611785714286</v>
      </c>
      <c r="DZ215">
        <v>90.27139642857142</v>
      </c>
      <c r="EA215">
        <v>0.05167533214285713</v>
      </c>
      <c r="EB215">
        <v>29.48886071428572</v>
      </c>
      <c r="EC215">
        <v>29.98149642857143</v>
      </c>
      <c r="ED215">
        <v>999.9000000000002</v>
      </c>
      <c r="EE215">
        <v>0</v>
      </c>
      <c r="EF215">
        <v>0</v>
      </c>
      <c r="EG215">
        <v>10003.97142857143</v>
      </c>
      <c r="EH215">
        <v>0</v>
      </c>
      <c r="EI215">
        <v>7.447139999999998</v>
      </c>
      <c r="EJ215">
        <v>11.42895178571429</v>
      </c>
      <c r="EK215">
        <v>386.5417499999999</v>
      </c>
      <c r="EL215">
        <v>374.2535357142857</v>
      </c>
      <c r="EM215">
        <v>1.546368928571429</v>
      </c>
      <c r="EN215">
        <v>366.2937857142857</v>
      </c>
      <c r="EO215">
        <v>21.26933928571429</v>
      </c>
      <c r="EP215">
        <v>2.059607142857143</v>
      </c>
      <c r="EQ215">
        <v>1.920014285714286</v>
      </c>
      <c r="ER215">
        <v>17.91018214285714</v>
      </c>
      <c r="ES215">
        <v>16.79968571428572</v>
      </c>
      <c r="ET215">
        <v>2000.013214285714</v>
      </c>
      <c r="EU215">
        <v>0.9800048214285714</v>
      </c>
      <c r="EV215">
        <v>0.01999481428571429</v>
      </c>
      <c r="EW215">
        <v>0</v>
      </c>
      <c r="EX215">
        <v>284.1089642857143</v>
      </c>
      <c r="EY215">
        <v>5.000560000000001</v>
      </c>
      <c r="EZ215">
        <v>5814.133928571429</v>
      </c>
      <c r="FA215">
        <v>17295.01785714286</v>
      </c>
      <c r="FB215">
        <v>40.625</v>
      </c>
      <c r="FC215">
        <v>40.81199999999999</v>
      </c>
      <c r="FD215">
        <v>40.33224999999999</v>
      </c>
      <c r="FE215">
        <v>40</v>
      </c>
      <c r="FF215">
        <v>41.43699999999999</v>
      </c>
      <c r="FG215">
        <v>1955.123214285715</v>
      </c>
      <c r="FH215">
        <v>39.89000000000001</v>
      </c>
      <c r="FI215">
        <v>0</v>
      </c>
      <c r="FJ215">
        <v>1758404740.6</v>
      </c>
      <c r="FK215">
        <v>0</v>
      </c>
      <c r="FL215">
        <v>284.1324615384615</v>
      </c>
      <c r="FM215">
        <v>1.590632476136705</v>
      </c>
      <c r="FN215">
        <v>28.16923073318109</v>
      </c>
      <c r="FO215">
        <v>5814.389615384615</v>
      </c>
      <c r="FP215">
        <v>15</v>
      </c>
      <c r="FQ215">
        <v>0</v>
      </c>
      <c r="FR215" t="s">
        <v>441</v>
      </c>
      <c r="FS215">
        <v>1747148579.5</v>
      </c>
      <c r="FT215">
        <v>1747148584.5</v>
      </c>
      <c r="FU215">
        <v>0</v>
      </c>
      <c r="FV215">
        <v>0.162</v>
      </c>
      <c r="FW215">
        <v>-0.001</v>
      </c>
      <c r="FX215">
        <v>0.139</v>
      </c>
      <c r="FY215">
        <v>0.058</v>
      </c>
      <c r="FZ215">
        <v>420</v>
      </c>
      <c r="GA215">
        <v>16</v>
      </c>
      <c r="GB215">
        <v>0.19</v>
      </c>
      <c r="GC215">
        <v>0.02</v>
      </c>
      <c r="GD215">
        <v>9.426382365853659</v>
      </c>
      <c r="GE215">
        <v>37.74075658536584</v>
      </c>
      <c r="GF215">
        <v>3.904225987621804</v>
      </c>
      <c r="GG215">
        <v>0</v>
      </c>
      <c r="GH215">
        <v>284.1067941176472</v>
      </c>
      <c r="GI215">
        <v>0.6606722694817065</v>
      </c>
      <c r="GJ215">
        <v>0.1811903093454253</v>
      </c>
      <c r="GK215">
        <v>1</v>
      </c>
      <c r="GL215">
        <v>1.551429756097561</v>
      </c>
      <c r="GM215">
        <v>-0.1697615331010472</v>
      </c>
      <c r="GN215">
        <v>0.02228603155296017</v>
      </c>
      <c r="GO215">
        <v>0</v>
      </c>
      <c r="GP215">
        <v>1</v>
      </c>
      <c r="GQ215">
        <v>3</v>
      </c>
      <c r="GR215" t="s">
        <v>455</v>
      </c>
      <c r="GS215">
        <v>3.12832</v>
      </c>
      <c r="GT215">
        <v>2.72881</v>
      </c>
      <c r="GU215">
        <v>0.0751988</v>
      </c>
      <c r="GV215">
        <v>0.07324700000000001</v>
      </c>
      <c r="GW215">
        <v>0.103267</v>
      </c>
      <c r="GX215">
        <v>0.09903190000000001</v>
      </c>
      <c r="GY215">
        <v>27802.1</v>
      </c>
      <c r="GZ215">
        <v>26979.3</v>
      </c>
      <c r="HA215">
        <v>30601.6</v>
      </c>
      <c r="HB215">
        <v>29362.4</v>
      </c>
      <c r="HC215">
        <v>37867.2</v>
      </c>
      <c r="HD215">
        <v>34796.4</v>
      </c>
      <c r="HE215">
        <v>46812.6</v>
      </c>
      <c r="HF215">
        <v>43622.4</v>
      </c>
      <c r="HG215">
        <v>1.831</v>
      </c>
      <c r="HH215">
        <v>1.88315</v>
      </c>
      <c r="HI215">
        <v>0.119723</v>
      </c>
      <c r="HJ215">
        <v>0</v>
      </c>
      <c r="HK215">
        <v>28.0397</v>
      </c>
      <c r="HL215">
        <v>999.9</v>
      </c>
      <c r="HM215">
        <v>52.1</v>
      </c>
      <c r="HN215">
        <v>30.7</v>
      </c>
      <c r="HO215">
        <v>25.5958</v>
      </c>
      <c r="HP215">
        <v>63.8022</v>
      </c>
      <c r="HQ215">
        <v>16.6306</v>
      </c>
      <c r="HR215">
        <v>1</v>
      </c>
      <c r="HS215">
        <v>0.08621189999999999</v>
      </c>
      <c r="HT215">
        <v>-0.628652</v>
      </c>
      <c r="HU215">
        <v>20.1988</v>
      </c>
      <c r="HV215">
        <v>5.22807</v>
      </c>
      <c r="HW215">
        <v>11.974</v>
      </c>
      <c r="HX215">
        <v>4.9699</v>
      </c>
      <c r="HY215">
        <v>3.28955</v>
      </c>
      <c r="HZ215">
        <v>9999</v>
      </c>
      <c r="IA215">
        <v>9999</v>
      </c>
      <c r="IB215">
        <v>9999</v>
      </c>
      <c r="IC215">
        <v>999.9</v>
      </c>
      <c r="ID215">
        <v>4.97297</v>
      </c>
      <c r="IE215">
        <v>1.87731</v>
      </c>
      <c r="IF215">
        <v>1.87542</v>
      </c>
      <c r="IG215">
        <v>1.87821</v>
      </c>
      <c r="IH215">
        <v>1.87499</v>
      </c>
      <c r="II215">
        <v>1.87852</v>
      </c>
      <c r="IJ215">
        <v>1.87564</v>
      </c>
      <c r="IK215">
        <v>1.87683</v>
      </c>
      <c r="IL215">
        <v>0</v>
      </c>
      <c r="IM215">
        <v>0</v>
      </c>
      <c r="IN215">
        <v>0</v>
      </c>
      <c r="IO215">
        <v>0</v>
      </c>
      <c r="IP215" t="s">
        <v>443</v>
      </c>
      <c r="IQ215" t="s">
        <v>444</v>
      </c>
      <c r="IR215" t="s">
        <v>445</v>
      </c>
      <c r="IS215" t="s">
        <v>445</v>
      </c>
      <c r="IT215" t="s">
        <v>445</v>
      </c>
      <c r="IU215" t="s">
        <v>445</v>
      </c>
      <c r="IV215">
        <v>0</v>
      </c>
      <c r="IW215">
        <v>100</v>
      </c>
      <c r="IX215">
        <v>100</v>
      </c>
      <c r="IY215">
        <v>0.158</v>
      </c>
      <c r="IZ215">
        <v>0.2188</v>
      </c>
      <c r="JA215">
        <v>-0.2046850803116756</v>
      </c>
      <c r="JB215">
        <v>0.001090686741545948</v>
      </c>
      <c r="JC215">
        <v>-2.452344269991786E-07</v>
      </c>
      <c r="JD215">
        <v>1.613811493950918E-10</v>
      </c>
      <c r="JE215">
        <v>-0.05017639731038544</v>
      </c>
      <c r="JF215">
        <v>-0.0006473243881308715</v>
      </c>
      <c r="JG215">
        <v>0.0006993473609999637</v>
      </c>
      <c r="JH215">
        <v>-6.390957121238126E-06</v>
      </c>
      <c r="JI215">
        <v>1</v>
      </c>
      <c r="JJ215">
        <v>2094</v>
      </c>
      <c r="JK215">
        <v>1</v>
      </c>
      <c r="JL215">
        <v>27</v>
      </c>
      <c r="JM215">
        <v>187602.7</v>
      </c>
      <c r="JN215">
        <v>187602.6</v>
      </c>
      <c r="JO215">
        <v>0.911865</v>
      </c>
      <c r="JP215">
        <v>2.54517</v>
      </c>
      <c r="JQ215">
        <v>1.39893</v>
      </c>
      <c r="JR215">
        <v>2.34375</v>
      </c>
      <c r="JS215">
        <v>1.44897</v>
      </c>
      <c r="JT215">
        <v>2.48291</v>
      </c>
      <c r="JU215">
        <v>37.027</v>
      </c>
      <c r="JV215">
        <v>24.1926</v>
      </c>
      <c r="JW215">
        <v>18</v>
      </c>
      <c r="JX215">
        <v>477.334</v>
      </c>
      <c r="JY215">
        <v>480.349</v>
      </c>
      <c r="JZ215">
        <v>28.1576</v>
      </c>
      <c r="KA215">
        <v>28.26</v>
      </c>
      <c r="KB215">
        <v>30.0001</v>
      </c>
      <c r="KC215">
        <v>28.0268</v>
      </c>
      <c r="KD215">
        <v>28.1022</v>
      </c>
      <c r="KE215">
        <v>18.3005</v>
      </c>
      <c r="KF215">
        <v>25.3611</v>
      </c>
      <c r="KG215">
        <v>93.6844</v>
      </c>
      <c r="KH215">
        <v>28.1594</v>
      </c>
      <c r="KI215">
        <v>313.133</v>
      </c>
      <c r="KJ215">
        <v>21.3228</v>
      </c>
      <c r="KK215">
        <v>101.166</v>
      </c>
      <c r="KL215">
        <v>100.347</v>
      </c>
    </row>
    <row r="216" spans="1:298">
      <c r="A216">
        <v>200</v>
      </c>
      <c r="B216">
        <v>1758404745.1</v>
      </c>
      <c r="C216">
        <v>7336.599999904633</v>
      </c>
      <c r="D216" t="s">
        <v>847</v>
      </c>
      <c r="E216" t="s">
        <v>848</v>
      </c>
      <c r="F216">
        <v>5</v>
      </c>
      <c r="G216" t="s">
        <v>834</v>
      </c>
      <c r="H216" t="s">
        <v>437</v>
      </c>
      <c r="I216" t="s">
        <v>438</v>
      </c>
      <c r="J216">
        <v>1758404737.6</v>
      </c>
      <c r="K216">
        <f>(L216)/1000</f>
        <v>0</v>
      </c>
      <c r="L216">
        <f>IF(DQ216, AO216, AI216)</f>
        <v>0</v>
      </c>
      <c r="M216">
        <f>IF(DQ216, AJ216, AH216)</f>
        <v>0</v>
      </c>
      <c r="N216">
        <f>DS216 - IF(AV216&gt;1, M216*DM216*100.0/(AX216), 0)</f>
        <v>0</v>
      </c>
      <c r="O216">
        <f>((U216-K216/2)*N216-M216)/(U216+K216/2)</f>
        <v>0</v>
      </c>
      <c r="P216">
        <f>O216*(DZ216+EA216)/1000.0</f>
        <v>0</v>
      </c>
      <c r="Q216">
        <f>(DS216 - IF(AV216&gt;1, M216*DM216*100.0/(AX216), 0))*(DZ216+EA216)/1000.0</f>
        <v>0</v>
      </c>
      <c r="R216">
        <f>2.0/((1/T216-1/S216)+SIGN(T216)*SQRT((1/T216-1/S216)*(1/T216-1/S216) + 4*DN216/((DN216+1)*(DN216+1))*(2*1/T216*1/S216-1/S216*1/S216)))</f>
        <v>0</v>
      </c>
      <c r="S216">
        <f>IF(LEFT(DO216,1)&lt;&gt;"0",IF(LEFT(DO216,1)="1",3.0,DP216),$D$5+$E$5*(EG216*DZ216/($K$5*1000))+$F$5*(EG216*DZ216/($K$5*1000))*MAX(MIN(DM216,$J$5),$I$5)*MAX(MIN(DM216,$J$5),$I$5)+$G$5*MAX(MIN(DM216,$J$5),$I$5)*(EG216*DZ216/($K$5*1000))+$H$5*(EG216*DZ216/($K$5*1000))*(EG216*DZ216/($K$5*1000)))</f>
        <v>0</v>
      </c>
      <c r="T216">
        <f>K216*(1000-(1000*0.61365*exp(17.502*X216/(240.97+X216))/(DZ216+EA216)+DU216)/2)/(1000*0.61365*exp(17.502*X216/(240.97+X216))/(DZ216+EA216)-DU216)</f>
        <v>0</v>
      </c>
      <c r="U216">
        <f>1/((DN216+1)/(R216/1.6)+1/(S216/1.37)) + DN216/((DN216+1)/(R216/1.6) + DN216/(S216/1.37))</f>
        <v>0</v>
      </c>
      <c r="V216">
        <f>(DI216*DL216)</f>
        <v>0</v>
      </c>
      <c r="W216">
        <f>(EB216+(V216+2*0.95*5.67E-8*(((EB216+$B$7)+273)^4-(EB216+273)^4)-44100*K216)/(1.84*29.3*S216+8*0.95*5.67E-8*(EB216+273)^3))</f>
        <v>0</v>
      </c>
      <c r="X216">
        <f>($C$7*EC216+$D$7*ED216+$E$7*W216)</f>
        <v>0</v>
      </c>
      <c r="Y216">
        <f>0.61365*exp(17.502*X216/(240.97+X216))</f>
        <v>0</v>
      </c>
      <c r="Z216">
        <f>(AA216/AB216*100)</f>
        <v>0</v>
      </c>
      <c r="AA216">
        <f>DU216*(DZ216+EA216)/1000</f>
        <v>0</v>
      </c>
      <c r="AB216">
        <f>0.61365*exp(17.502*EB216/(240.97+EB216))</f>
        <v>0</v>
      </c>
      <c r="AC216">
        <f>(Y216-DU216*(DZ216+EA216)/1000)</f>
        <v>0</v>
      </c>
      <c r="AD216">
        <f>(-K216*44100)</f>
        <v>0</v>
      </c>
      <c r="AE216">
        <f>2*29.3*S216*0.92*(EB216-X216)</f>
        <v>0</v>
      </c>
      <c r="AF216">
        <f>2*0.95*5.67E-8*(((EB216+$B$7)+273)^4-(X216+273)^4)</f>
        <v>0</v>
      </c>
      <c r="AG216">
        <f>V216+AF216+AD216+AE216</f>
        <v>0</v>
      </c>
      <c r="AH216">
        <f>DY216*AV216*(DT216-DS216*(1000-AV216*DV216)/(1000-AV216*DU216))/(100*DM216)</f>
        <v>0</v>
      </c>
      <c r="AI216">
        <f>1000*DY216*AV216*(DU216-DV216)/(100*DM216*(1000-AV216*DU216))</f>
        <v>0</v>
      </c>
      <c r="AJ216">
        <f>(AK216 - AL216 - DZ216*1E3/(8.314*(EB216+273.15)) * AN216/DY216 * AM216) * DY216/(100*DM216) * (1000 - DV216)/1000</f>
        <v>0</v>
      </c>
      <c r="AK216">
        <v>341.3762155859602</v>
      </c>
      <c r="AL216">
        <v>347.9500242424244</v>
      </c>
      <c r="AM216">
        <v>-3.273835292626713</v>
      </c>
      <c r="AN216">
        <v>65.66156784725538</v>
      </c>
      <c r="AO216">
        <f>(AQ216 - AP216 + DZ216*1E3/(8.314*(EB216+273.15)) * AS216/DY216 * AR216) * DY216/(100*DM216) * 1000/(1000 - AQ216)</f>
        <v>0</v>
      </c>
      <c r="AP216">
        <v>21.33196045539917</v>
      </c>
      <c r="AQ216">
        <v>22.85424484848484</v>
      </c>
      <c r="AR216">
        <v>0.003835474445574065</v>
      </c>
      <c r="AS216">
        <v>124.6823972662546</v>
      </c>
      <c r="AT216">
        <v>0</v>
      </c>
      <c r="AU216">
        <v>0</v>
      </c>
      <c r="AV216">
        <f>IF(AT216*$H$13&gt;=AX216,1.0,(AX216/(AX216-AT216*$H$13)))</f>
        <v>0</v>
      </c>
      <c r="AW216">
        <f>(AV216-1)*100</f>
        <v>0</v>
      </c>
      <c r="AX216">
        <f>MAX(0,($B$13+$C$13*EG216)/(1+$D$13*EG216)*DZ216/(EB216+273)*$E$13)</f>
        <v>0</v>
      </c>
      <c r="AY216" t="s">
        <v>439</v>
      </c>
      <c r="AZ216" t="s">
        <v>439</v>
      </c>
      <c r="BA216">
        <v>0</v>
      </c>
      <c r="BB216">
        <v>0</v>
      </c>
      <c r="BC216">
        <f>1-BA216/BB216</f>
        <v>0</v>
      </c>
      <c r="BD216">
        <v>0</v>
      </c>
      <c r="BE216" t="s">
        <v>439</v>
      </c>
      <c r="BF216" t="s">
        <v>439</v>
      </c>
      <c r="BG216">
        <v>0</v>
      </c>
      <c r="BH216">
        <v>0</v>
      </c>
      <c r="BI216">
        <f>1-BG216/BH216</f>
        <v>0</v>
      </c>
      <c r="BJ216">
        <v>0.5</v>
      </c>
      <c r="BK216">
        <f>DJ216</f>
        <v>0</v>
      </c>
      <c r="BL216">
        <f>M216</f>
        <v>0</v>
      </c>
      <c r="BM216">
        <f>BI216*BJ216*BK216</f>
        <v>0</v>
      </c>
      <c r="BN216">
        <f>(BL216-BD216)/BK216</f>
        <v>0</v>
      </c>
      <c r="BO216">
        <f>(BB216-BH216)/BH216</f>
        <v>0</v>
      </c>
      <c r="BP216">
        <f>BA216/(BC216+BA216/BH216)</f>
        <v>0</v>
      </c>
      <c r="BQ216" t="s">
        <v>439</v>
      </c>
      <c r="BR216">
        <v>0</v>
      </c>
      <c r="BS216">
        <f>IF(BR216&lt;&gt;0, BR216, BP216)</f>
        <v>0</v>
      </c>
      <c r="BT216">
        <f>1-BS216/BH216</f>
        <v>0</v>
      </c>
      <c r="BU216">
        <f>(BH216-BG216)/(BH216-BS216)</f>
        <v>0</v>
      </c>
      <c r="BV216">
        <f>(BB216-BH216)/(BB216-BS216)</f>
        <v>0</v>
      </c>
      <c r="BW216">
        <f>(BH216-BG216)/(BH216-BA216)</f>
        <v>0</v>
      </c>
      <c r="BX216">
        <f>(BB216-BH216)/(BB216-BA216)</f>
        <v>0</v>
      </c>
      <c r="BY216">
        <f>(BU216*BS216/BG216)</f>
        <v>0</v>
      </c>
      <c r="BZ216">
        <f>(1-BY216)</f>
        <v>0</v>
      </c>
      <c r="DI216">
        <f>$B$11*EH216+$C$11*EI216+$F$11*ET216*(1-EW216)</f>
        <v>0</v>
      </c>
      <c r="DJ216">
        <f>DI216*DK216</f>
        <v>0</v>
      </c>
      <c r="DK216">
        <f>($B$11*$D$9+$C$11*$D$9+$F$11*((FG216+EY216)/MAX(FG216+EY216+FH216, 0.1)*$I$9+FH216/MAX(FG216+EY216+FH216, 0.1)*$J$9))/($B$11+$C$11+$F$11)</f>
        <v>0</v>
      </c>
      <c r="DL216">
        <f>($B$11*$K$9+$C$11*$K$9+$F$11*((FG216+EY216)/MAX(FG216+EY216+FH216, 0.1)*$P$9+FH216/MAX(FG216+EY216+FH216, 0.1)*$Q$9))/($B$11+$C$11+$F$11)</f>
        <v>0</v>
      </c>
      <c r="DM216">
        <v>2.7</v>
      </c>
      <c r="DN216">
        <v>0.5</v>
      </c>
      <c r="DO216" t="s">
        <v>440</v>
      </c>
      <c r="DP216">
        <v>2</v>
      </c>
      <c r="DQ216" t="b">
        <v>1</v>
      </c>
      <c r="DR216">
        <v>1758404737.6</v>
      </c>
      <c r="DS216">
        <v>362.0158888888889</v>
      </c>
      <c r="DT216">
        <v>348.8316666666666</v>
      </c>
      <c r="DU216">
        <v>22.82532592592593</v>
      </c>
      <c r="DV216">
        <v>21.29666296296296</v>
      </c>
      <c r="DW216">
        <v>361.8503333333334</v>
      </c>
      <c r="DX216">
        <v>22.60657037037037</v>
      </c>
      <c r="DY216">
        <v>499.9990370370371</v>
      </c>
      <c r="DZ216">
        <v>90.27125185185186</v>
      </c>
      <c r="EA216">
        <v>0.05161622592592591</v>
      </c>
      <c r="EB216">
        <v>29.49157037037037</v>
      </c>
      <c r="EC216">
        <v>29.98819259259259</v>
      </c>
      <c r="ED216">
        <v>999.9000000000001</v>
      </c>
      <c r="EE216">
        <v>0</v>
      </c>
      <c r="EF216">
        <v>0</v>
      </c>
      <c r="EG216">
        <v>9999.812592592592</v>
      </c>
      <c r="EH216">
        <v>0</v>
      </c>
      <c r="EI216">
        <v>7.447139999999998</v>
      </c>
      <c r="EJ216">
        <v>13.18424444444445</v>
      </c>
      <c r="EK216">
        <v>370.4718148148148</v>
      </c>
      <c r="EL216">
        <v>356.4217777777778</v>
      </c>
      <c r="EM216">
        <v>1.528673333333333</v>
      </c>
      <c r="EN216">
        <v>348.8316666666666</v>
      </c>
      <c r="EO216">
        <v>21.29666296296296</v>
      </c>
      <c r="EP216">
        <v>2.060471851851852</v>
      </c>
      <c r="EQ216">
        <v>1.922475925925926</v>
      </c>
      <c r="ER216">
        <v>17.91685185185185</v>
      </c>
      <c r="ES216">
        <v>16.81987037037037</v>
      </c>
      <c r="ET216">
        <v>2000.008148148148</v>
      </c>
      <c r="EU216">
        <v>0.9800047777777777</v>
      </c>
      <c r="EV216">
        <v>0.01999486296296296</v>
      </c>
      <c r="EW216">
        <v>0</v>
      </c>
      <c r="EX216">
        <v>284.2546666666667</v>
      </c>
      <c r="EY216">
        <v>5.000560000000001</v>
      </c>
      <c r="EZ216">
        <v>5816.857037037036</v>
      </c>
      <c r="FA216">
        <v>17294.96296296296</v>
      </c>
      <c r="FB216">
        <v>40.625</v>
      </c>
      <c r="FC216">
        <v>40.81199999999999</v>
      </c>
      <c r="FD216">
        <v>40.33766666666666</v>
      </c>
      <c r="FE216">
        <v>40</v>
      </c>
      <c r="FF216">
        <v>41.43699999999999</v>
      </c>
      <c r="FG216">
        <v>1955.118148148148</v>
      </c>
      <c r="FH216">
        <v>39.89000000000001</v>
      </c>
      <c r="FI216">
        <v>0</v>
      </c>
      <c r="FJ216">
        <v>1758404745.4</v>
      </c>
      <c r="FK216">
        <v>0</v>
      </c>
      <c r="FL216">
        <v>284.2733846153846</v>
      </c>
      <c r="FM216">
        <v>2.351042736735067</v>
      </c>
      <c r="FN216">
        <v>35.44273505206275</v>
      </c>
      <c r="FO216">
        <v>5817.052307692308</v>
      </c>
      <c r="FP216">
        <v>15</v>
      </c>
      <c r="FQ216">
        <v>0</v>
      </c>
      <c r="FR216" t="s">
        <v>441</v>
      </c>
      <c r="FS216">
        <v>1747148579.5</v>
      </c>
      <c r="FT216">
        <v>1747148584.5</v>
      </c>
      <c r="FU216">
        <v>0</v>
      </c>
      <c r="FV216">
        <v>0.162</v>
      </c>
      <c r="FW216">
        <v>-0.001</v>
      </c>
      <c r="FX216">
        <v>0.139</v>
      </c>
      <c r="FY216">
        <v>0.058</v>
      </c>
      <c r="FZ216">
        <v>420</v>
      </c>
      <c r="GA216">
        <v>16</v>
      </c>
      <c r="GB216">
        <v>0.19</v>
      </c>
      <c r="GC216">
        <v>0.02</v>
      </c>
      <c r="GD216">
        <v>12.01450317073171</v>
      </c>
      <c r="GE216">
        <v>20.39071735191637</v>
      </c>
      <c r="GF216">
        <v>2.115660183131957</v>
      </c>
      <c r="GG216">
        <v>0</v>
      </c>
      <c r="GH216">
        <v>284.1895882352941</v>
      </c>
      <c r="GI216">
        <v>1.827685256488764</v>
      </c>
      <c r="GJ216">
        <v>0.2683676273155974</v>
      </c>
      <c r="GK216">
        <v>0</v>
      </c>
      <c r="GL216">
        <v>1.538659756097561</v>
      </c>
      <c r="GM216">
        <v>-0.2301039721254353</v>
      </c>
      <c r="GN216">
        <v>0.02655639314767129</v>
      </c>
      <c r="GO216">
        <v>0</v>
      </c>
      <c r="GP216">
        <v>0</v>
      </c>
      <c r="GQ216">
        <v>3</v>
      </c>
      <c r="GR216" t="s">
        <v>470</v>
      </c>
      <c r="GS216">
        <v>3.12808</v>
      </c>
      <c r="GT216">
        <v>2.72966</v>
      </c>
      <c r="GU216">
        <v>0.0725146</v>
      </c>
      <c r="GV216">
        <v>0.070406</v>
      </c>
      <c r="GW216">
        <v>0.103349</v>
      </c>
      <c r="GX216">
        <v>0.0990381</v>
      </c>
      <c r="GY216">
        <v>27882.4</v>
      </c>
      <c r="GZ216">
        <v>27062.1</v>
      </c>
      <c r="HA216">
        <v>30601.1</v>
      </c>
      <c r="HB216">
        <v>29362.6</v>
      </c>
      <c r="HC216">
        <v>37862.9</v>
      </c>
      <c r="HD216">
        <v>34796.3</v>
      </c>
      <c r="HE216">
        <v>46811.8</v>
      </c>
      <c r="HF216">
        <v>43622.8</v>
      </c>
      <c r="HG216">
        <v>1.8306</v>
      </c>
      <c r="HH216">
        <v>1.88375</v>
      </c>
      <c r="HI216">
        <v>0.1202</v>
      </c>
      <c r="HJ216">
        <v>0</v>
      </c>
      <c r="HK216">
        <v>28.0383</v>
      </c>
      <c r="HL216">
        <v>999.9</v>
      </c>
      <c r="HM216">
        <v>52.1</v>
      </c>
      <c r="HN216">
        <v>30.7</v>
      </c>
      <c r="HO216">
        <v>25.5968</v>
      </c>
      <c r="HP216">
        <v>63.7822</v>
      </c>
      <c r="HQ216">
        <v>16.7708</v>
      </c>
      <c r="HR216">
        <v>1</v>
      </c>
      <c r="HS216">
        <v>0.0863999</v>
      </c>
      <c r="HT216">
        <v>-0.620428</v>
      </c>
      <c r="HU216">
        <v>20.1989</v>
      </c>
      <c r="HV216">
        <v>5.22822</v>
      </c>
      <c r="HW216">
        <v>11.9739</v>
      </c>
      <c r="HX216">
        <v>4.97015</v>
      </c>
      <c r="HY216">
        <v>3.28958</v>
      </c>
      <c r="HZ216">
        <v>9999</v>
      </c>
      <c r="IA216">
        <v>9999</v>
      </c>
      <c r="IB216">
        <v>9999</v>
      </c>
      <c r="IC216">
        <v>999.9</v>
      </c>
      <c r="ID216">
        <v>4.97297</v>
      </c>
      <c r="IE216">
        <v>1.87732</v>
      </c>
      <c r="IF216">
        <v>1.87544</v>
      </c>
      <c r="IG216">
        <v>1.87821</v>
      </c>
      <c r="IH216">
        <v>1.87499</v>
      </c>
      <c r="II216">
        <v>1.87851</v>
      </c>
      <c r="IJ216">
        <v>1.87562</v>
      </c>
      <c r="IK216">
        <v>1.87683</v>
      </c>
      <c r="IL216">
        <v>0</v>
      </c>
      <c r="IM216">
        <v>0</v>
      </c>
      <c r="IN216">
        <v>0</v>
      </c>
      <c r="IO216">
        <v>0</v>
      </c>
      <c r="IP216" t="s">
        <v>443</v>
      </c>
      <c r="IQ216" t="s">
        <v>444</v>
      </c>
      <c r="IR216" t="s">
        <v>445</v>
      </c>
      <c r="IS216" t="s">
        <v>445</v>
      </c>
      <c r="IT216" t="s">
        <v>445</v>
      </c>
      <c r="IU216" t="s">
        <v>445</v>
      </c>
      <c r="IV216">
        <v>0</v>
      </c>
      <c r="IW216">
        <v>100</v>
      </c>
      <c r="IX216">
        <v>100</v>
      </c>
      <c r="IY216">
        <v>0.142</v>
      </c>
      <c r="IZ216">
        <v>0.2194</v>
      </c>
      <c r="JA216">
        <v>-0.2046850803116756</v>
      </c>
      <c r="JB216">
        <v>0.001090686741545948</v>
      </c>
      <c r="JC216">
        <v>-2.452344269991786E-07</v>
      </c>
      <c r="JD216">
        <v>1.613811493950918E-10</v>
      </c>
      <c r="JE216">
        <v>-0.05017639731038544</v>
      </c>
      <c r="JF216">
        <v>-0.0006473243881308715</v>
      </c>
      <c r="JG216">
        <v>0.0006993473609999637</v>
      </c>
      <c r="JH216">
        <v>-6.390957121238126E-06</v>
      </c>
      <c r="JI216">
        <v>1</v>
      </c>
      <c r="JJ216">
        <v>2094</v>
      </c>
      <c r="JK216">
        <v>1</v>
      </c>
      <c r="JL216">
        <v>27</v>
      </c>
      <c r="JM216">
        <v>187602.8</v>
      </c>
      <c r="JN216">
        <v>187602.7</v>
      </c>
      <c r="JO216">
        <v>0.874023</v>
      </c>
      <c r="JP216">
        <v>2.55371</v>
      </c>
      <c r="JQ216">
        <v>1.39893</v>
      </c>
      <c r="JR216">
        <v>2.34375</v>
      </c>
      <c r="JS216">
        <v>1.44897</v>
      </c>
      <c r="JT216">
        <v>2.46826</v>
      </c>
      <c r="JU216">
        <v>37.0032</v>
      </c>
      <c r="JV216">
        <v>24.1926</v>
      </c>
      <c r="JW216">
        <v>18</v>
      </c>
      <c r="JX216">
        <v>477.102</v>
      </c>
      <c r="JY216">
        <v>480.731</v>
      </c>
      <c r="JZ216">
        <v>28.1684</v>
      </c>
      <c r="KA216">
        <v>28.26</v>
      </c>
      <c r="KB216">
        <v>30.0001</v>
      </c>
      <c r="KC216">
        <v>28.0245</v>
      </c>
      <c r="KD216">
        <v>28.1004</v>
      </c>
      <c r="KE216">
        <v>17.5314</v>
      </c>
      <c r="KF216">
        <v>25.3611</v>
      </c>
      <c r="KG216">
        <v>93.6844</v>
      </c>
      <c r="KH216">
        <v>28.1683</v>
      </c>
      <c r="KI216">
        <v>299.756</v>
      </c>
      <c r="KJ216">
        <v>21.3228</v>
      </c>
      <c r="KK216">
        <v>101.164</v>
      </c>
      <c r="KL216">
        <v>100.348</v>
      </c>
    </row>
    <row r="217" spans="1:298">
      <c r="A217">
        <v>201</v>
      </c>
      <c r="B217">
        <v>1758404750.1</v>
      </c>
      <c r="C217">
        <v>7341.599999904633</v>
      </c>
      <c r="D217" t="s">
        <v>849</v>
      </c>
      <c r="E217" t="s">
        <v>850</v>
      </c>
      <c r="F217">
        <v>5</v>
      </c>
      <c r="G217" t="s">
        <v>834</v>
      </c>
      <c r="H217" t="s">
        <v>437</v>
      </c>
      <c r="I217" t="s">
        <v>438</v>
      </c>
      <c r="J217">
        <v>1758404742.314285</v>
      </c>
      <c r="K217">
        <f>(L217)/1000</f>
        <v>0</v>
      </c>
      <c r="L217">
        <f>IF(DQ217, AO217, AI217)</f>
        <v>0</v>
      </c>
      <c r="M217">
        <f>IF(DQ217, AJ217, AH217)</f>
        <v>0</v>
      </c>
      <c r="N217">
        <f>DS217 - IF(AV217&gt;1, M217*DM217*100.0/(AX217), 0)</f>
        <v>0</v>
      </c>
      <c r="O217">
        <f>((U217-K217/2)*N217-M217)/(U217+K217/2)</f>
        <v>0</v>
      </c>
      <c r="P217">
        <f>O217*(DZ217+EA217)/1000.0</f>
        <v>0</v>
      </c>
      <c r="Q217">
        <f>(DS217 - IF(AV217&gt;1, M217*DM217*100.0/(AX217), 0))*(DZ217+EA217)/1000.0</f>
        <v>0</v>
      </c>
      <c r="R217">
        <f>2.0/((1/T217-1/S217)+SIGN(T217)*SQRT((1/T217-1/S217)*(1/T217-1/S217) + 4*DN217/((DN217+1)*(DN217+1))*(2*1/T217*1/S217-1/S217*1/S217)))</f>
        <v>0</v>
      </c>
      <c r="S217">
        <f>IF(LEFT(DO217,1)&lt;&gt;"0",IF(LEFT(DO217,1)="1",3.0,DP217),$D$5+$E$5*(EG217*DZ217/($K$5*1000))+$F$5*(EG217*DZ217/($K$5*1000))*MAX(MIN(DM217,$J$5),$I$5)*MAX(MIN(DM217,$J$5),$I$5)+$G$5*MAX(MIN(DM217,$J$5),$I$5)*(EG217*DZ217/($K$5*1000))+$H$5*(EG217*DZ217/($K$5*1000))*(EG217*DZ217/($K$5*1000)))</f>
        <v>0</v>
      </c>
      <c r="T217">
        <f>K217*(1000-(1000*0.61365*exp(17.502*X217/(240.97+X217))/(DZ217+EA217)+DU217)/2)/(1000*0.61365*exp(17.502*X217/(240.97+X217))/(DZ217+EA217)-DU217)</f>
        <v>0</v>
      </c>
      <c r="U217">
        <f>1/((DN217+1)/(R217/1.6)+1/(S217/1.37)) + DN217/((DN217+1)/(R217/1.6) + DN217/(S217/1.37))</f>
        <v>0</v>
      </c>
      <c r="V217">
        <f>(DI217*DL217)</f>
        <v>0</v>
      </c>
      <c r="W217">
        <f>(EB217+(V217+2*0.95*5.67E-8*(((EB217+$B$7)+273)^4-(EB217+273)^4)-44100*K217)/(1.84*29.3*S217+8*0.95*5.67E-8*(EB217+273)^3))</f>
        <v>0</v>
      </c>
      <c r="X217">
        <f>($C$7*EC217+$D$7*ED217+$E$7*W217)</f>
        <v>0</v>
      </c>
      <c r="Y217">
        <f>0.61365*exp(17.502*X217/(240.97+X217))</f>
        <v>0</v>
      </c>
      <c r="Z217">
        <f>(AA217/AB217*100)</f>
        <v>0</v>
      </c>
      <c r="AA217">
        <f>DU217*(DZ217+EA217)/1000</f>
        <v>0</v>
      </c>
      <c r="AB217">
        <f>0.61365*exp(17.502*EB217/(240.97+EB217))</f>
        <v>0</v>
      </c>
      <c r="AC217">
        <f>(Y217-DU217*(DZ217+EA217)/1000)</f>
        <v>0</v>
      </c>
      <c r="AD217">
        <f>(-K217*44100)</f>
        <v>0</v>
      </c>
      <c r="AE217">
        <f>2*29.3*S217*0.92*(EB217-X217)</f>
        <v>0</v>
      </c>
      <c r="AF217">
        <f>2*0.95*5.67E-8*(((EB217+$B$7)+273)^4-(X217+273)^4)</f>
        <v>0</v>
      </c>
      <c r="AG217">
        <f>V217+AF217+AD217+AE217</f>
        <v>0</v>
      </c>
      <c r="AH217">
        <f>DY217*AV217*(DT217-DS217*(1000-AV217*DV217)/(1000-AV217*DU217))/(100*DM217)</f>
        <v>0</v>
      </c>
      <c r="AI217">
        <f>1000*DY217*AV217*(DU217-DV217)/(100*DM217*(1000-AV217*DU217))</f>
        <v>0</v>
      </c>
      <c r="AJ217">
        <f>(AK217 - AL217 - DZ217*1E3/(8.314*(EB217+273.15)) * AN217/DY217 * AM217) * DY217/(100*DM217) * (1000 - DV217)/1000</f>
        <v>0</v>
      </c>
      <c r="AK217">
        <v>324.5447808801533</v>
      </c>
      <c r="AL217">
        <v>331.3939090909089</v>
      </c>
      <c r="AM217">
        <v>-3.315476043051263</v>
      </c>
      <c r="AN217">
        <v>65.66156784725538</v>
      </c>
      <c r="AO217">
        <f>(AQ217 - AP217 + DZ217*1E3/(8.314*(EB217+273.15)) * AS217/DY217 * AR217) * DY217/(100*DM217) * 1000/(1000 - AQ217)</f>
        <v>0</v>
      </c>
      <c r="AP217">
        <v>21.33187733059493</v>
      </c>
      <c r="AQ217">
        <v>22.86490303030303</v>
      </c>
      <c r="AR217">
        <v>0.0004851006857216325</v>
      </c>
      <c r="AS217">
        <v>124.6823972662546</v>
      </c>
      <c r="AT217">
        <v>0</v>
      </c>
      <c r="AU217">
        <v>0</v>
      </c>
      <c r="AV217">
        <f>IF(AT217*$H$13&gt;=AX217,1.0,(AX217/(AX217-AT217*$H$13)))</f>
        <v>0</v>
      </c>
      <c r="AW217">
        <f>(AV217-1)*100</f>
        <v>0</v>
      </c>
      <c r="AX217">
        <f>MAX(0,($B$13+$C$13*EG217)/(1+$D$13*EG217)*DZ217/(EB217+273)*$E$13)</f>
        <v>0</v>
      </c>
      <c r="AY217" t="s">
        <v>439</v>
      </c>
      <c r="AZ217" t="s">
        <v>439</v>
      </c>
      <c r="BA217">
        <v>0</v>
      </c>
      <c r="BB217">
        <v>0</v>
      </c>
      <c r="BC217">
        <f>1-BA217/BB217</f>
        <v>0</v>
      </c>
      <c r="BD217">
        <v>0</v>
      </c>
      <c r="BE217" t="s">
        <v>439</v>
      </c>
      <c r="BF217" t="s">
        <v>439</v>
      </c>
      <c r="BG217">
        <v>0</v>
      </c>
      <c r="BH217">
        <v>0</v>
      </c>
      <c r="BI217">
        <f>1-BG217/BH217</f>
        <v>0</v>
      </c>
      <c r="BJ217">
        <v>0.5</v>
      </c>
      <c r="BK217">
        <f>DJ217</f>
        <v>0</v>
      </c>
      <c r="BL217">
        <f>M217</f>
        <v>0</v>
      </c>
      <c r="BM217">
        <f>BI217*BJ217*BK217</f>
        <v>0</v>
      </c>
      <c r="BN217">
        <f>(BL217-BD217)/BK217</f>
        <v>0</v>
      </c>
      <c r="BO217">
        <f>(BB217-BH217)/BH217</f>
        <v>0</v>
      </c>
      <c r="BP217">
        <f>BA217/(BC217+BA217/BH217)</f>
        <v>0</v>
      </c>
      <c r="BQ217" t="s">
        <v>439</v>
      </c>
      <c r="BR217">
        <v>0</v>
      </c>
      <c r="BS217">
        <f>IF(BR217&lt;&gt;0, BR217, BP217)</f>
        <v>0</v>
      </c>
      <c r="BT217">
        <f>1-BS217/BH217</f>
        <v>0</v>
      </c>
      <c r="BU217">
        <f>(BH217-BG217)/(BH217-BS217)</f>
        <v>0</v>
      </c>
      <c r="BV217">
        <f>(BB217-BH217)/(BB217-BS217)</f>
        <v>0</v>
      </c>
      <c r="BW217">
        <f>(BH217-BG217)/(BH217-BA217)</f>
        <v>0</v>
      </c>
      <c r="BX217">
        <f>(BB217-BH217)/(BB217-BA217)</f>
        <v>0</v>
      </c>
      <c r="BY217">
        <f>(BU217*BS217/BG217)</f>
        <v>0</v>
      </c>
      <c r="BZ217">
        <f>(1-BY217)</f>
        <v>0</v>
      </c>
      <c r="DI217">
        <f>$B$11*EH217+$C$11*EI217+$F$11*ET217*(1-EW217)</f>
        <v>0</v>
      </c>
      <c r="DJ217">
        <f>DI217*DK217</f>
        <v>0</v>
      </c>
      <c r="DK217">
        <f>($B$11*$D$9+$C$11*$D$9+$F$11*((FG217+EY217)/MAX(FG217+EY217+FH217, 0.1)*$I$9+FH217/MAX(FG217+EY217+FH217, 0.1)*$J$9))/($B$11+$C$11+$F$11)</f>
        <v>0</v>
      </c>
      <c r="DL217">
        <f>($B$11*$K$9+$C$11*$K$9+$F$11*((FG217+EY217)/MAX(FG217+EY217+FH217, 0.1)*$P$9+FH217/MAX(FG217+EY217+FH217, 0.1)*$Q$9))/($B$11+$C$11+$F$11)</f>
        <v>0</v>
      </c>
      <c r="DM217">
        <v>2.7</v>
      </c>
      <c r="DN217">
        <v>0.5</v>
      </c>
      <c r="DO217" t="s">
        <v>440</v>
      </c>
      <c r="DP217">
        <v>2</v>
      </c>
      <c r="DQ217" t="b">
        <v>1</v>
      </c>
      <c r="DR217">
        <v>1758404742.314285</v>
      </c>
      <c r="DS217">
        <v>347.2121785714285</v>
      </c>
      <c r="DT217">
        <v>333.2247857142857</v>
      </c>
      <c r="DU217">
        <v>22.84015714285714</v>
      </c>
      <c r="DV217">
        <v>21.32097857142857</v>
      </c>
      <c r="DW217">
        <v>347.0611071428572</v>
      </c>
      <c r="DX217">
        <v>22.62109642857143</v>
      </c>
      <c r="DY217">
        <v>500.0048214285715</v>
      </c>
      <c r="DZ217">
        <v>90.27137500000001</v>
      </c>
      <c r="EA217">
        <v>0.05160421071428572</v>
      </c>
      <c r="EB217">
        <v>29.49474642857143</v>
      </c>
      <c r="EC217">
        <v>29.99344642857144</v>
      </c>
      <c r="ED217">
        <v>999.9000000000002</v>
      </c>
      <c r="EE217">
        <v>0</v>
      </c>
      <c r="EF217">
        <v>0</v>
      </c>
      <c r="EG217">
        <v>10000.28678571429</v>
      </c>
      <c r="EH217">
        <v>0</v>
      </c>
      <c r="EI217">
        <v>7.447139999999998</v>
      </c>
      <c r="EJ217">
        <v>13.98736071428571</v>
      </c>
      <c r="EK217">
        <v>355.3275714285714</v>
      </c>
      <c r="EL217">
        <v>340.4839642857143</v>
      </c>
      <c r="EM217">
        <v>1.519183214285714</v>
      </c>
      <c r="EN217">
        <v>333.2247857142857</v>
      </c>
      <c r="EO217">
        <v>21.32097857142857</v>
      </c>
      <c r="EP217">
        <v>2.061813214285714</v>
      </c>
      <c r="EQ217">
        <v>1.924673928571428</v>
      </c>
      <c r="ER217">
        <v>17.92718214285714</v>
      </c>
      <c r="ES217">
        <v>16.83789285714285</v>
      </c>
      <c r="ET217">
        <v>2000.024642857143</v>
      </c>
      <c r="EU217">
        <v>0.9800049285714285</v>
      </c>
      <c r="EV217">
        <v>0.01999470714285715</v>
      </c>
      <c r="EW217">
        <v>0</v>
      </c>
      <c r="EX217">
        <v>284.5013214285714</v>
      </c>
      <c r="EY217">
        <v>5.000560000000001</v>
      </c>
      <c r="EZ217">
        <v>5820.014285714286</v>
      </c>
      <c r="FA217">
        <v>17295.11785714286</v>
      </c>
      <c r="FB217">
        <v>40.625</v>
      </c>
      <c r="FC217">
        <v>40.81199999999999</v>
      </c>
      <c r="FD217">
        <v>40.33449999999999</v>
      </c>
      <c r="FE217">
        <v>40</v>
      </c>
      <c r="FF217">
        <v>41.43699999999999</v>
      </c>
      <c r="FG217">
        <v>1955.134642857143</v>
      </c>
      <c r="FH217">
        <v>39.89000000000001</v>
      </c>
      <c r="FI217">
        <v>0</v>
      </c>
      <c r="FJ217">
        <v>1758404750.2</v>
      </c>
      <c r="FK217">
        <v>0</v>
      </c>
      <c r="FL217">
        <v>284.5000769230769</v>
      </c>
      <c r="FM217">
        <v>2.709470087737507</v>
      </c>
      <c r="FN217">
        <v>47.76991458255672</v>
      </c>
      <c r="FO217">
        <v>5820.196538461539</v>
      </c>
      <c r="FP217">
        <v>15</v>
      </c>
      <c r="FQ217">
        <v>0</v>
      </c>
      <c r="FR217" t="s">
        <v>441</v>
      </c>
      <c r="FS217">
        <v>1747148579.5</v>
      </c>
      <c r="FT217">
        <v>1747148584.5</v>
      </c>
      <c r="FU217">
        <v>0</v>
      </c>
      <c r="FV217">
        <v>0.162</v>
      </c>
      <c r="FW217">
        <v>-0.001</v>
      </c>
      <c r="FX217">
        <v>0.139</v>
      </c>
      <c r="FY217">
        <v>0.058</v>
      </c>
      <c r="FZ217">
        <v>420</v>
      </c>
      <c r="GA217">
        <v>16</v>
      </c>
      <c r="GB217">
        <v>0.19</v>
      </c>
      <c r="GC217">
        <v>0.02</v>
      </c>
      <c r="GD217">
        <v>13.377725</v>
      </c>
      <c r="GE217">
        <v>11.09057560975607</v>
      </c>
      <c r="GF217">
        <v>1.116398787564282</v>
      </c>
      <c r="GG217">
        <v>0</v>
      </c>
      <c r="GH217">
        <v>284.3521764705882</v>
      </c>
      <c r="GI217">
        <v>2.632849503627447</v>
      </c>
      <c r="GJ217">
        <v>0.3346480566196471</v>
      </c>
      <c r="GK217">
        <v>0</v>
      </c>
      <c r="GL217">
        <v>1.53004475</v>
      </c>
      <c r="GM217">
        <v>-0.1398829643527216</v>
      </c>
      <c r="GN217">
        <v>0.02281729749417096</v>
      </c>
      <c r="GO217">
        <v>0</v>
      </c>
      <c r="GP217">
        <v>0</v>
      </c>
      <c r="GQ217">
        <v>3</v>
      </c>
      <c r="GR217" t="s">
        <v>470</v>
      </c>
      <c r="GS217">
        <v>3.12816</v>
      </c>
      <c r="GT217">
        <v>2.72948</v>
      </c>
      <c r="GU217">
        <v>0.0697373</v>
      </c>
      <c r="GV217">
        <v>0.06748419999999999</v>
      </c>
      <c r="GW217">
        <v>0.103378</v>
      </c>
      <c r="GX217">
        <v>0.0990349</v>
      </c>
      <c r="GY217">
        <v>27966.1</v>
      </c>
      <c r="GZ217">
        <v>27147</v>
      </c>
      <c r="HA217">
        <v>30601.3</v>
      </c>
      <c r="HB217">
        <v>29362.4</v>
      </c>
      <c r="HC217">
        <v>37861.9</v>
      </c>
      <c r="HD217">
        <v>34796</v>
      </c>
      <c r="HE217">
        <v>46812.3</v>
      </c>
      <c r="HF217">
        <v>43622.5</v>
      </c>
      <c r="HG217">
        <v>1.83075</v>
      </c>
      <c r="HH217">
        <v>1.88328</v>
      </c>
      <c r="HI217">
        <v>0.120357</v>
      </c>
      <c r="HJ217">
        <v>0</v>
      </c>
      <c r="HK217">
        <v>28.0383</v>
      </c>
      <c r="HL217">
        <v>999.9</v>
      </c>
      <c r="HM217">
        <v>52.1</v>
      </c>
      <c r="HN217">
        <v>30.7</v>
      </c>
      <c r="HO217">
        <v>25.5958</v>
      </c>
      <c r="HP217">
        <v>63.7922</v>
      </c>
      <c r="HQ217">
        <v>16.7989</v>
      </c>
      <c r="HR217">
        <v>1</v>
      </c>
      <c r="HS217">
        <v>0.0862043</v>
      </c>
      <c r="HT217">
        <v>-0.587462</v>
      </c>
      <c r="HU217">
        <v>20.1988</v>
      </c>
      <c r="HV217">
        <v>5.22807</v>
      </c>
      <c r="HW217">
        <v>11.974</v>
      </c>
      <c r="HX217">
        <v>4.97025</v>
      </c>
      <c r="HY217">
        <v>3.28963</v>
      </c>
      <c r="HZ217">
        <v>9999</v>
      </c>
      <c r="IA217">
        <v>9999</v>
      </c>
      <c r="IB217">
        <v>9999</v>
      </c>
      <c r="IC217">
        <v>999.9</v>
      </c>
      <c r="ID217">
        <v>4.97297</v>
      </c>
      <c r="IE217">
        <v>1.8773</v>
      </c>
      <c r="IF217">
        <v>1.8754</v>
      </c>
      <c r="IG217">
        <v>1.8782</v>
      </c>
      <c r="IH217">
        <v>1.87498</v>
      </c>
      <c r="II217">
        <v>1.87851</v>
      </c>
      <c r="IJ217">
        <v>1.87561</v>
      </c>
      <c r="IK217">
        <v>1.87682</v>
      </c>
      <c r="IL217">
        <v>0</v>
      </c>
      <c r="IM217">
        <v>0</v>
      </c>
      <c r="IN217">
        <v>0</v>
      </c>
      <c r="IO217">
        <v>0</v>
      </c>
      <c r="IP217" t="s">
        <v>443</v>
      </c>
      <c r="IQ217" t="s">
        <v>444</v>
      </c>
      <c r="IR217" t="s">
        <v>445</v>
      </c>
      <c r="IS217" t="s">
        <v>445</v>
      </c>
      <c r="IT217" t="s">
        <v>445</v>
      </c>
      <c r="IU217" t="s">
        <v>445</v>
      </c>
      <c r="IV217">
        <v>0</v>
      </c>
      <c r="IW217">
        <v>100</v>
      </c>
      <c r="IX217">
        <v>100</v>
      </c>
      <c r="IY217">
        <v>0.127</v>
      </c>
      <c r="IZ217">
        <v>0.2196</v>
      </c>
      <c r="JA217">
        <v>-0.2046850803116756</v>
      </c>
      <c r="JB217">
        <v>0.001090686741545948</v>
      </c>
      <c r="JC217">
        <v>-2.452344269991786E-07</v>
      </c>
      <c r="JD217">
        <v>1.613811493950918E-10</v>
      </c>
      <c r="JE217">
        <v>-0.05017639731038544</v>
      </c>
      <c r="JF217">
        <v>-0.0006473243881308715</v>
      </c>
      <c r="JG217">
        <v>0.0006993473609999637</v>
      </c>
      <c r="JH217">
        <v>-6.390957121238126E-06</v>
      </c>
      <c r="JI217">
        <v>1</v>
      </c>
      <c r="JJ217">
        <v>2094</v>
      </c>
      <c r="JK217">
        <v>1</v>
      </c>
      <c r="JL217">
        <v>27</v>
      </c>
      <c r="JM217">
        <v>187602.8</v>
      </c>
      <c r="JN217">
        <v>187602.8</v>
      </c>
      <c r="JO217">
        <v>0.838623</v>
      </c>
      <c r="JP217">
        <v>2.55249</v>
      </c>
      <c r="JQ217">
        <v>1.39893</v>
      </c>
      <c r="JR217">
        <v>2.34375</v>
      </c>
      <c r="JS217">
        <v>1.44897</v>
      </c>
      <c r="JT217">
        <v>2.46704</v>
      </c>
      <c r="JU217">
        <v>37.0032</v>
      </c>
      <c r="JV217">
        <v>24.1926</v>
      </c>
      <c r="JW217">
        <v>18</v>
      </c>
      <c r="JX217">
        <v>477.176</v>
      </c>
      <c r="JY217">
        <v>480.404</v>
      </c>
      <c r="JZ217">
        <v>28.1734</v>
      </c>
      <c r="KA217">
        <v>28.2576</v>
      </c>
      <c r="KB217">
        <v>30.0001</v>
      </c>
      <c r="KC217">
        <v>28.0233</v>
      </c>
      <c r="KD217">
        <v>28.099</v>
      </c>
      <c r="KE217">
        <v>16.8354</v>
      </c>
      <c r="KF217">
        <v>25.3611</v>
      </c>
      <c r="KG217">
        <v>93.6844</v>
      </c>
      <c r="KH217">
        <v>28.1694</v>
      </c>
      <c r="KI217">
        <v>279.719</v>
      </c>
      <c r="KJ217">
        <v>21.3228</v>
      </c>
      <c r="KK217">
        <v>101.165</v>
      </c>
      <c r="KL217">
        <v>100.347</v>
      </c>
    </row>
    <row r="218" spans="1:298">
      <c r="A218">
        <v>202</v>
      </c>
      <c r="B218">
        <v>1758404755.1</v>
      </c>
      <c r="C218">
        <v>7346.599999904633</v>
      </c>
      <c r="D218" t="s">
        <v>851</v>
      </c>
      <c r="E218" t="s">
        <v>852</v>
      </c>
      <c r="F218">
        <v>5</v>
      </c>
      <c r="G218" t="s">
        <v>834</v>
      </c>
      <c r="H218" t="s">
        <v>437</v>
      </c>
      <c r="I218" t="s">
        <v>438</v>
      </c>
      <c r="J218">
        <v>1758404747.6</v>
      </c>
      <c r="K218">
        <f>(L218)/1000</f>
        <v>0</v>
      </c>
      <c r="L218">
        <f>IF(DQ218, AO218, AI218)</f>
        <v>0</v>
      </c>
      <c r="M218">
        <f>IF(DQ218, AJ218, AH218)</f>
        <v>0</v>
      </c>
      <c r="N218">
        <f>DS218 - IF(AV218&gt;1, M218*DM218*100.0/(AX218), 0)</f>
        <v>0</v>
      </c>
      <c r="O218">
        <f>((U218-K218/2)*N218-M218)/(U218+K218/2)</f>
        <v>0</v>
      </c>
      <c r="P218">
        <f>O218*(DZ218+EA218)/1000.0</f>
        <v>0</v>
      </c>
      <c r="Q218">
        <f>(DS218 - IF(AV218&gt;1, M218*DM218*100.0/(AX218), 0))*(DZ218+EA218)/1000.0</f>
        <v>0</v>
      </c>
      <c r="R218">
        <f>2.0/((1/T218-1/S218)+SIGN(T218)*SQRT((1/T218-1/S218)*(1/T218-1/S218) + 4*DN218/((DN218+1)*(DN218+1))*(2*1/T218*1/S218-1/S218*1/S218)))</f>
        <v>0</v>
      </c>
      <c r="S218">
        <f>IF(LEFT(DO218,1)&lt;&gt;"0",IF(LEFT(DO218,1)="1",3.0,DP218),$D$5+$E$5*(EG218*DZ218/($K$5*1000))+$F$5*(EG218*DZ218/($K$5*1000))*MAX(MIN(DM218,$J$5),$I$5)*MAX(MIN(DM218,$J$5),$I$5)+$G$5*MAX(MIN(DM218,$J$5),$I$5)*(EG218*DZ218/($K$5*1000))+$H$5*(EG218*DZ218/($K$5*1000))*(EG218*DZ218/($K$5*1000)))</f>
        <v>0</v>
      </c>
      <c r="T218">
        <f>K218*(1000-(1000*0.61365*exp(17.502*X218/(240.97+X218))/(DZ218+EA218)+DU218)/2)/(1000*0.61365*exp(17.502*X218/(240.97+X218))/(DZ218+EA218)-DU218)</f>
        <v>0</v>
      </c>
      <c r="U218">
        <f>1/((DN218+1)/(R218/1.6)+1/(S218/1.37)) + DN218/((DN218+1)/(R218/1.6) + DN218/(S218/1.37))</f>
        <v>0</v>
      </c>
      <c r="V218">
        <f>(DI218*DL218)</f>
        <v>0</v>
      </c>
      <c r="W218">
        <f>(EB218+(V218+2*0.95*5.67E-8*(((EB218+$B$7)+273)^4-(EB218+273)^4)-44100*K218)/(1.84*29.3*S218+8*0.95*5.67E-8*(EB218+273)^3))</f>
        <v>0</v>
      </c>
      <c r="X218">
        <f>($C$7*EC218+$D$7*ED218+$E$7*W218)</f>
        <v>0</v>
      </c>
      <c r="Y218">
        <f>0.61365*exp(17.502*X218/(240.97+X218))</f>
        <v>0</v>
      </c>
      <c r="Z218">
        <f>(AA218/AB218*100)</f>
        <v>0</v>
      </c>
      <c r="AA218">
        <f>DU218*(DZ218+EA218)/1000</f>
        <v>0</v>
      </c>
      <c r="AB218">
        <f>0.61365*exp(17.502*EB218/(240.97+EB218))</f>
        <v>0</v>
      </c>
      <c r="AC218">
        <f>(Y218-DU218*(DZ218+EA218)/1000)</f>
        <v>0</v>
      </c>
      <c r="AD218">
        <f>(-K218*44100)</f>
        <v>0</v>
      </c>
      <c r="AE218">
        <f>2*29.3*S218*0.92*(EB218-X218)</f>
        <v>0</v>
      </c>
      <c r="AF218">
        <f>2*0.95*5.67E-8*(((EB218+$B$7)+273)^4-(X218+273)^4)</f>
        <v>0</v>
      </c>
      <c r="AG218">
        <f>V218+AF218+AD218+AE218</f>
        <v>0</v>
      </c>
      <c r="AH218">
        <f>DY218*AV218*(DT218-DS218*(1000-AV218*DV218)/(1000-AV218*DU218))/(100*DM218)</f>
        <v>0</v>
      </c>
      <c r="AI218">
        <f>1000*DY218*AV218*(DU218-DV218)/(100*DM218*(1000-AV218*DU218))</f>
        <v>0</v>
      </c>
      <c r="AJ218">
        <f>(AK218 - AL218 - DZ218*1E3/(8.314*(EB218+273.15)) * AN218/DY218 * AM218) * DY218/(100*DM218) * (1000 - DV218)/1000</f>
        <v>0</v>
      </c>
      <c r="AK218">
        <v>307.5062913629674</v>
      </c>
      <c r="AL218">
        <v>314.761321212121</v>
      </c>
      <c r="AM218">
        <v>-3.331323492560175</v>
      </c>
      <c r="AN218">
        <v>65.66156784725538</v>
      </c>
      <c r="AO218">
        <f>(AQ218 - AP218 + DZ218*1E3/(8.314*(EB218+273.15)) * AS218/DY218 * AR218) * DY218/(100*DM218) * 1000/(1000 - AQ218)</f>
        <v>0</v>
      </c>
      <c r="AP218">
        <v>21.32903734240752</v>
      </c>
      <c r="AQ218">
        <v>22.87084848484848</v>
      </c>
      <c r="AR218">
        <v>1.581215586720801E-05</v>
      </c>
      <c r="AS218">
        <v>124.6823972662546</v>
      </c>
      <c r="AT218">
        <v>0</v>
      </c>
      <c r="AU218">
        <v>0</v>
      </c>
      <c r="AV218">
        <f>IF(AT218*$H$13&gt;=AX218,1.0,(AX218/(AX218-AT218*$H$13)))</f>
        <v>0</v>
      </c>
      <c r="AW218">
        <f>(AV218-1)*100</f>
        <v>0</v>
      </c>
      <c r="AX218">
        <f>MAX(0,($B$13+$C$13*EG218)/(1+$D$13*EG218)*DZ218/(EB218+273)*$E$13)</f>
        <v>0</v>
      </c>
      <c r="AY218" t="s">
        <v>439</v>
      </c>
      <c r="AZ218" t="s">
        <v>439</v>
      </c>
      <c r="BA218">
        <v>0</v>
      </c>
      <c r="BB218">
        <v>0</v>
      </c>
      <c r="BC218">
        <f>1-BA218/BB218</f>
        <v>0</v>
      </c>
      <c r="BD218">
        <v>0</v>
      </c>
      <c r="BE218" t="s">
        <v>439</v>
      </c>
      <c r="BF218" t="s">
        <v>439</v>
      </c>
      <c r="BG218">
        <v>0</v>
      </c>
      <c r="BH218">
        <v>0</v>
      </c>
      <c r="BI218">
        <f>1-BG218/BH218</f>
        <v>0</v>
      </c>
      <c r="BJ218">
        <v>0.5</v>
      </c>
      <c r="BK218">
        <f>DJ218</f>
        <v>0</v>
      </c>
      <c r="BL218">
        <f>M218</f>
        <v>0</v>
      </c>
      <c r="BM218">
        <f>BI218*BJ218*BK218</f>
        <v>0</v>
      </c>
      <c r="BN218">
        <f>(BL218-BD218)/BK218</f>
        <v>0</v>
      </c>
      <c r="BO218">
        <f>(BB218-BH218)/BH218</f>
        <v>0</v>
      </c>
      <c r="BP218">
        <f>BA218/(BC218+BA218/BH218)</f>
        <v>0</v>
      </c>
      <c r="BQ218" t="s">
        <v>439</v>
      </c>
      <c r="BR218">
        <v>0</v>
      </c>
      <c r="BS218">
        <f>IF(BR218&lt;&gt;0, BR218, BP218)</f>
        <v>0</v>
      </c>
      <c r="BT218">
        <f>1-BS218/BH218</f>
        <v>0</v>
      </c>
      <c r="BU218">
        <f>(BH218-BG218)/(BH218-BS218)</f>
        <v>0</v>
      </c>
      <c r="BV218">
        <f>(BB218-BH218)/(BB218-BS218)</f>
        <v>0</v>
      </c>
      <c r="BW218">
        <f>(BH218-BG218)/(BH218-BA218)</f>
        <v>0</v>
      </c>
      <c r="BX218">
        <f>(BB218-BH218)/(BB218-BA218)</f>
        <v>0</v>
      </c>
      <c r="BY218">
        <f>(BU218*BS218/BG218)</f>
        <v>0</v>
      </c>
      <c r="BZ218">
        <f>(1-BY218)</f>
        <v>0</v>
      </c>
      <c r="DI218">
        <f>$B$11*EH218+$C$11*EI218+$F$11*ET218*(1-EW218)</f>
        <v>0</v>
      </c>
      <c r="DJ218">
        <f>DI218*DK218</f>
        <v>0</v>
      </c>
      <c r="DK218">
        <f>($B$11*$D$9+$C$11*$D$9+$F$11*((FG218+EY218)/MAX(FG218+EY218+FH218, 0.1)*$I$9+FH218/MAX(FG218+EY218+FH218, 0.1)*$J$9))/($B$11+$C$11+$F$11)</f>
        <v>0</v>
      </c>
      <c r="DL218">
        <f>($B$11*$K$9+$C$11*$K$9+$F$11*((FG218+EY218)/MAX(FG218+EY218+FH218, 0.1)*$P$9+FH218/MAX(FG218+EY218+FH218, 0.1)*$Q$9))/($B$11+$C$11+$F$11)</f>
        <v>0</v>
      </c>
      <c r="DM218">
        <v>2.7</v>
      </c>
      <c r="DN218">
        <v>0.5</v>
      </c>
      <c r="DO218" t="s">
        <v>440</v>
      </c>
      <c r="DP218">
        <v>2</v>
      </c>
      <c r="DQ218" t="b">
        <v>1</v>
      </c>
      <c r="DR218">
        <v>1758404747.6</v>
      </c>
      <c r="DS218">
        <v>330.2585185185185</v>
      </c>
      <c r="DT218">
        <v>315.6946666666667</v>
      </c>
      <c r="DU218">
        <v>22.85851111111111</v>
      </c>
      <c r="DV218">
        <v>21.33137407407408</v>
      </c>
      <c r="DW218">
        <v>330.1240740740741</v>
      </c>
      <c r="DX218">
        <v>22.63906296296297</v>
      </c>
      <c r="DY218">
        <v>499.9554444444445</v>
      </c>
      <c r="DZ218">
        <v>90.27112222222223</v>
      </c>
      <c r="EA218">
        <v>0.05169203703703705</v>
      </c>
      <c r="EB218">
        <v>29.49728148148148</v>
      </c>
      <c r="EC218">
        <v>29.99852592592593</v>
      </c>
      <c r="ED218">
        <v>999.9000000000001</v>
      </c>
      <c r="EE218">
        <v>0</v>
      </c>
      <c r="EF218">
        <v>0</v>
      </c>
      <c r="EG218">
        <v>9992.79925925926</v>
      </c>
      <c r="EH218">
        <v>0</v>
      </c>
      <c r="EI218">
        <v>7.447139999999998</v>
      </c>
      <c r="EJ218">
        <v>14.56378518518519</v>
      </c>
      <c r="EK218">
        <v>337.9841851851852</v>
      </c>
      <c r="EL218">
        <v>322.5757037037037</v>
      </c>
      <c r="EM218">
        <v>1.527132962962963</v>
      </c>
      <c r="EN218">
        <v>315.6946666666667</v>
      </c>
      <c r="EO218">
        <v>21.33137407407408</v>
      </c>
      <c r="EP218">
        <v>2.063462962962963</v>
      </c>
      <c r="EQ218">
        <v>1.925606296296297</v>
      </c>
      <c r="ER218">
        <v>17.93989259259259</v>
      </c>
      <c r="ES218">
        <v>16.84553703703704</v>
      </c>
      <c r="ET218">
        <v>2000.034814814815</v>
      </c>
      <c r="EU218">
        <v>0.9800049999999999</v>
      </c>
      <c r="EV218">
        <v>0.01999463703703704</v>
      </c>
      <c r="EW218">
        <v>0</v>
      </c>
      <c r="EX218">
        <v>284.7434814814815</v>
      </c>
      <c r="EY218">
        <v>5.000560000000001</v>
      </c>
      <c r="EZ218">
        <v>5824.40111111111</v>
      </c>
      <c r="FA218">
        <v>17295.21111111111</v>
      </c>
      <c r="FB218">
        <v>40.625</v>
      </c>
      <c r="FC218">
        <v>40.81199999999999</v>
      </c>
      <c r="FD218">
        <v>40.33766666666666</v>
      </c>
      <c r="FE218">
        <v>40</v>
      </c>
      <c r="FF218">
        <v>41.43699999999999</v>
      </c>
      <c r="FG218">
        <v>1955.144814814815</v>
      </c>
      <c r="FH218">
        <v>39.89000000000001</v>
      </c>
      <c r="FI218">
        <v>0</v>
      </c>
      <c r="FJ218">
        <v>1758404755</v>
      </c>
      <c r="FK218">
        <v>0</v>
      </c>
      <c r="FL218">
        <v>284.6855384615385</v>
      </c>
      <c r="FM218">
        <v>2.887316245171372</v>
      </c>
      <c r="FN218">
        <v>54.41811956282526</v>
      </c>
      <c r="FO218">
        <v>5824.203461538462</v>
      </c>
      <c r="FP218">
        <v>15</v>
      </c>
      <c r="FQ218">
        <v>0</v>
      </c>
      <c r="FR218" t="s">
        <v>441</v>
      </c>
      <c r="FS218">
        <v>1747148579.5</v>
      </c>
      <c r="FT218">
        <v>1747148584.5</v>
      </c>
      <c r="FU218">
        <v>0</v>
      </c>
      <c r="FV218">
        <v>0.162</v>
      </c>
      <c r="FW218">
        <v>-0.001</v>
      </c>
      <c r="FX218">
        <v>0.139</v>
      </c>
      <c r="FY218">
        <v>0.058</v>
      </c>
      <c r="FZ218">
        <v>420</v>
      </c>
      <c r="GA218">
        <v>16</v>
      </c>
      <c r="GB218">
        <v>0.19</v>
      </c>
      <c r="GC218">
        <v>0.02</v>
      </c>
      <c r="GD218">
        <v>14.180765</v>
      </c>
      <c r="GE218">
        <v>6.622198874296412</v>
      </c>
      <c r="GF218">
        <v>0.6523585753057899</v>
      </c>
      <c r="GG218">
        <v>0</v>
      </c>
      <c r="GH218">
        <v>284.5619411764706</v>
      </c>
      <c r="GI218">
        <v>2.792543927641091</v>
      </c>
      <c r="GJ218">
        <v>0.3454975049860104</v>
      </c>
      <c r="GK218">
        <v>0</v>
      </c>
      <c r="GL218">
        <v>1.52394125</v>
      </c>
      <c r="GM218">
        <v>0.07413061913696155</v>
      </c>
      <c r="GN218">
        <v>0.01537019098571974</v>
      </c>
      <c r="GO218">
        <v>1</v>
      </c>
      <c r="GP218">
        <v>1</v>
      </c>
      <c r="GQ218">
        <v>3</v>
      </c>
      <c r="GR218" t="s">
        <v>455</v>
      </c>
      <c r="GS218">
        <v>3.12815</v>
      </c>
      <c r="GT218">
        <v>2.72926</v>
      </c>
      <c r="GU218">
        <v>0.066894</v>
      </c>
      <c r="GV218">
        <v>0.0645027</v>
      </c>
      <c r="GW218">
        <v>0.103394</v>
      </c>
      <c r="GX218">
        <v>0.09902270000000001</v>
      </c>
      <c r="GY218">
        <v>28051.9</v>
      </c>
      <c r="GZ218">
        <v>27234.1</v>
      </c>
      <c r="HA218">
        <v>30601.8</v>
      </c>
      <c r="HB218">
        <v>29362.8</v>
      </c>
      <c r="HC218">
        <v>37861.4</v>
      </c>
      <c r="HD218">
        <v>34796.5</v>
      </c>
      <c r="HE218">
        <v>46812.8</v>
      </c>
      <c r="HF218">
        <v>43622.8</v>
      </c>
      <c r="HG218">
        <v>1.8309</v>
      </c>
      <c r="HH218">
        <v>1.88337</v>
      </c>
      <c r="HI218">
        <v>0.120483</v>
      </c>
      <c r="HJ218">
        <v>0</v>
      </c>
      <c r="HK218">
        <v>28.0383</v>
      </c>
      <c r="HL218">
        <v>999.9</v>
      </c>
      <c r="HM218">
        <v>52.1</v>
      </c>
      <c r="HN218">
        <v>30.7</v>
      </c>
      <c r="HO218">
        <v>25.597</v>
      </c>
      <c r="HP218">
        <v>63.7422</v>
      </c>
      <c r="HQ218">
        <v>16.6026</v>
      </c>
      <c r="HR218">
        <v>1</v>
      </c>
      <c r="HS218">
        <v>0.08618140000000001</v>
      </c>
      <c r="HT218">
        <v>-0.579047</v>
      </c>
      <c r="HU218">
        <v>20.199</v>
      </c>
      <c r="HV218">
        <v>5.22807</v>
      </c>
      <c r="HW218">
        <v>11.974</v>
      </c>
      <c r="HX218">
        <v>4.97025</v>
      </c>
      <c r="HY218">
        <v>3.2897</v>
      </c>
      <c r="HZ218">
        <v>9999</v>
      </c>
      <c r="IA218">
        <v>9999</v>
      </c>
      <c r="IB218">
        <v>9999</v>
      </c>
      <c r="IC218">
        <v>999.9</v>
      </c>
      <c r="ID218">
        <v>4.97296</v>
      </c>
      <c r="IE218">
        <v>1.87731</v>
      </c>
      <c r="IF218">
        <v>1.87543</v>
      </c>
      <c r="IG218">
        <v>1.87821</v>
      </c>
      <c r="IH218">
        <v>1.87499</v>
      </c>
      <c r="II218">
        <v>1.87852</v>
      </c>
      <c r="IJ218">
        <v>1.87561</v>
      </c>
      <c r="IK218">
        <v>1.87682</v>
      </c>
      <c r="IL218">
        <v>0</v>
      </c>
      <c r="IM218">
        <v>0</v>
      </c>
      <c r="IN218">
        <v>0</v>
      </c>
      <c r="IO218">
        <v>0</v>
      </c>
      <c r="IP218" t="s">
        <v>443</v>
      </c>
      <c r="IQ218" t="s">
        <v>444</v>
      </c>
      <c r="IR218" t="s">
        <v>445</v>
      </c>
      <c r="IS218" t="s">
        <v>445</v>
      </c>
      <c r="IT218" t="s">
        <v>445</v>
      </c>
      <c r="IU218" t="s">
        <v>445</v>
      </c>
      <c r="IV218">
        <v>0</v>
      </c>
      <c r="IW218">
        <v>100</v>
      </c>
      <c r="IX218">
        <v>100</v>
      </c>
      <c r="IY218">
        <v>0.11</v>
      </c>
      <c r="IZ218">
        <v>0.2197</v>
      </c>
      <c r="JA218">
        <v>-0.2046850803116756</v>
      </c>
      <c r="JB218">
        <v>0.001090686741545948</v>
      </c>
      <c r="JC218">
        <v>-2.452344269991786E-07</v>
      </c>
      <c r="JD218">
        <v>1.613811493950918E-10</v>
      </c>
      <c r="JE218">
        <v>-0.05017639731038544</v>
      </c>
      <c r="JF218">
        <v>-0.0006473243881308715</v>
      </c>
      <c r="JG218">
        <v>0.0006993473609999637</v>
      </c>
      <c r="JH218">
        <v>-6.390957121238126E-06</v>
      </c>
      <c r="JI218">
        <v>1</v>
      </c>
      <c r="JJ218">
        <v>2094</v>
      </c>
      <c r="JK218">
        <v>1</v>
      </c>
      <c r="JL218">
        <v>27</v>
      </c>
      <c r="JM218">
        <v>187602.9</v>
      </c>
      <c r="JN218">
        <v>187602.8</v>
      </c>
      <c r="JO218">
        <v>0.800781</v>
      </c>
      <c r="JP218">
        <v>2.55615</v>
      </c>
      <c r="JQ218">
        <v>1.39893</v>
      </c>
      <c r="JR218">
        <v>2.34375</v>
      </c>
      <c r="JS218">
        <v>1.44897</v>
      </c>
      <c r="JT218">
        <v>2.47437</v>
      </c>
      <c r="JU218">
        <v>37.0032</v>
      </c>
      <c r="JV218">
        <v>24.1926</v>
      </c>
      <c r="JW218">
        <v>18</v>
      </c>
      <c r="JX218">
        <v>477.248</v>
      </c>
      <c r="JY218">
        <v>480.45</v>
      </c>
      <c r="JZ218">
        <v>28.1735</v>
      </c>
      <c r="KA218">
        <v>28.2576</v>
      </c>
      <c r="KB218">
        <v>30.0001</v>
      </c>
      <c r="KC218">
        <v>28.022</v>
      </c>
      <c r="KD218">
        <v>28.0966</v>
      </c>
      <c r="KE218">
        <v>16.0593</v>
      </c>
      <c r="KF218">
        <v>25.3611</v>
      </c>
      <c r="KG218">
        <v>93.6844</v>
      </c>
      <c r="KH218">
        <v>28.171</v>
      </c>
      <c r="KI218">
        <v>266.342</v>
      </c>
      <c r="KJ218">
        <v>21.3228</v>
      </c>
      <c r="KK218">
        <v>101.167</v>
      </c>
      <c r="KL218">
        <v>100.348</v>
      </c>
    </row>
    <row r="219" spans="1:298">
      <c r="A219">
        <v>203</v>
      </c>
      <c r="B219">
        <v>1758404760.1</v>
      </c>
      <c r="C219">
        <v>7351.599999904633</v>
      </c>
      <c r="D219" t="s">
        <v>853</v>
      </c>
      <c r="E219" t="s">
        <v>854</v>
      </c>
      <c r="F219">
        <v>5</v>
      </c>
      <c r="G219" t="s">
        <v>834</v>
      </c>
      <c r="H219" t="s">
        <v>437</v>
      </c>
      <c r="I219" t="s">
        <v>438</v>
      </c>
      <c r="J219">
        <v>1758404752.314285</v>
      </c>
      <c r="K219">
        <f>(L219)/1000</f>
        <v>0</v>
      </c>
      <c r="L219">
        <f>IF(DQ219, AO219, AI219)</f>
        <v>0</v>
      </c>
      <c r="M219">
        <f>IF(DQ219, AJ219, AH219)</f>
        <v>0</v>
      </c>
      <c r="N219">
        <f>DS219 - IF(AV219&gt;1, M219*DM219*100.0/(AX219), 0)</f>
        <v>0</v>
      </c>
      <c r="O219">
        <f>((U219-K219/2)*N219-M219)/(U219+K219/2)</f>
        <v>0</v>
      </c>
      <c r="P219">
        <f>O219*(DZ219+EA219)/1000.0</f>
        <v>0</v>
      </c>
      <c r="Q219">
        <f>(DS219 - IF(AV219&gt;1, M219*DM219*100.0/(AX219), 0))*(DZ219+EA219)/1000.0</f>
        <v>0</v>
      </c>
      <c r="R219">
        <f>2.0/((1/T219-1/S219)+SIGN(T219)*SQRT((1/T219-1/S219)*(1/T219-1/S219) + 4*DN219/((DN219+1)*(DN219+1))*(2*1/T219*1/S219-1/S219*1/S219)))</f>
        <v>0</v>
      </c>
      <c r="S219">
        <f>IF(LEFT(DO219,1)&lt;&gt;"0",IF(LEFT(DO219,1)="1",3.0,DP219),$D$5+$E$5*(EG219*DZ219/($K$5*1000))+$F$5*(EG219*DZ219/($K$5*1000))*MAX(MIN(DM219,$J$5),$I$5)*MAX(MIN(DM219,$J$5),$I$5)+$G$5*MAX(MIN(DM219,$J$5),$I$5)*(EG219*DZ219/($K$5*1000))+$H$5*(EG219*DZ219/($K$5*1000))*(EG219*DZ219/($K$5*1000)))</f>
        <v>0</v>
      </c>
      <c r="T219">
        <f>K219*(1000-(1000*0.61365*exp(17.502*X219/(240.97+X219))/(DZ219+EA219)+DU219)/2)/(1000*0.61365*exp(17.502*X219/(240.97+X219))/(DZ219+EA219)-DU219)</f>
        <v>0</v>
      </c>
      <c r="U219">
        <f>1/((DN219+1)/(R219/1.6)+1/(S219/1.37)) + DN219/((DN219+1)/(R219/1.6) + DN219/(S219/1.37))</f>
        <v>0</v>
      </c>
      <c r="V219">
        <f>(DI219*DL219)</f>
        <v>0</v>
      </c>
      <c r="W219">
        <f>(EB219+(V219+2*0.95*5.67E-8*(((EB219+$B$7)+273)^4-(EB219+273)^4)-44100*K219)/(1.84*29.3*S219+8*0.95*5.67E-8*(EB219+273)^3))</f>
        <v>0</v>
      </c>
      <c r="X219">
        <f>($C$7*EC219+$D$7*ED219+$E$7*W219)</f>
        <v>0</v>
      </c>
      <c r="Y219">
        <f>0.61365*exp(17.502*X219/(240.97+X219))</f>
        <v>0</v>
      </c>
      <c r="Z219">
        <f>(AA219/AB219*100)</f>
        <v>0</v>
      </c>
      <c r="AA219">
        <f>DU219*(DZ219+EA219)/1000</f>
        <v>0</v>
      </c>
      <c r="AB219">
        <f>0.61365*exp(17.502*EB219/(240.97+EB219))</f>
        <v>0</v>
      </c>
      <c r="AC219">
        <f>(Y219-DU219*(DZ219+EA219)/1000)</f>
        <v>0</v>
      </c>
      <c r="AD219">
        <f>(-K219*44100)</f>
        <v>0</v>
      </c>
      <c r="AE219">
        <f>2*29.3*S219*0.92*(EB219-X219)</f>
        <v>0</v>
      </c>
      <c r="AF219">
        <f>2*0.95*5.67E-8*(((EB219+$B$7)+273)^4-(X219+273)^4)</f>
        <v>0</v>
      </c>
      <c r="AG219">
        <f>V219+AF219+AD219+AE219</f>
        <v>0</v>
      </c>
      <c r="AH219">
        <f>DY219*AV219*(DT219-DS219*(1000-AV219*DV219)/(1000-AV219*DU219))/(100*DM219)</f>
        <v>0</v>
      </c>
      <c r="AI219">
        <f>1000*DY219*AV219*(DU219-DV219)/(100*DM219*(1000-AV219*DU219))</f>
        <v>0</v>
      </c>
      <c r="AJ219">
        <f>(AK219 - AL219 - DZ219*1E3/(8.314*(EB219+273.15)) * AN219/DY219 * AM219) * DY219/(100*DM219) * (1000 - DV219)/1000</f>
        <v>0</v>
      </c>
      <c r="AK219">
        <v>290.5993157112316</v>
      </c>
      <c r="AL219">
        <v>298.073103030303</v>
      </c>
      <c r="AM219">
        <v>-3.34009129294046</v>
      </c>
      <c r="AN219">
        <v>65.66156784725538</v>
      </c>
      <c r="AO219">
        <f>(AQ219 - AP219 + DZ219*1E3/(8.314*(EB219+273.15)) * AS219/DY219 * AR219) * DY219/(100*DM219) * 1000/(1000 - AQ219)</f>
        <v>0</v>
      </c>
      <c r="AP219">
        <v>21.32509404287473</v>
      </c>
      <c r="AQ219">
        <v>22.87183515151514</v>
      </c>
      <c r="AR219">
        <v>5.389268768278401E-05</v>
      </c>
      <c r="AS219">
        <v>124.6823972662546</v>
      </c>
      <c r="AT219">
        <v>0</v>
      </c>
      <c r="AU219">
        <v>0</v>
      </c>
      <c r="AV219">
        <f>IF(AT219*$H$13&gt;=AX219,1.0,(AX219/(AX219-AT219*$H$13)))</f>
        <v>0</v>
      </c>
      <c r="AW219">
        <f>(AV219-1)*100</f>
        <v>0</v>
      </c>
      <c r="AX219">
        <f>MAX(0,($B$13+$C$13*EG219)/(1+$D$13*EG219)*DZ219/(EB219+273)*$E$13)</f>
        <v>0</v>
      </c>
      <c r="AY219" t="s">
        <v>439</v>
      </c>
      <c r="AZ219" t="s">
        <v>439</v>
      </c>
      <c r="BA219">
        <v>0</v>
      </c>
      <c r="BB219">
        <v>0</v>
      </c>
      <c r="BC219">
        <f>1-BA219/BB219</f>
        <v>0</v>
      </c>
      <c r="BD219">
        <v>0</v>
      </c>
      <c r="BE219" t="s">
        <v>439</v>
      </c>
      <c r="BF219" t="s">
        <v>439</v>
      </c>
      <c r="BG219">
        <v>0</v>
      </c>
      <c r="BH219">
        <v>0</v>
      </c>
      <c r="BI219">
        <f>1-BG219/BH219</f>
        <v>0</v>
      </c>
      <c r="BJ219">
        <v>0.5</v>
      </c>
      <c r="BK219">
        <f>DJ219</f>
        <v>0</v>
      </c>
      <c r="BL219">
        <f>M219</f>
        <v>0</v>
      </c>
      <c r="BM219">
        <f>BI219*BJ219*BK219</f>
        <v>0</v>
      </c>
      <c r="BN219">
        <f>(BL219-BD219)/BK219</f>
        <v>0</v>
      </c>
      <c r="BO219">
        <f>(BB219-BH219)/BH219</f>
        <v>0</v>
      </c>
      <c r="BP219">
        <f>BA219/(BC219+BA219/BH219)</f>
        <v>0</v>
      </c>
      <c r="BQ219" t="s">
        <v>439</v>
      </c>
      <c r="BR219">
        <v>0</v>
      </c>
      <c r="BS219">
        <f>IF(BR219&lt;&gt;0, BR219, BP219)</f>
        <v>0</v>
      </c>
      <c r="BT219">
        <f>1-BS219/BH219</f>
        <v>0</v>
      </c>
      <c r="BU219">
        <f>(BH219-BG219)/(BH219-BS219)</f>
        <v>0</v>
      </c>
      <c r="BV219">
        <f>(BB219-BH219)/(BB219-BS219)</f>
        <v>0</v>
      </c>
      <c r="BW219">
        <f>(BH219-BG219)/(BH219-BA219)</f>
        <v>0</v>
      </c>
      <c r="BX219">
        <f>(BB219-BH219)/(BB219-BA219)</f>
        <v>0</v>
      </c>
      <c r="BY219">
        <f>(BU219*BS219/BG219)</f>
        <v>0</v>
      </c>
      <c r="BZ219">
        <f>(1-BY219)</f>
        <v>0</v>
      </c>
      <c r="DI219">
        <f>$B$11*EH219+$C$11*EI219+$F$11*ET219*(1-EW219)</f>
        <v>0</v>
      </c>
      <c r="DJ219">
        <f>DI219*DK219</f>
        <v>0</v>
      </c>
      <c r="DK219">
        <f>($B$11*$D$9+$C$11*$D$9+$F$11*((FG219+EY219)/MAX(FG219+EY219+FH219, 0.1)*$I$9+FH219/MAX(FG219+EY219+FH219, 0.1)*$J$9))/($B$11+$C$11+$F$11)</f>
        <v>0</v>
      </c>
      <c r="DL219">
        <f>($B$11*$K$9+$C$11*$K$9+$F$11*((FG219+EY219)/MAX(FG219+EY219+FH219, 0.1)*$P$9+FH219/MAX(FG219+EY219+FH219, 0.1)*$Q$9))/($B$11+$C$11+$F$11)</f>
        <v>0</v>
      </c>
      <c r="DM219">
        <v>2.7</v>
      </c>
      <c r="DN219">
        <v>0.5</v>
      </c>
      <c r="DO219" t="s">
        <v>440</v>
      </c>
      <c r="DP219">
        <v>2</v>
      </c>
      <c r="DQ219" t="b">
        <v>1</v>
      </c>
      <c r="DR219">
        <v>1758404752.314285</v>
      </c>
      <c r="DS219">
        <v>314.9756785714285</v>
      </c>
      <c r="DT219">
        <v>300.0741071428571</v>
      </c>
      <c r="DU219">
        <v>22.86694642857142</v>
      </c>
      <c r="DV219">
        <v>21.32953214285714</v>
      </c>
      <c r="DW219">
        <v>314.8562142857142</v>
      </c>
      <c r="DX219">
        <v>22.64732142857143</v>
      </c>
      <c r="DY219">
        <v>499.9926428571429</v>
      </c>
      <c r="DZ219">
        <v>90.27082857142857</v>
      </c>
      <c r="EA219">
        <v>0.05163804642857143</v>
      </c>
      <c r="EB219">
        <v>29.49858571428572</v>
      </c>
      <c r="EC219">
        <v>30.00241428571429</v>
      </c>
      <c r="ED219">
        <v>999.9000000000002</v>
      </c>
      <c r="EE219">
        <v>0</v>
      </c>
      <c r="EF219">
        <v>0</v>
      </c>
      <c r="EG219">
        <v>9998.281785714284</v>
      </c>
      <c r="EH219">
        <v>0</v>
      </c>
      <c r="EI219">
        <v>7.447139999999998</v>
      </c>
      <c r="EJ219">
        <v>14.90155357142857</v>
      </c>
      <c r="EK219">
        <v>322.3466785714286</v>
      </c>
      <c r="EL219">
        <v>306.6141071428571</v>
      </c>
      <c r="EM219">
        <v>1.537413571428571</v>
      </c>
      <c r="EN219">
        <v>300.0741071428571</v>
      </c>
      <c r="EO219">
        <v>21.32953214285714</v>
      </c>
      <c r="EP219">
        <v>2.064217857142857</v>
      </c>
      <c r="EQ219">
        <v>1.925433928571428</v>
      </c>
      <c r="ER219">
        <v>17.94571071428572</v>
      </c>
      <c r="ES219">
        <v>16.84412857142857</v>
      </c>
      <c r="ET219">
        <v>2000.0425</v>
      </c>
      <c r="EU219">
        <v>0.9800050357142857</v>
      </c>
      <c r="EV219">
        <v>0.01999460714285714</v>
      </c>
      <c r="EW219">
        <v>0</v>
      </c>
      <c r="EX219">
        <v>284.9625357142857</v>
      </c>
      <c r="EY219">
        <v>5.000560000000001</v>
      </c>
      <c r="EZ219">
        <v>5829.326071428573</v>
      </c>
      <c r="FA219">
        <v>17295.28214285714</v>
      </c>
      <c r="FB219">
        <v>40.625</v>
      </c>
      <c r="FC219">
        <v>40.81199999999999</v>
      </c>
      <c r="FD219">
        <v>40.348</v>
      </c>
      <c r="FE219">
        <v>40</v>
      </c>
      <c r="FF219">
        <v>41.43699999999999</v>
      </c>
      <c r="FG219">
        <v>1955.1525</v>
      </c>
      <c r="FH219">
        <v>39.89000000000001</v>
      </c>
      <c r="FI219">
        <v>0</v>
      </c>
      <c r="FJ219">
        <v>1758404760.4</v>
      </c>
      <c r="FK219">
        <v>0</v>
      </c>
      <c r="FL219">
        <v>284.98324</v>
      </c>
      <c r="FM219">
        <v>3.196769230657978</v>
      </c>
      <c r="FN219">
        <v>69.88076907507464</v>
      </c>
      <c r="FO219">
        <v>5830.072799999999</v>
      </c>
      <c r="FP219">
        <v>15</v>
      </c>
      <c r="FQ219">
        <v>0</v>
      </c>
      <c r="FR219" t="s">
        <v>441</v>
      </c>
      <c r="FS219">
        <v>1747148579.5</v>
      </c>
      <c r="FT219">
        <v>1747148584.5</v>
      </c>
      <c r="FU219">
        <v>0</v>
      </c>
      <c r="FV219">
        <v>0.162</v>
      </c>
      <c r="FW219">
        <v>-0.001</v>
      </c>
      <c r="FX219">
        <v>0.139</v>
      </c>
      <c r="FY219">
        <v>0.058</v>
      </c>
      <c r="FZ219">
        <v>420</v>
      </c>
      <c r="GA219">
        <v>16</v>
      </c>
      <c r="GB219">
        <v>0.19</v>
      </c>
      <c r="GC219">
        <v>0.02</v>
      </c>
      <c r="GD219">
        <v>14.68873658536586</v>
      </c>
      <c r="GE219">
        <v>4.529412543554014</v>
      </c>
      <c r="GF219">
        <v>0.4509221114701858</v>
      </c>
      <c r="GG219">
        <v>0</v>
      </c>
      <c r="GH219">
        <v>284.8101176470588</v>
      </c>
      <c r="GI219">
        <v>3.087608865560782</v>
      </c>
      <c r="GJ219">
        <v>0.3691792777233627</v>
      </c>
      <c r="GK219">
        <v>0</v>
      </c>
      <c r="GL219">
        <v>1.530157317073171</v>
      </c>
      <c r="GM219">
        <v>0.1392691986062788</v>
      </c>
      <c r="GN219">
        <v>0.0142978954658762</v>
      </c>
      <c r="GO219">
        <v>0</v>
      </c>
      <c r="GP219">
        <v>0</v>
      </c>
      <c r="GQ219">
        <v>3</v>
      </c>
      <c r="GR219" t="s">
        <v>470</v>
      </c>
      <c r="GS219">
        <v>3.12808</v>
      </c>
      <c r="GT219">
        <v>2.72944</v>
      </c>
      <c r="GU219">
        <v>0.0639845</v>
      </c>
      <c r="GV219">
        <v>0.0614585</v>
      </c>
      <c r="GW219">
        <v>0.103399</v>
      </c>
      <c r="GX219">
        <v>0.0990133</v>
      </c>
      <c r="GY219">
        <v>28139.3</v>
      </c>
      <c r="GZ219">
        <v>27322.7</v>
      </c>
      <c r="HA219">
        <v>30601.7</v>
      </c>
      <c r="HB219">
        <v>29362.7</v>
      </c>
      <c r="HC219">
        <v>37860.8</v>
      </c>
      <c r="HD219">
        <v>34796.6</v>
      </c>
      <c r="HE219">
        <v>46812.6</v>
      </c>
      <c r="HF219">
        <v>43622.8</v>
      </c>
      <c r="HG219">
        <v>1.83065</v>
      </c>
      <c r="HH219">
        <v>1.8835</v>
      </c>
      <c r="HI219">
        <v>0.1214</v>
      </c>
      <c r="HJ219">
        <v>0</v>
      </c>
      <c r="HK219">
        <v>28.0406</v>
      </c>
      <c r="HL219">
        <v>999.9</v>
      </c>
      <c r="HM219">
        <v>52.1</v>
      </c>
      <c r="HN219">
        <v>30.7</v>
      </c>
      <c r="HO219">
        <v>25.5943</v>
      </c>
      <c r="HP219">
        <v>63.7522</v>
      </c>
      <c r="HQ219">
        <v>16.6346</v>
      </c>
      <c r="HR219">
        <v>1</v>
      </c>
      <c r="HS219">
        <v>0.0861585</v>
      </c>
      <c r="HT219">
        <v>-0.438682</v>
      </c>
      <c r="HU219">
        <v>20.1994</v>
      </c>
      <c r="HV219">
        <v>5.22792</v>
      </c>
      <c r="HW219">
        <v>11.974</v>
      </c>
      <c r="HX219">
        <v>4.97025</v>
      </c>
      <c r="HY219">
        <v>3.28965</v>
      </c>
      <c r="HZ219">
        <v>9999</v>
      </c>
      <c r="IA219">
        <v>9999</v>
      </c>
      <c r="IB219">
        <v>9999</v>
      </c>
      <c r="IC219">
        <v>999.9</v>
      </c>
      <c r="ID219">
        <v>4.97296</v>
      </c>
      <c r="IE219">
        <v>1.87731</v>
      </c>
      <c r="IF219">
        <v>1.87542</v>
      </c>
      <c r="IG219">
        <v>1.8782</v>
      </c>
      <c r="IH219">
        <v>1.87498</v>
      </c>
      <c r="II219">
        <v>1.87851</v>
      </c>
      <c r="IJ219">
        <v>1.87563</v>
      </c>
      <c r="IK219">
        <v>1.87683</v>
      </c>
      <c r="IL219">
        <v>0</v>
      </c>
      <c r="IM219">
        <v>0</v>
      </c>
      <c r="IN219">
        <v>0</v>
      </c>
      <c r="IO219">
        <v>0</v>
      </c>
      <c r="IP219" t="s">
        <v>443</v>
      </c>
      <c r="IQ219" t="s">
        <v>444</v>
      </c>
      <c r="IR219" t="s">
        <v>445</v>
      </c>
      <c r="IS219" t="s">
        <v>445</v>
      </c>
      <c r="IT219" t="s">
        <v>445</v>
      </c>
      <c r="IU219" t="s">
        <v>445</v>
      </c>
      <c r="IV219">
        <v>0</v>
      </c>
      <c r="IW219">
        <v>100</v>
      </c>
      <c r="IX219">
        <v>100</v>
      </c>
      <c r="IY219">
        <v>0.094</v>
      </c>
      <c r="IZ219">
        <v>0.2197</v>
      </c>
      <c r="JA219">
        <v>-0.2046850803116756</v>
      </c>
      <c r="JB219">
        <v>0.001090686741545948</v>
      </c>
      <c r="JC219">
        <v>-2.452344269991786E-07</v>
      </c>
      <c r="JD219">
        <v>1.613811493950918E-10</v>
      </c>
      <c r="JE219">
        <v>-0.05017639731038544</v>
      </c>
      <c r="JF219">
        <v>-0.0006473243881308715</v>
      </c>
      <c r="JG219">
        <v>0.0006993473609999637</v>
      </c>
      <c r="JH219">
        <v>-6.390957121238126E-06</v>
      </c>
      <c r="JI219">
        <v>1</v>
      </c>
      <c r="JJ219">
        <v>2094</v>
      </c>
      <c r="JK219">
        <v>1</v>
      </c>
      <c r="JL219">
        <v>27</v>
      </c>
      <c r="JM219">
        <v>187603</v>
      </c>
      <c r="JN219">
        <v>187602.9</v>
      </c>
      <c r="JO219">
        <v>0.765381</v>
      </c>
      <c r="JP219">
        <v>2.56226</v>
      </c>
      <c r="JQ219">
        <v>1.39893</v>
      </c>
      <c r="JR219">
        <v>2.34375</v>
      </c>
      <c r="JS219">
        <v>1.44897</v>
      </c>
      <c r="JT219">
        <v>2.47803</v>
      </c>
      <c r="JU219">
        <v>37.0032</v>
      </c>
      <c r="JV219">
        <v>24.1926</v>
      </c>
      <c r="JW219">
        <v>18</v>
      </c>
      <c r="JX219">
        <v>477.097</v>
      </c>
      <c r="JY219">
        <v>480.521</v>
      </c>
      <c r="JZ219">
        <v>28.1603</v>
      </c>
      <c r="KA219">
        <v>28.2576</v>
      </c>
      <c r="KB219">
        <v>30.0001</v>
      </c>
      <c r="KC219">
        <v>28.0196</v>
      </c>
      <c r="KD219">
        <v>28.095</v>
      </c>
      <c r="KE219">
        <v>15.3539</v>
      </c>
      <c r="KF219">
        <v>25.3611</v>
      </c>
      <c r="KG219">
        <v>93.6844</v>
      </c>
      <c r="KH219">
        <v>28.1364</v>
      </c>
      <c r="KI219">
        <v>252.986</v>
      </c>
      <c r="KJ219">
        <v>21.3228</v>
      </c>
      <c r="KK219">
        <v>101.166</v>
      </c>
      <c r="KL219">
        <v>100.348</v>
      </c>
    </row>
    <row r="220" spans="1:298">
      <c r="A220">
        <v>204</v>
      </c>
      <c r="B220">
        <v>1758404765.1</v>
      </c>
      <c r="C220">
        <v>7356.599999904633</v>
      </c>
      <c r="D220" t="s">
        <v>855</v>
      </c>
      <c r="E220" t="s">
        <v>856</v>
      </c>
      <c r="F220">
        <v>5</v>
      </c>
      <c r="G220" t="s">
        <v>834</v>
      </c>
      <c r="H220" t="s">
        <v>437</v>
      </c>
      <c r="I220" t="s">
        <v>438</v>
      </c>
      <c r="J220">
        <v>1758404757.6</v>
      </c>
      <c r="K220">
        <f>(L220)/1000</f>
        <v>0</v>
      </c>
      <c r="L220">
        <f>IF(DQ220, AO220, AI220)</f>
        <v>0</v>
      </c>
      <c r="M220">
        <f>IF(DQ220, AJ220, AH220)</f>
        <v>0</v>
      </c>
      <c r="N220">
        <f>DS220 - IF(AV220&gt;1, M220*DM220*100.0/(AX220), 0)</f>
        <v>0</v>
      </c>
      <c r="O220">
        <f>((U220-K220/2)*N220-M220)/(U220+K220/2)</f>
        <v>0</v>
      </c>
      <c r="P220">
        <f>O220*(DZ220+EA220)/1000.0</f>
        <v>0</v>
      </c>
      <c r="Q220">
        <f>(DS220 - IF(AV220&gt;1, M220*DM220*100.0/(AX220), 0))*(DZ220+EA220)/1000.0</f>
        <v>0</v>
      </c>
      <c r="R220">
        <f>2.0/((1/T220-1/S220)+SIGN(T220)*SQRT((1/T220-1/S220)*(1/T220-1/S220) + 4*DN220/((DN220+1)*(DN220+1))*(2*1/T220*1/S220-1/S220*1/S220)))</f>
        <v>0</v>
      </c>
      <c r="S220">
        <f>IF(LEFT(DO220,1)&lt;&gt;"0",IF(LEFT(DO220,1)="1",3.0,DP220),$D$5+$E$5*(EG220*DZ220/($K$5*1000))+$F$5*(EG220*DZ220/($K$5*1000))*MAX(MIN(DM220,$J$5),$I$5)*MAX(MIN(DM220,$J$5),$I$5)+$G$5*MAX(MIN(DM220,$J$5),$I$5)*(EG220*DZ220/($K$5*1000))+$H$5*(EG220*DZ220/($K$5*1000))*(EG220*DZ220/($K$5*1000)))</f>
        <v>0</v>
      </c>
      <c r="T220">
        <f>K220*(1000-(1000*0.61365*exp(17.502*X220/(240.97+X220))/(DZ220+EA220)+DU220)/2)/(1000*0.61365*exp(17.502*X220/(240.97+X220))/(DZ220+EA220)-DU220)</f>
        <v>0</v>
      </c>
      <c r="U220">
        <f>1/((DN220+1)/(R220/1.6)+1/(S220/1.37)) + DN220/((DN220+1)/(R220/1.6) + DN220/(S220/1.37))</f>
        <v>0</v>
      </c>
      <c r="V220">
        <f>(DI220*DL220)</f>
        <v>0</v>
      </c>
      <c r="W220">
        <f>(EB220+(V220+2*0.95*5.67E-8*(((EB220+$B$7)+273)^4-(EB220+273)^4)-44100*K220)/(1.84*29.3*S220+8*0.95*5.67E-8*(EB220+273)^3))</f>
        <v>0</v>
      </c>
      <c r="X220">
        <f>($C$7*EC220+$D$7*ED220+$E$7*W220)</f>
        <v>0</v>
      </c>
      <c r="Y220">
        <f>0.61365*exp(17.502*X220/(240.97+X220))</f>
        <v>0</v>
      </c>
      <c r="Z220">
        <f>(AA220/AB220*100)</f>
        <v>0</v>
      </c>
      <c r="AA220">
        <f>DU220*(DZ220+EA220)/1000</f>
        <v>0</v>
      </c>
      <c r="AB220">
        <f>0.61365*exp(17.502*EB220/(240.97+EB220))</f>
        <v>0</v>
      </c>
      <c r="AC220">
        <f>(Y220-DU220*(DZ220+EA220)/1000)</f>
        <v>0</v>
      </c>
      <c r="AD220">
        <f>(-K220*44100)</f>
        <v>0</v>
      </c>
      <c r="AE220">
        <f>2*29.3*S220*0.92*(EB220-X220)</f>
        <v>0</v>
      </c>
      <c r="AF220">
        <f>2*0.95*5.67E-8*(((EB220+$B$7)+273)^4-(X220+273)^4)</f>
        <v>0</v>
      </c>
      <c r="AG220">
        <f>V220+AF220+AD220+AE220</f>
        <v>0</v>
      </c>
      <c r="AH220">
        <f>DY220*AV220*(DT220-DS220*(1000-AV220*DV220)/(1000-AV220*DU220))/(100*DM220)</f>
        <v>0</v>
      </c>
      <c r="AI220">
        <f>1000*DY220*AV220*(DU220-DV220)/(100*DM220*(1000-AV220*DU220))</f>
        <v>0</v>
      </c>
      <c r="AJ220">
        <f>(AK220 - AL220 - DZ220*1E3/(8.314*(EB220+273.15)) * AN220/DY220 * AM220) * DY220/(100*DM220) * (1000 - DV220)/1000</f>
        <v>0</v>
      </c>
      <c r="AK220">
        <v>273.6709256521583</v>
      </c>
      <c r="AL220">
        <v>281.4871575757575</v>
      </c>
      <c r="AM220">
        <v>-3.3174078313396</v>
      </c>
      <c r="AN220">
        <v>65.66156784725538</v>
      </c>
      <c r="AO220">
        <f>(AQ220 - AP220 + DZ220*1E3/(8.314*(EB220+273.15)) * AS220/DY220 * AR220) * DY220/(100*DM220) * 1000/(1000 - AQ220)</f>
        <v>0</v>
      </c>
      <c r="AP220">
        <v>21.32146967291064</v>
      </c>
      <c r="AQ220">
        <v>22.87381575757574</v>
      </c>
      <c r="AR220">
        <v>6.391074298182914E-05</v>
      </c>
      <c r="AS220">
        <v>124.6823972662546</v>
      </c>
      <c r="AT220">
        <v>0</v>
      </c>
      <c r="AU220">
        <v>0</v>
      </c>
      <c r="AV220">
        <f>IF(AT220*$H$13&gt;=AX220,1.0,(AX220/(AX220-AT220*$H$13)))</f>
        <v>0</v>
      </c>
      <c r="AW220">
        <f>(AV220-1)*100</f>
        <v>0</v>
      </c>
      <c r="AX220">
        <f>MAX(0,($B$13+$C$13*EG220)/(1+$D$13*EG220)*DZ220/(EB220+273)*$E$13)</f>
        <v>0</v>
      </c>
      <c r="AY220" t="s">
        <v>439</v>
      </c>
      <c r="AZ220" t="s">
        <v>439</v>
      </c>
      <c r="BA220">
        <v>0</v>
      </c>
      <c r="BB220">
        <v>0</v>
      </c>
      <c r="BC220">
        <f>1-BA220/BB220</f>
        <v>0</v>
      </c>
      <c r="BD220">
        <v>0</v>
      </c>
      <c r="BE220" t="s">
        <v>439</v>
      </c>
      <c r="BF220" t="s">
        <v>439</v>
      </c>
      <c r="BG220">
        <v>0</v>
      </c>
      <c r="BH220">
        <v>0</v>
      </c>
      <c r="BI220">
        <f>1-BG220/BH220</f>
        <v>0</v>
      </c>
      <c r="BJ220">
        <v>0.5</v>
      </c>
      <c r="BK220">
        <f>DJ220</f>
        <v>0</v>
      </c>
      <c r="BL220">
        <f>M220</f>
        <v>0</v>
      </c>
      <c r="BM220">
        <f>BI220*BJ220*BK220</f>
        <v>0</v>
      </c>
      <c r="BN220">
        <f>(BL220-BD220)/BK220</f>
        <v>0</v>
      </c>
      <c r="BO220">
        <f>(BB220-BH220)/BH220</f>
        <v>0</v>
      </c>
      <c r="BP220">
        <f>BA220/(BC220+BA220/BH220)</f>
        <v>0</v>
      </c>
      <c r="BQ220" t="s">
        <v>439</v>
      </c>
      <c r="BR220">
        <v>0</v>
      </c>
      <c r="BS220">
        <f>IF(BR220&lt;&gt;0, BR220, BP220)</f>
        <v>0</v>
      </c>
      <c r="BT220">
        <f>1-BS220/BH220</f>
        <v>0</v>
      </c>
      <c r="BU220">
        <f>(BH220-BG220)/(BH220-BS220)</f>
        <v>0</v>
      </c>
      <c r="BV220">
        <f>(BB220-BH220)/(BB220-BS220)</f>
        <v>0</v>
      </c>
      <c r="BW220">
        <f>(BH220-BG220)/(BH220-BA220)</f>
        <v>0</v>
      </c>
      <c r="BX220">
        <f>(BB220-BH220)/(BB220-BA220)</f>
        <v>0</v>
      </c>
      <c r="BY220">
        <f>(BU220*BS220/BG220)</f>
        <v>0</v>
      </c>
      <c r="BZ220">
        <f>(1-BY220)</f>
        <v>0</v>
      </c>
      <c r="DI220">
        <f>$B$11*EH220+$C$11*EI220+$F$11*ET220*(1-EW220)</f>
        <v>0</v>
      </c>
      <c r="DJ220">
        <f>DI220*DK220</f>
        <v>0</v>
      </c>
      <c r="DK220">
        <f>($B$11*$D$9+$C$11*$D$9+$F$11*((FG220+EY220)/MAX(FG220+EY220+FH220, 0.1)*$I$9+FH220/MAX(FG220+EY220+FH220, 0.1)*$J$9))/($B$11+$C$11+$F$11)</f>
        <v>0</v>
      </c>
      <c r="DL220">
        <f>($B$11*$K$9+$C$11*$K$9+$F$11*((FG220+EY220)/MAX(FG220+EY220+FH220, 0.1)*$P$9+FH220/MAX(FG220+EY220+FH220, 0.1)*$Q$9))/($B$11+$C$11+$F$11)</f>
        <v>0</v>
      </c>
      <c r="DM220">
        <v>2.7</v>
      </c>
      <c r="DN220">
        <v>0.5</v>
      </c>
      <c r="DO220" t="s">
        <v>440</v>
      </c>
      <c r="DP220">
        <v>2</v>
      </c>
      <c r="DQ220" t="b">
        <v>1</v>
      </c>
      <c r="DR220">
        <v>1758404757.6</v>
      </c>
      <c r="DS220">
        <v>297.7951851851852</v>
      </c>
      <c r="DT220">
        <v>282.5451481481481</v>
      </c>
      <c r="DU220">
        <v>22.87115555555556</v>
      </c>
      <c r="DV220">
        <v>21.32618518518519</v>
      </c>
      <c r="DW220">
        <v>297.6926296296296</v>
      </c>
      <c r="DX220">
        <v>22.65143333333334</v>
      </c>
      <c r="DY220">
        <v>499.9854074074074</v>
      </c>
      <c r="DZ220">
        <v>90.27126666666665</v>
      </c>
      <c r="EA220">
        <v>0.05163058148148147</v>
      </c>
      <c r="EB220">
        <v>29.49951851851852</v>
      </c>
      <c r="EC220">
        <v>30.00788888888889</v>
      </c>
      <c r="ED220">
        <v>999.9000000000001</v>
      </c>
      <c r="EE220">
        <v>0</v>
      </c>
      <c r="EF220">
        <v>0</v>
      </c>
      <c r="EG220">
        <v>10002.27</v>
      </c>
      <c r="EH220">
        <v>0</v>
      </c>
      <c r="EI220">
        <v>7.447139999999998</v>
      </c>
      <c r="EJ220">
        <v>15.25006296296296</v>
      </c>
      <c r="EK220">
        <v>304.7655185185185</v>
      </c>
      <c r="EL220">
        <v>288.7021481481482</v>
      </c>
      <c r="EM220">
        <v>1.544962222222222</v>
      </c>
      <c r="EN220">
        <v>282.5451481481481</v>
      </c>
      <c r="EO220">
        <v>21.32618518518519</v>
      </c>
      <c r="EP220">
        <v>2.064607777777777</v>
      </c>
      <c r="EQ220">
        <v>1.925141111111111</v>
      </c>
      <c r="ER220">
        <v>17.94871481481481</v>
      </c>
      <c r="ES220">
        <v>16.84172962962963</v>
      </c>
      <c r="ET220">
        <v>2000.028518518519</v>
      </c>
      <c r="EU220">
        <v>0.9800048888888888</v>
      </c>
      <c r="EV220">
        <v>0.01999475925925926</v>
      </c>
      <c r="EW220">
        <v>0</v>
      </c>
      <c r="EX220">
        <v>285.2015185185185</v>
      </c>
      <c r="EY220">
        <v>5.000560000000001</v>
      </c>
      <c r="EZ220">
        <v>5835.374444444444</v>
      </c>
      <c r="FA220">
        <v>17295.16666666667</v>
      </c>
      <c r="FB220">
        <v>40.625</v>
      </c>
      <c r="FC220">
        <v>40.81199999999999</v>
      </c>
      <c r="FD220">
        <v>40.34933333333333</v>
      </c>
      <c r="FE220">
        <v>40</v>
      </c>
      <c r="FF220">
        <v>41.43699999999999</v>
      </c>
      <c r="FG220">
        <v>1955.138518518519</v>
      </c>
      <c r="FH220">
        <v>39.89000000000001</v>
      </c>
      <c r="FI220">
        <v>0</v>
      </c>
      <c r="FJ220">
        <v>1758404765.2</v>
      </c>
      <c r="FK220">
        <v>0</v>
      </c>
      <c r="FL220">
        <v>285.2188</v>
      </c>
      <c r="FM220">
        <v>3.791230766681846</v>
      </c>
      <c r="FN220">
        <v>76.31076917099136</v>
      </c>
      <c r="FO220">
        <v>5835.689200000001</v>
      </c>
      <c r="FP220">
        <v>15</v>
      </c>
      <c r="FQ220">
        <v>0</v>
      </c>
      <c r="FR220" t="s">
        <v>441</v>
      </c>
      <c r="FS220">
        <v>1747148579.5</v>
      </c>
      <c r="FT220">
        <v>1747148584.5</v>
      </c>
      <c r="FU220">
        <v>0</v>
      </c>
      <c r="FV220">
        <v>0.162</v>
      </c>
      <c r="FW220">
        <v>-0.001</v>
      </c>
      <c r="FX220">
        <v>0.139</v>
      </c>
      <c r="FY220">
        <v>0.058</v>
      </c>
      <c r="FZ220">
        <v>420</v>
      </c>
      <c r="GA220">
        <v>16</v>
      </c>
      <c r="GB220">
        <v>0.19</v>
      </c>
      <c r="GC220">
        <v>0.02</v>
      </c>
      <c r="GD220">
        <v>15.02827</v>
      </c>
      <c r="GE220">
        <v>3.914458536585323</v>
      </c>
      <c r="GF220">
        <v>0.3794302750176903</v>
      </c>
      <c r="GG220">
        <v>0</v>
      </c>
      <c r="GH220">
        <v>285.0411176470589</v>
      </c>
      <c r="GI220">
        <v>2.938915202857363</v>
      </c>
      <c r="GJ220">
        <v>0.3399197798707864</v>
      </c>
      <c r="GK220">
        <v>0</v>
      </c>
      <c r="GL220">
        <v>1.53984275</v>
      </c>
      <c r="GM220">
        <v>0.08661624765478214</v>
      </c>
      <c r="GN220">
        <v>0.008525810514989176</v>
      </c>
      <c r="GO220">
        <v>1</v>
      </c>
      <c r="GP220">
        <v>1</v>
      </c>
      <c r="GQ220">
        <v>3</v>
      </c>
      <c r="GR220" t="s">
        <v>455</v>
      </c>
      <c r="GS220">
        <v>3.12815</v>
      </c>
      <c r="GT220">
        <v>2.72989</v>
      </c>
      <c r="GU220">
        <v>0.0610271</v>
      </c>
      <c r="GV220">
        <v>0.0583673</v>
      </c>
      <c r="GW220">
        <v>0.103409</v>
      </c>
      <c r="GX220">
        <v>0.09900440000000001</v>
      </c>
      <c r="GY220">
        <v>28228.6</v>
      </c>
      <c r="GZ220">
        <v>27413.2</v>
      </c>
      <c r="HA220">
        <v>30602.1</v>
      </c>
      <c r="HB220">
        <v>29363.3</v>
      </c>
      <c r="HC220">
        <v>37860.7</v>
      </c>
      <c r="HD220">
        <v>34797.4</v>
      </c>
      <c r="HE220">
        <v>46813.3</v>
      </c>
      <c r="HF220">
        <v>43623.6</v>
      </c>
      <c r="HG220">
        <v>1.83062</v>
      </c>
      <c r="HH220">
        <v>1.88312</v>
      </c>
      <c r="HI220">
        <v>0.120297</v>
      </c>
      <c r="HJ220">
        <v>0</v>
      </c>
      <c r="HK220">
        <v>28.041</v>
      </c>
      <c r="HL220">
        <v>999.9</v>
      </c>
      <c r="HM220">
        <v>52.1</v>
      </c>
      <c r="HN220">
        <v>30.7</v>
      </c>
      <c r="HO220">
        <v>25.5934</v>
      </c>
      <c r="HP220">
        <v>63.7322</v>
      </c>
      <c r="HQ220">
        <v>16.6466</v>
      </c>
      <c r="HR220">
        <v>1</v>
      </c>
      <c r="HS220">
        <v>0.0860747</v>
      </c>
      <c r="HT220">
        <v>-0.446694</v>
      </c>
      <c r="HU220">
        <v>20.1997</v>
      </c>
      <c r="HV220">
        <v>5.22687</v>
      </c>
      <c r="HW220">
        <v>11.974</v>
      </c>
      <c r="HX220">
        <v>4.96995</v>
      </c>
      <c r="HY220">
        <v>3.28955</v>
      </c>
      <c r="HZ220">
        <v>9999</v>
      </c>
      <c r="IA220">
        <v>9999</v>
      </c>
      <c r="IB220">
        <v>9999</v>
      </c>
      <c r="IC220">
        <v>999.9</v>
      </c>
      <c r="ID220">
        <v>4.97297</v>
      </c>
      <c r="IE220">
        <v>1.87732</v>
      </c>
      <c r="IF220">
        <v>1.87544</v>
      </c>
      <c r="IG220">
        <v>1.8782</v>
      </c>
      <c r="IH220">
        <v>1.87498</v>
      </c>
      <c r="II220">
        <v>1.87851</v>
      </c>
      <c r="IJ220">
        <v>1.87562</v>
      </c>
      <c r="IK220">
        <v>1.87683</v>
      </c>
      <c r="IL220">
        <v>0</v>
      </c>
      <c r="IM220">
        <v>0</v>
      </c>
      <c r="IN220">
        <v>0</v>
      </c>
      <c r="IO220">
        <v>0</v>
      </c>
      <c r="IP220" t="s">
        <v>443</v>
      </c>
      <c r="IQ220" t="s">
        <v>444</v>
      </c>
      <c r="IR220" t="s">
        <v>445</v>
      </c>
      <c r="IS220" t="s">
        <v>445</v>
      </c>
      <c r="IT220" t="s">
        <v>445</v>
      </c>
      <c r="IU220" t="s">
        <v>445</v>
      </c>
      <c r="IV220">
        <v>0</v>
      </c>
      <c r="IW220">
        <v>100</v>
      </c>
      <c r="IX220">
        <v>100</v>
      </c>
      <c r="IY220">
        <v>0.078</v>
      </c>
      <c r="IZ220">
        <v>0.2197</v>
      </c>
      <c r="JA220">
        <v>-0.2046850803116756</v>
      </c>
      <c r="JB220">
        <v>0.001090686741545948</v>
      </c>
      <c r="JC220">
        <v>-2.452344269991786E-07</v>
      </c>
      <c r="JD220">
        <v>1.613811493950918E-10</v>
      </c>
      <c r="JE220">
        <v>-0.05017639731038544</v>
      </c>
      <c r="JF220">
        <v>-0.0006473243881308715</v>
      </c>
      <c r="JG220">
        <v>0.0006993473609999637</v>
      </c>
      <c r="JH220">
        <v>-6.390957121238126E-06</v>
      </c>
      <c r="JI220">
        <v>1</v>
      </c>
      <c r="JJ220">
        <v>2094</v>
      </c>
      <c r="JK220">
        <v>1</v>
      </c>
      <c r="JL220">
        <v>27</v>
      </c>
      <c r="JM220">
        <v>187603.1</v>
      </c>
      <c r="JN220">
        <v>187603</v>
      </c>
      <c r="JO220">
        <v>0.725098</v>
      </c>
      <c r="JP220">
        <v>2.55371</v>
      </c>
      <c r="JQ220">
        <v>1.39893</v>
      </c>
      <c r="JR220">
        <v>2.34497</v>
      </c>
      <c r="JS220">
        <v>1.44897</v>
      </c>
      <c r="JT220">
        <v>2.5061</v>
      </c>
      <c r="JU220">
        <v>37.0032</v>
      </c>
      <c r="JV220">
        <v>24.2013</v>
      </c>
      <c r="JW220">
        <v>18</v>
      </c>
      <c r="JX220">
        <v>477.073</v>
      </c>
      <c r="JY220">
        <v>480.263</v>
      </c>
      <c r="JZ220">
        <v>28.1301</v>
      </c>
      <c r="KA220">
        <v>28.2553</v>
      </c>
      <c r="KB220">
        <v>30</v>
      </c>
      <c r="KC220">
        <v>28.0179</v>
      </c>
      <c r="KD220">
        <v>28.0939</v>
      </c>
      <c r="KE220">
        <v>14.5618</v>
      </c>
      <c r="KF220">
        <v>25.3611</v>
      </c>
      <c r="KG220">
        <v>93.6844</v>
      </c>
      <c r="KH220">
        <v>28.1229</v>
      </c>
      <c r="KI220">
        <v>232.952</v>
      </c>
      <c r="KJ220">
        <v>21.3228</v>
      </c>
      <c r="KK220">
        <v>101.168</v>
      </c>
      <c r="KL220">
        <v>100.35</v>
      </c>
    </row>
    <row r="221" spans="1:298">
      <c r="A221">
        <v>205</v>
      </c>
      <c r="B221">
        <v>1758404770.1</v>
      </c>
      <c r="C221">
        <v>7361.599999904633</v>
      </c>
      <c r="D221" t="s">
        <v>857</v>
      </c>
      <c r="E221" t="s">
        <v>858</v>
      </c>
      <c r="F221">
        <v>5</v>
      </c>
      <c r="G221" t="s">
        <v>834</v>
      </c>
      <c r="H221" t="s">
        <v>437</v>
      </c>
      <c r="I221" t="s">
        <v>438</v>
      </c>
      <c r="J221">
        <v>1758404762.314285</v>
      </c>
      <c r="K221">
        <f>(L221)/1000</f>
        <v>0</v>
      </c>
      <c r="L221">
        <f>IF(DQ221, AO221, AI221)</f>
        <v>0</v>
      </c>
      <c r="M221">
        <f>IF(DQ221, AJ221, AH221)</f>
        <v>0</v>
      </c>
      <c r="N221">
        <f>DS221 - IF(AV221&gt;1, M221*DM221*100.0/(AX221), 0)</f>
        <v>0</v>
      </c>
      <c r="O221">
        <f>((U221-K221/2)*N221-M221)/(U221+K221/2)</f>
        <v>0</v>
      </c>
      <c r="P221">
        <f>O221*(DZ221+EA221)/1000.0</f>
        <v>0</v>
      </c>
      <c r="Q221">
        <f>(DS221 - IF(AV221&gt;1, M221*DM221*100.0/(AX221), 0))*(DZ221+EA221)/1000.0</f>
        <v>0</v>
      </c>
      <c r="R221">
        <f>2.0/((1/T221-1/S221)+SIGN(T221)*SQRT((1/T221-1/S221)*(1/T221-1/S221) + 4*DN221/((DN221+1)*(DN221+1))*(2*1/T221*1/S221-1/S221*1/S221)))</f>
        <v>0</v>
      </c>
      <c r="S221">
        <f>IF(LEFT(DO221,1)&lt;&gt;"0",IF(LEFT(DO221,1)="1",3.0,DP221),$D$5+$E$5*(EG221*DZ221/($K$5*1000))+$F$5*(EG221*DZ221/($K$5*1000))*MAX(MIN(DM221,$J$5),$I$5)*MAX(MIN(DM221,$J$5),$I$5)+$G$5*MAX(MIN(DM221,$J$5),$I$5)*(EG221*DZ221/($K$5*1000))+$H$5*(EG221*DZ221/($K$5*1000))*(EG221*DZ221/($K$5*1000)))</f>
        <v>0</v>
      </c>
      <c r="T221">
        <f>K221*(1000-(1000*0.61365*exp(17.502*X221/(240.97+X221))/(DZ221+EA221)+DU221)/2)/(1000*0.61365*exp(17.502*X221/(240.97+X221))/(DZ221+EA221)-DU221)</f>
        <v>0</v>
      </c>
      <c r="U221">
        <f>1/((DN221+1)/(R221/1.6)+1/(S221/1.37)) + DN221/((DN221+1)/(R221/1.6) + DN221/(S221/1.37))</f>
        <v>0</v>
      </c>
      <c r="V221">
        <f>(DI221*DL221)</f>
        <v>0</v>
      </c>
      <c r="W221">
        <f>(EB221+(V221+2*0.95*5.67E-8*(((EB221+$B$7)+273)^4-(EB221+273)^4)-44100*K221)/(1.84*29.3*S221+8*0.95*5.67E-8*(EB221+273)^3))</f>
        <v>0</v>
      </c>
      <c r="X221">
        <f>($C$7*EC221+$D$7*ED221+$E$7*W221)</f>
        <v>0</v>
      </c>
      <c r="Y221">
        <f>0.61365*exp(17.502*X221/(240.97+X221))</f>
        <v>0</v>
      </c>
      <c r="Z221">
        <f>(AA221/AB221*100)</f>
        <v>0</v>
      </c>
      <c r="AA221">
        <f>DU221*(DZ221+EA221)/1000</f>
        <v>0</v>
      </c>
      <c r="AB221">
        <f>0.61365*exp(17.502*EB221/(240.97+EB221))</f>
        <v>0</v>
      </c>
      <c r="AC221">
        <f>(Y221-DU221*(DZ221+EA221)/1000)</f>
        <v>0</v>
      </c>
      <c r="AD221">
        <f>(-K221*44100)</f>
        <v>0</v>
      </c>
      <c r="AE221">
        <f>2*29.3*S221*0.92*(EB221-X221)</f>
        <v>0</v>
      </c>
      <c r="AF221">
        <f>2*0.95*5.67E-8*(((EB221+$B$7)+273)^4-(X221+273)^4)</f>
        <v>0</v>
      </c>
      <c r="AG221">
        <f>V221+AF221+AD221+AE221</f>
        <v>0</v>
      </c>
      <c r="AH221">
        <f>DY221*AV221*(DT221-DS221*(1000-AV221*DV221)/(1000-AV221*DU221))/(100*DM221)</f>
        <v>0</v>
      </c>
      <c r="AI221">
        <f>1000*DY221*AV221*(DU221-DV221)/(100*DM221*(1000-AV221*DU221))</f>
        <v>0</v>
      </c>
      <c r="AJ221">
        <f>(AK221 - AL221 - DZ221*1E3/(8.314*(EB221+273.15)) * AN221/DY221 * AM221) * DY221/(100*DM221) * (1000 - DV221)/1000</f>
        <v>0</v>
      </c>
      <c r="AK221">
        <v>256.7827360839928</v>
      </c>
      <c r="AL221">
        <v>264.9114484848484</v>
      </c>
      <c r="AM221">
        <v>-3.320308655460833</v>
      </c>
      <c r="AN221">
        <v>65.66156784725538</v>
      </c>
      <c r="AO221">
        <f>(AQ221 - AP221 + DZ221*1E3/(8.314*(EB221+273.15)) * AS221/DY221 * AR221) * DY221/(100*DM221) * 1000/(1000 - AQ221)</f>
        <v>0</v>
      </c>
      <c r="AP221">
        <v>21.31930190277998</v>
      </c>
      <c r="AQ221">
        <v>22.87123878787878</v>
      </c>
      <c r="AR221">
        <v>-2.508921655462551E-05</v>
      </c>
      <c r="AS221">
        <v>124.6823972662546</v>
      </c>
      <c r="AT221">
        <v>0</v>
      </c>
      <c r="AU221">
        <v>0</v>
      </c>
      <c r="AV221">
        <f>IF(AT221*$H$13&gt;=AX221,1.0,(AX221/(AX221-AT221*$H$13)))</f>
        <v>0</v>
      </c>
      <c r="AW221">
        <f>(AV221-1)*100</f>
        <v>0</v>
      </c>
      <c r="AX221">
        <f>MAX(0,($B$13+$C$13*EG221)/(1+$D$13*EG221)*DZ221/(EB221+273)*$E$13)</f>
        <v>0</v>
      </c>
      <c r="AY221" t="s">
        <v>439</v>
      </c>
      <c r="AZ221" t="s">
        <v>439</v>
      </c>
      <c r="BA221">
        <v>0</v>
      </c>
      <c r="BB221">
        <v>0</v>
      </c>
      <c r="BC221">
        <f>1-BA221/BB221</f>
        <v>0</v>
      </c>
      <c r="BD221">
        <v>0</v>
      </c>
      <c r="BE221" t="s">
        <v>439</v>
      </c>
      <c r="BF221" t="s">
        <v>439</v>
      </c>
      <c r="BG221">
        <v>0</v>
      </c>
      <c r="BH221">
        <v>0</v>
      </c>
      <c r="BI221">
        <f>1-BG221/BH221</f>
        <v>0</v>
      </c>
      <c r="BJ221">
        <v>0.5</v>
      </c>
      <c r="BK221">
        <f>DJ221</f>
        <v>0</v>
      </c>
      <c r="BL221">
        <f>M221</f>
        <v>0</v>
      </c>
      <c r="BM221">
        <f>BI221*BJ221*BK221</f>
        <v>0</v>
      </c>
      <c r="BN221">
        <f>(BL221-BD221)/BK221</f>
        <v>0</v>
      </c>
      <c r="BO221">
        <f>(BB221-BH221)/BH221</f>
        <v>0</v>
      </c>
      <c r="BP221">
        <f>BA221/(BC221+BA221/BH221)</f>
        <v>0</v>
      </c>
      <c r="BQ221" t="s">
        <v>439</v>
      </c>
      <c r="BR221">
        <v>0</v>
      </c>
      <c r="BS221">
        <f>IF(BR221&lt;&gt;0, BR221, BP221)</f>
        <v>0</v>
      </c>
      <c r="BT221">
        <f>1-BS221/BH221</f>
        <v>0</v>
      </c>
      <c r="BU221">
        <f>(BH221-BG221)/(BH221-BS221)</f>
        <v>0</v>
      </c>
      <c r="BV221">
        <f>(BB221-BH221)/(BB221-BS221)</f>
        <v>0</v>
      </c>
      <c r="BW221">
        <f>(BH221-BG221)/(BH221-BA221)</f>
        <v>0</v>
      </c>
      <c r="BX221">
        <f>(BB221-BH221)/(BB221-BA221)</f>
        <v>0</v>
      </c>
      <c r="BY221">
        <f>(BU221*BS221/BG221)</f>
        <v>0</v>
      </c>
      <c r="BZ221">
        <f>(1-BY221)</f>
        <v>0</v>
      </c>
      <c r="DI221">
        <f>$B$11*EH221+$C$11*EI221+$F$11*ET221*(1-EW221)</f>
        <v>0</v>
      </c>
      <c r="DJ221">
        <f>DI221*DK221</f>
        <v>0</v>
      </c>
      <c r="DK221">
        <f>($B$11*$D$9+$C$11*$D$9+$F$11*((FG221+EY221)/MAX(FG221+EY221+FH221, 0.1)*$I$9+FH221/MAX(FG221+EY221+FH221, 0.1)*$J$9))/($B$11+$C$11+$F$11)</f>
        <v>0</v>
      </c>
      <c r="DL221">
        <f>($B$11*$K$9+$C$11*$K$9+$F$11*((FG221+EY221)/MAX(FG221+EY221+FH221, 0.1)*$P$9+FH221/MAX(FG221+EY221+FH221, 0.1)*$Q$9))/($B$11+$C$11+$F$11)</f>
        <v>0</v>
      </c>
      <c r="DM221">
        <v>2.7</v>
      </c>
      <c r="DN221">
        <v>0.5</v>
      </c>
      <c r="DO221" t="s">
        <v>440</v>
      </c>
      <c r="DP221">
        <v>2</v>
      </c>
      <c r="DQ221" t="b">
        <v>1</v>
      </c>
      <c r="DR221">
        <v>1758404762.314285</v>
      </c>
      <c r="DS221">
        <v>282.4816071428571</v>
      </c>
      <c r="DT221">
        <v>266.9455357142858</v>
      </c>
      <c r="DU221">
        <v>22.87180714285714</v>
      </c>
      <c r="DV221">
        <v>21.32289285714286</v>
      </c>
      <c r="DW221">
        <v>282.3941428571429</v>
      </c>
      <c r="DX221">
        <v>22.652075</v>
      </c>
      <c r="DY221">
        <v>499.9891071428571</v>
      </c>
      <c r="DZ221">
        <v>90.27210000000001</v>
      </c>
      <c r="EA221">
        <v>0.0516921</v>
      </c>
      <c r="EB221">
        <v>29.49952857142857</v>
      </c>
      <c r="EC221">
        <v>30.00926071428572</v>
      </c>
      <c r="ED221">
        <v>999.9000000000002</v>
      </c>
      <c r="EE221">
        <v>0</v>
      </c>
      <c r="EF221">
        <v>0</v>
      </c>
      <c r="EG221">
        <v>10011.0925</v>
      </c>
      <c r="EH221">
        <v>0</v>
      </c>
      <c r="EI221">
        <v>7.447139999999998</v>
      </c>
      <c r="EJ221">
        <v>15.53608571428571</v>
      </c>
      <c r="EK221">
        <v>289.0936785714286</v>
      </c>
      <c r="EL221">
        <v>272.7616071428571</v>
      </c>
      <c r="EM221">
        <v>1.548912142857143</v>
      </c>
      <c r="EN221">
        <v>266.9455357142858</v>
      </c>
      <c r="EO221">
        <v>21.32289285714286</v>
      </c>
      <c r="EP221">
        <v>2.064686428571429</v>
      </c>
      <c r="EQ221">
        <v>1.924862142857143</v>
      </c>
      <c r="ER221">
        <v>17.94932142857143</v>
      </c>
      <c r="ES221">
        <v>16.83944285714286</v>
      </c>
      <c r="ET221">
        <v>2000.031785714286</v>
      </c>
      <c r="EU221">
        <v>0.9800049285714285</v>
      </c>
      <c r="EV221">
        <v>0.01999471785714286</v>
      </c>
      <c r="EW221">
        <v>0</v>
      </c>
      <c r="EX221">
        <v>285.5423928571428</v>
      </c>
      <c r="EY221">
        <v>5.000560000000001</v>
      </c>
      <c r="EZ221">
        <v>5841.517857142856</v>
      </c>
      <c r="FA221">
        <v>17295.18928571429</v>
      </c>
      <c r="FB221">
        <v>40.625</v>
      </c>
      <c r="FC221">
        <v>40.81199999999999</v>
      </c>
      <c r="FD221">
        <v>40.33899999999999</v>
      </c>
      <c r="FE221">
        <v>40</v>
      </c>
      <c r="FF221">
        <v>41.43699999999999</v>
      </c>
      <c r="FG221">
        <v>1955.141785714286</v>
      </c>
      <c r="FH221">
        <v>39.89000000000001</v>
      </c>
      <c r="FI221">
        <v>0</v>
      </c>
      <c r="FJ221">
        <v>1758404770</v>
      </c>
      <c r="FK221">
        <v>0</v>
      </c>
      <c r="FL221">
        <v>285.57996</v>
      </c>
      <c r="FM221">
        <v>4.744384602177647</v>
      </c>
      <c r="FN221">
        <v>78.73538447250087</v>
      </c>
      <c r="FO221">
        <v>5841.977200000001</v>
      </c>
      <c r="FP221">
        <v>15</v>
      </c>
      <c r="FQ221">
        <v>0</v>
      </c>
      <c r="FR221" t="s">
        <v>441</v>
      </c>
      <c r="FS221">
        <v>1747148579.5</v>
      </c>
      <c r="FT221">
        <v>1747148584.5</v>
      </c>
      <c r="FU221">
        <v>0</v>
      </c>
      <c r="FV221">
        <v>0.162</v>
      </c>
      <c r="FW221">
        <v>-0.001</v>
      </c>
      <c r="FX221">
        <v>0.139</v>
      </c>
      <c r="FY221">
        <v>0.058</v>
      </c>
      <c r="FZ221">
        <v>420</v>
      </c>
      <c r="GA221">
        <v>16</v>
      </c>
      <c r="GB221">
        <v>0.19</v>
      </c>
      <c r="GC221">
        <v>0.02</v>
      </c>
      <c r="GD221">
        <v>15.37691707317073</v>
      </c>
      <c r="GE221">
        <v>3.628425783972156</v>
      </c>
      <c r="GF221">
        <v>0.3589680248702364</v>
      </c>
      <c r="GG221">
        <v>0</v>
      </c>
      <c r="GH221">
        <v>285.3483823529411</v>
      </c>
      <c r="GI221">
        <v>4.24282658118937</v>
      </c>
      <c r="GJ221">
        <v>0.4571267049675234</v>
      </c>
      <c r="GK221">
        <v>0</v>
      </c>
      <c r="GL221">
        <v>1.546233170731707</v>
      </c>
      <c r="GM221">
        <v>0.05549560975609823</v>
      </c>
      <c r="GN221">
        <v>0.005686590748128825</v>
      </c>
      <c r="GO221">
        <v>1</v>
      </c>
      <c r="GP221">
        <v>1</v>
      </c>
      <c r="GQ221">
        <v>3</v>
      </c>
      <c r="GR221" t="s">
        <v>455</v>
      </c>
      <c r="GS221">
        <v>3.12802</v>
      </c>
      <c r="GT221">
        <v>2.72965</v>
      </c>
      <c r="GU221">
        <v>0.057997</v>
      </c>
      <c r="GV221">
        <v>0.0551809</v>
      </c>
      <c r="GW221">
        <v>0.103399</v>
      </c>
      <c r="GX221">
        <v>0.0989942</v>
      </c>
      <c r="GY221">
        <v>28319.5</v>
      </c>
      <c r="GZ221">
        <v>27505.8</v>
      </c>
      <c r="HA221">
        <v>30601.9</v>
      </c>
      <c r="HB221">
        <v>29363.1</v>
      </c>
      <c r="HC221">
        <v>37861.2</v>
      </c>
      <c r="HD221">
        <v>34797.3</v>
      </c>
      <c r="HE221">
        <v>46813.6</v>
      </c>
      <c r="HF221">
        <v>43623.3</v>
      </c>
      <c r="HG221">
        <v>1.83083</v>
      </c>
      <c r="HH221">
        <v>1.8834</v>
      </c>
      <c r="HI221">
        <v>0.120893</v>
      </c>
      <c r="HJ221">
        <v>0</v>
      </c>
      <c r="HK221">
        <v>28.0431</v>
      </c>
      <c r="HL221">
        <v>999.9</v>
      </c>
      <c r="HM221">
        <v>52.1</v>
      </c>
      <c r="HN221">
        <v>30.7</v>
      </c>
      <c r="HO221">
        <v>25.597</v>
      </c>
      <c r="HP221">
        <v>63.4722</v>
      </c>
      <c r="HQ221">
        <v>16.8069</v>
      </c>
      <c r="HR221">
        <v>1</v>
      </c>
      <c r="HS221">
        <v>0.0860467</v>
      </c>
      <c r="HT221">
        <v>-0.474542</v>
      </c>
      <c r="HU221">
        <v>20.1995</v>
      </c>
      <c r="HV221">
        <v>5.22642</v>
      </c>
      <c r="HW221">
        <v>11.974</v>
      </c>
      <c r="HX221">
        <v>4.9701</v>
      </c>
      <c r="HY221">
        <v>3.28953</v>
      </c>
      <c r="HZ221">
        <v>9999</v>
      </c>
      <c r="IA221">
        <v>9999</v>
      </c>
      <c r="IB221">
        <v>9999</v>
      </c>
      <c r="IC221">
        <v>999.9</v>
      </c>
      <c r="ID221">
        <v>4.97296</v>
      </c>
      <c r="IE221">
        <v>1.87734</v>
      </c>
      <c r="IF221">
        <v>1.87545</v>
      </c>
      <c r="IG221">
        <v>1.8782</v>
      </c>
      <c r="IH221">
        <v>1.87499</v>
      </c>
      <c r="II221">
        <v>1.87852</v>
      </c>
      <c r="IJ221">
        <v>1.87563</v>
      </c>
      <c r="IK221">
        <v>1.87683</v>
      </c>
      <c r="IL221">
        <v>0</v>
      </c>
      <c r="IM221">
        <v>0</v>
      </c>
      <c r="IN221">
        <v>0</v>
      </c>
      <c r="IO221">
        <v>0</v>
      </c>
      <c r="IP221" t="s">
        <v>443</v>
      </c>
      <c r="IQ221" t="s">
        <v>444</v>
      </c>
      <c r="IR221" t="s">
        <v>445</v>
      </c>
      <c r="IS221" t="s">
        <v>445</v>
      </c>
      <c r="IT221" t="s">
        <v>445</v>
      </c>
      <c r="IU221" t="s">
        <v>445</v>
      </c>
      <c r="IV221">
        <v>0</v>
      </c>
      <c r="IW221">
        <v>100</v>
      </c>
      <c r="IX221">
        <v>100</v>
      </c>
      <c r="IY221">
        <v>0.063</v>
      </c>
      <c r="IZ221">
        <v>0.2197</v>
      </c>
      <c r="JA221">
        <v>-0.2046850803116756</v>
      </c>
      <c r="JB221">
        <v>0.001090686741545948</v>
      </c>
      <c r="JC221">
        <v>-2.452344269991786E-07</v>
      </c>
      <c r="JD221">
        <v>1.613811493950918E-10</v>
      </c>
      <c r="JE221">
        <v>-0.05017639731038544</v>
      </c>
      <c r="JF221">
        <v>-0.0006473243881308715</v>
      </c>
      <c r="JG221">
        <v>0.0006993473609999637</v>
      </c>
      <c r="JH221">
        <v>-6.390957121238126E-06</v>
      </c>
      <c r="JI221">
        <v>1</v>
      </c>
      <c r="JJ221">
        <v>2094</v>
      </c>
      <c r="JK221">
        <v>1</v>
      </c>
      <c r="JL221">
        <v>27</v>
      </c>
      <c r="JM221">
        <v>187603.2</v>
      </c>
      <c r="JN221">
        <v>187603.1</v>
      </c>
      <c r="JO221">
        <v>0.689697</v>
      </c>
      <c r="JP221">
        <v>2.54517</v>
      </c>
      <c r="JQ221">
        <v>1.39893</v>
      </c>
      <c r="JR221">
        <v>2.34497</v>
      </c>
      <c r="JS221">
        <v>1.44897</v>
      </c>
      <c r="JT221">
        <v>2.57446</v>
      </c>
      <c r="JU221">
        <v>37.0032</v>
      </c>
      <c r="JV221">
        <v>24.2013</v>
      </c>
      <c r="JW221">
        <v>18</v>
      </c>
      <c r="JX221">
        <v>477.177</v>
      </c>
      <c r="JY221">
        <v>480.427</v>
      </c>
      <c r="JZ221">
        <v>28.1144</v>
      </c>
      <c r="KA221">
        <v>28.2552</v>
      </c>
      <c r="KB221">
        <v>30</v>
      </c>
      <c r="KC221">
        <v>28.0172</v>
      </c>
      <c r="KD221">
        <v>28.0918</v>
      </c>
      <c r="KE221">
        <v>13.8451</v>
      </c>
      <c r="KF221">
        <v>25.3611</v>
      </c>
      <c r="KG221">
        <v>93.6844</v>
      </c>
      <c r="KH221">
        <v>28.1148</v>
      </c>
      <c r="KI221">
        <v>219.596</v>
      </c>
      <c r="KJ221">
        <v>21.3228</v>
      </c>
      <c r="KK221">
        <v>101.168</v>
      </c>
      <c r="KL221">
        <v>100.349</v>
      </c>
    </row>
    <row r="222" spans="1:298">
      <c r="A222">
        <v>206</v>
      </c>
      <c r="B222">
        <v>1758404775.1</v>
      </c>
      <c r="C222">
        <v>7366.599999904633</v>
      </c>
      <c r="D222" t="s">
        <v>859</v>
      </c>
      <c r="E222" t="s">
        <v>860</v>
      </c>
      <c r="F222">
        <v>5</v>
      </c>
      <c r="G222" t="s">
        <v>834</v>
      </c>
      <c r="H222" t="s">
        <v>437</v>
      </c>
      <c r="I222" t="s">
        <v>438</v>
      </c>
      <c r="J222">
        <v>1758404767.6</v>
      </c>
      <c r="K222">
        <f>(L222)/1000</f>
        <v>0</v>
      </c>
      <c r="L222">
        <f>IF(DQ222, AO222, AI222)</f>
        <v>0</v>
      </c>
      <c r="M222">
        <f>IF(DQ222, AJ222, AH222)</f>
        <v>0</v>
      </c>
      <c r="N222">
        <f>DS222 - IF(AV222&gt;1, M222*DM222*100.0/(AX222), 0)</f>
        <v>0</v>
      </c>
      <c r="O222">
        <f>((U222-K222/2)*N222-M222)/(U222+K222/2)</f>
        <v>0</v>
      </c>
      <c r="P222">
        <f>O222*(DZ222+EA222)/1000.0</f>
        <v>0</v>
      </c>
      <c r="Q222">
        <f>(DS222 - IF(AV222&gt;1, M222*DM222*100.0/(AX222), 0))*(DZ222+EA222)/1000.0</f>
        <v>0</v>
      </c>
      <c r="R222">
        <f>2.0/((1/T222-1/S222)+SIGN(T222)*SQRT((1/T222-1/S222)*(1/T222-1/S222) + 4*DN222/((DN222+1)*(DN222+1))*(2*1/T222*1/S222-1/S222*1/S222)))</f>
        <v>0</v>
      </c>
      <c r="S222">
        <f>IF(LEFT(DO222,1)&lt;&gt;"0",IF(LEFT(DO222,1)="1",3.0,DP222),$D$5+$E$5*(EG222*DZ222/($K$5*1000))+$F$5*(EG222*DZ222/($K$5*1000))*MAX(MIN(DM222,$J$5),$I$5)*MAX(MIN(DM222,$J$5),$I$5)+$G$5*MAX(MIN(DM222,$J$5),$I$5)*(EG222*DZ222/($K$5*1000))+$H$5*(EG222*DZ222/($K$5*1000))*(EG222*DZ222/($K$5*1000)))</f>
        <v>0</v>
      </c>
      <c r="T222">
        <f>K222*(1000-(1000*0.61365*exp(17.502*X222/(240.97+X222))/(DZ222+EA222)+DU222)/2)/(1000*0.61365*exp(17.502*X222/(240.97+X222))/(DZ222+EA222)-DU222)</f>
        <v>0</v>
      </c>
      <c r="U222">
        <f>1/((DN222+1)/(R222/1.6)+1/(S222/1.37)) + DN222/((DN222+1)/(R222/1.6) + DN222/(S222/1.37))</f>
        <v>0</v>
      </c>
      <c r="V222">
        <f>(DI222*DL222)</f>
        <v>0</v>
      </c>
      <c r="W222">
        <f>(EB222+(V222+2*0.95*5.67E-8*(((EB222+$B$7)+273)^4-(EB222+273)^4)-44100*K222)/(1.84*29.3*S222+8*0.95*5.67E-8*(EB222+273)^3))</f>
        <v>0</v>
      </c>
      <c r="X222">
        <f>($C$7*EC222+$D$7*ED222+$E$7*W222)</f>
        <v>0</v>
      </c>
      <c r="Y222">
        <f>0.61365*exp(17.502*X222/(240.97+X222))</f>
        <v>0</v>
      </c>
      <c r="Z222">
        <f>(AA222/AB222*100)</f>
        <v>0</v>
      </c>
      <c r="AA222">
        <f>DU222*(DZ222+EA222)/1000</f>
        <v>0</v>
      </c>
      <c r="AB222">
        <f>0.61365*exp(17.502*EB222/(240.97+EB222))</f>
        <v>0</v>
      </c>
      <c r="AC222">
        <f>(Y222-DU222*(DZ222+EA222)/1000)</f>
        <v>0</v>
      </c>
      <c r="AD222">
        <f>(-K222*44100)</f>
        <v>0</v>
      </c>
      <c r="AE222">
        <f>2*29.3*S222*0.92*(EB222-X222)</f>
        <v>0</v>
      </c>
      <c r="AF222">
        <f>2*0.95*5.67E-8*(((EB222+$B$7)+273)^4-(X222+273)^4)</f>
        <v>0</v>
      </c>
      <c r="AG222">
        <f>V222+AF222+AD222+AE222</f>
        <v>0</v>
      </c>
      <c r="AH222">
        <f>DY222*AV222*(DT222-DS222*(1000-AV222*DV222)/(1000-AV222*DU222))/(100*DM222)</f>
        <v>0</v>
      </c>
      <c r="AI222">
        <f>1000*DY222*AV222*(DU222-DV222)/(100*DM222*(1000-AV222*DU222))</f>
        <v>0</v>
      </c>
      <c r="AJ222">
        <f>(AK222 - AL222 - DZ222*1E3/(8.314*(EB222+273.15)) * AN222/DY222 * AM222) * DY222/(100*DM222) * (1000 - DV222)/1000</f>
        <v>0</v>
      </c>
      <c r="AK222">
        <v>239.8708683048931</v>
      </c>
      <c r="AL222">
        <v>248.4006060606059</v>
      </c>
      <c r="AM222">
        <v>-3.299847372110807</v>
      </c>
      <c r="AN222">
        <v>65.66156784725538</v>
      </c>
      <c r="AO222">
        <f>(AQ222 - AP222 + DZ222*1E3/(8.314*(EB222+273.15)) * AS222/DY222 * AR222) * DY222/(100*DM222) * 1000/(1000 - AQ222)</f>
        <v>0</v>
      </c>
      <c r="AP222">
        <v>21.3135945276208</v>
      </c>
      <c r="AQ222">
        <v>22.87190060606059</v>
      </c>
      <c r="AR222">
        <v>2.771205593708043E-05</v>
      </c>
      <c r="AS222">
        <v>124.6823972662546</v>
      </c>
      <c r="AT222">
        <v>0</v>
      </c>
      <c r="AU222">
        <v>0</v>
      </c>
      <c r="AV222">
        <f>IF(AT222*$H$13&gt;=AX222,1.0,(AX222/(AX222-AT222*$H$13)))</f>
        <v>0</v>
      </c>
      <c r="AW222">
        <f>(AV222-1)*100</f>
        <v>0</v>
      </c>
      <c r="AX222">
        <f>MAX(0,($B$13+$C$13*EG222)/(1+$D$13*EG222)*DZ222/(EB222+273)*$E$13)</f>
        <v>0</v>
      </c>
      <c r="AY222" t="s">
        <v>439</v>
      </c>
      <c r="AZ222" t="s">
        <v>439</v>
      </c>
      <c r="BA222">
        <v>0</v>
      </c>
      <c r="BB222">
        <v>0</v>
      </c>
      <c r="BC222">
        <f>1-BA222/BB222</f>
        <v>0</v>
      </c>
      <c r="BD222">
        <v>0</v>
      </c>
      <c r="BE222" t="s">
        <v>439</v>
      </c>
      <c r="BF222" t="s">
        <v>439</v>
      </c>
      <c r="BG222">
        <v>0</v>
      </c>
      <c r="BH222">
        <v>0</v>
      </c>
      <c r="BI222">
        <f>1-BG222/BH222</f>
        <v>0</v>
      </c>
      <c r="BJ222">
        <v>0.5</v>
      </c>
      <c r="BK222">
        <f>DJ222</f>
        <v>0</v>
      </c>
      <c r="BL222">
        <f>M222</f>
        <v>0</v>
      </c>
      <c r="BM222">
        <f>BI222*BJ222*BK222</f>
        <v>0</v>
      </c>
      <c r="BN222">
        <f>(BL222-BD222)/BK222</f>
        <v>0</v>
      </c>
      <c r="BO222">
        <f>(BB222-BH222)/BH222</f>
        <v>0</v>
      </c>
      <c r="BP222">
        <f>BA222/(BC222+BA222/BH222)</f>
        <v>0</v>
      </c>
      <c r="BQ222" t="s">
        <v>439</v>
      </c>
      <c r="BR222">
        <v>0</v>
      </c>
      <c r="BS222">
        <f>IF(BR222&lt;&gt;0, BR222, BP222)</f>
        <v>0</v>
      </c>
      <c r="BT222">
        <f>1-BS222/BH222</f>
        <v>0</v>
      </c>
      <c r="BU222">
        <f>(BH222-BG222)/(BH222-BS222)</f>
        <v>0</v>
      </c>
      <c r="BV222">
        <f>(BB222-BH222)/(BB222-BS222)</f>
        <v>0</v>
      </c>
      <c r="BW222">
        <f>(BH222-BG222)/(BH222-BA222)</f>
        <v>0</v>
      </c>
      <c r="BX222">
        <f>(BB222-BH222)/(BB222-BA222)</f>
        <v>0</v>
      </c>
      <c r="BY222">
        <f>(BU222*BS222/BG222)</f>
        <v>0</v>
      </c>
      <c r="BZ222">
        <f>(1-BY222)</f>
        <v>0</v>
      </c>
      <c r="DI222">
        <f>$B$11*EH222+$C$11*EI222+$F$11*ET222*(1-EW222)</f>
        <v>0</v>
      </c>
      <c r="DJ222">
        <f>DI222*DK222</f>
        <v>0</v>
      </c>
      <c r="DK222">
        <f>($B$11*$D$9+$C$11*$D$9+$F$11*((FG222+EY222)/MAX(FG222+EY222+FH222, 0.1)*$I$9+FH222/MAX(FG222+EY222+FH222, 0.1)*$J$9))/($B$11+$C$11+$F$11)</f>
        <v>0</v>
      </c>
      <c r="DL222">
        <f>($B$11*$K$9+$C$11*$K$9+$F$11*((FG222+EY222)/MAX(FG222+EY222+FH222, 0.1)*$P$9+FH222/MAX(FG222+EY222+FH222, 0.1)*$Q$9))/($B$11+$C$11+$F$11)</f>
        <v>0</v>
      </c>
      <c r="DM222">
        <v>2.7</v>
      </c>
      <c r="DN222">
        <v>0.5</v>
      </c>
      <c r="DO222" t="s">
        <v>440</v>
      </c>
      <c r="DP222">
        <v>2</v>
      </c>
      <c r="DQ222" t="b">
        <v>1</v>
      </c>
      <c r="DR222">
        <v>1758404767.6</v>
      </c>
      <c r="DS222">
        <v>265.3472962962963</v>
      </c>
      <c r="DT222">
        <v>249.4571851851852</v>
      </c>
      <c r="DU222">
        <v>22.87194074074074</v>
      </c>
      <c r="DV222">
        <v>21.31915555555556</v>
      </c>
      <c r="DW222">
        <v>265.2767777777778</v>
      </c>
      <c r="DX222">
        <v>22.65220370370371</v>
      </c>
      <c r="DY222">
        <v>500.006</v>
      </c>
      <c r="DZ222">
        <v>90.2725074074074</v>
      </c>
      <c r="EA222">
        <v>0.05177916296296296</v>
      </c>
      <c r="EB222">
        <v>29.49997777777778</v>
      </c>
      <c r="EC222">
        <v>30.00968148148148</v>
      </c>
      <c r="ED222">
        <v>999.9000000000001</v>
      </c>
      <c r="EE222">
        <v>0</v>
      </c>
      <c r="EF222">
        <v>0</v>
      </c>
      <c r="EG222">
        <v>10014.51407407407</v>
      </c>
      <c r="EH222">
        <v>0</v>
      </c>
      <c r="EI222">
        <v>7.447139999999998</v>
      </c>
      <c r="EJ222">
        <v>15.89001481481481</v>
      </c>
      <c r="EK222">
        <v>271.5582962962963</v>
      </c>
      <c r="EL222">
        <v>254.8912592592592</v>
      </c>
      <c r="EM222">
        <v>1.552781481481482</v>
      </c>
      <c r="EN222">
        <v>249.4571851851852</v>
      </c>
      <c r="EO222">
        <v>21.31915555555556</v>
      </c>
      <c r="EP222">
        <v>2.064707407407407</v>
      </c>
      <c r="EQ222">
        <v>1.924534074074074</v>
      </c>
      <c r="ER222">
        <v>17.94948518518519</v>
      </c>
      <c r="ES222">
        <v>16.83674444444445</v>
      </c>
      <c r="ET222">
        <v>2000.026296296296</v>
      </c>
      <c r="EU222">
        <v>0.9800048888888888</v>
      </c>
      <c r="EV222">
        <v>0.01999475185185186</v>
      </c>
      <c r="EW222">
        <v>0</v>
      </c>
      <c r="EX222">
        <v>285.9504814814815</v>
      </c>
      <c r="EY222">
        <v>5.000560000000001</v>
      </c>
      <c r="EZ222">
        <v>5849.077777777778</v>
      </c>
      <c r="FA222">
        <v>17295.13333333334</v>
      </c>
      <c r="FB222">
        <v>40.625</v>
      </c>
      <c r="FC222">
        <v>40.81199999999999</v>
      </c>
      <c r="FD222">
        <v>40.32599999999999</v>
      </c>
      <c r="FE222">
        <v>40</v>
      </c>
      <c r="FF222">
        <v>41.43699999999999</v>
      </c>
      <c r="FG222">
        <v>1955.136296296296</v>
      </c>
      <c r="FH222">
        <v>39.89000000000001</v>
      </c>
      <c r="FI222">
        <v>0</v>
      </c>
      <c r="FJ222">
        <v>1758404775.4</v>
      </c>
      <c r="FK222">
        <v>0</v>
      </c>
      <c r="FL222">
        <v>285.9568076923077</v>
      </c>
      <c r="FM222">
        <v>4.839965813793826</v>
      </c>
      <c r="FN222">
        <v>90.92205123574769</v>
      </c>
      <c r="FO222">
        <v>5849.441923076923</v>
      </c>
      <c r="FP222">
        <v>15</v>
      </c>
      <c r="FQ222">
        <v>0</v>
      </c>
      <c r="FR222" t="s">
        <v>441</v>
      </c>
      <c r="FS222">
        <v>1747148579.5</v>
      </c>
      <c r="FT222">
        <v>1747148584.5</v>
      </c>
      <c r="FU222">
        <v>0</v>
      </c>
      <c r="FV222">
        <v>0.162</v>
      </c>
      <c r="FW222">
        <v>-0.001</v>
      </c>
      <c r="FX222">
        <v>0.139</v>
      </c>
      <c r="FY222">
        <v>0.058</v>
      </c>
      <c r="FZ222">
        <v>420</v>
      </c>
      <c r="GA222">
        <v>16</v>
      </c>
      <c r="GB222">
        <v>0.19</v>
      </c>
      <c r="GC222">
        <v>0.02</v>
      </c>
      <c r="GD222">
        <v>15.63106341463414</v>
      </c>
      <c r="GE222">
        <v>3.877833449477357</v>
      </c>
      <c r="GF222">
        <v>0.3838306078086783</v>
      </c>
      <c r="GG222">
        <v>0</v>
      </c>
      <c r="GH222">
        <v>285.6546176470588</v>
      </c>
      <c r="GI222">
        <v>4.554820473796392</v>
      </c>
      <c r="GJ222">
        <v>0.4856781804679912</v>
      </c>
      <c r="GK222">
        <v>0</v>
      </c>
      <c r="GL222">
        <v>1.549735121951219</v>
      </c>
      <c r="GM222">
        <v>0.04308459930313355</v>
      </c>
      <c r="GN222">
        <v>0.004389505845820671</v>
      </c>
      <c r="GO222">
        <v>1</v>
      </c>
      <c r="GP222">
        <v>1</v>
      </c>
      <c r="GQ222">
        <v>3</v>
      </c>
      <c r="GR222" t="s">
        <v>455</v>
      </c>
      <c r="GS222">
        <v>3.12802</v>
      </c>
      <c r="GT222">
        <v>2.72952</v>
      </c>
      <c r="GU222">
        <v>0.0549164</v>
      </c>
      <c r="GV222">
        <v>0.0519337</v>
      </c>
      <c r="GW222">
        <v>0.103401</v>
      </c>
      <c r="GX222">
        <v>0.0989773</v>
      </c>
      <c r="GY222">
        <v>28412.2</v>
      </c>
      <c r="GZ222">
        <v>27600.4</v>
      </c>
      <c r="HA222">
        <v>30602</v>
      </c>
      <c r="HB222">
        <v>29363.2</v>
      </c>
      <c r="HC222">
        <v>37860.7</v>
      </c>
      <c r="HD222">
        <v>34798</v>
      </c>
      <c r="HE222">
        <v>46813.4</v>
      </c>
      <c r="HF222">
        <v>43623.6</v>
      </c>
      <c r="HG222">
        <v>1.83095</v>
      </c>
      <c r="HH222">
        <v>1.88335</v>
      </c>
      <c r="HI222">
        <v>0.120848</v>
      </c>
      <c r="HJ222">
        <v>0</v>
      </c>
      <c r="HK222">
        <v>28.0452</v>
      </c>
      <c r="HL222">
        <v>999.9</v>
      </c>
      <c r="HM222">
        <v>52.1</v>
      </c>
      <c r="HN222">
        <v>30.7</v>
      </c>
      <c r="HO222">
        <v>25.596</v>
      </c>
      <c r="HP222">
        <v>63.4522</v>
      </c>
      <c r="HQ222">
        <v>16.8309</v>
      </c>
      <c r="HR222">
        <v>1</v>
      </c>
      <c r="HS222">
        <v>0.08598069999999999</v>
      </c>
      <c r="HT222">
        <v>-0.480792</v>
      </c>
      <c r="HU222">
        <v>20.1993</v>
      </c>
      <c r="HV222">
        <v>5.22642</v>
      </c>
      <c r="HW222">
        <v>11.974</v>
      </c>
      <c r="HX222">
        <v>4.9698</v>
      </c>
      <c r="HY222">
        <v>3.28955</v>
      </c>
      <c r="HZ222">
        <v>9999</v>
      </c>
      <c r="IA222">
        <v>9999</v>
      </c>
      <c r="IB222">
        <v>9999</v>
      </c>
      <c r="IC222">
        <v>999.9</v>
      </c>
      <c r="ID222">
        <v>4.97294</v>
      </c>
      <c r="IE222">
        <v>1.87731</v>
      </c>
      <c r="IF222">
        <v>1.87544</v>
      </c>
      <c r="IG222">
        <v>1.87821</v>
      </c>
      <c r="IH222">
        <v>1.87498</v>
      </c>
      <c r="II222">
        <v>1.87852</v>
      </c>
      <c r="IJ222">
        <v>1.87563</v>
      </c>
      <c r="IK222">
        <v>1.87683</v>
      </c>
      <c r="IL222">
        <v>0</v>
      </c>
      <c r="IM222">
        <v>0</v>
      </c>
      <c r="IN222">
        <v>0</v>
      </c>
      <c r="IO222">
        <v>0</v>
      </c>
      <c r="IP222" t="s">
        <v>443</v>
      </c>
      <c r="IQ222" t="s">
        <v>444</v>
      </c>
      <c r="IR222" t="s">
        <v>445</v>
      </c>
      <c r="IS222" t="s">
        <v>445</v>
      </c>
      <c r="IT222" t="s">
        <v>445</v>
      </c>
      <c r="IU222" t="s">
        <v>445</v>
      </c>
      <c r="IV222">
        <v>0</v>
      </c>
      <c r="IW222">
        <v>100</v>
      </c>
      <c r="IX222">
        <v>100</v>
      </c>
      <c r="IY222">
        <v>0.046</v>
      </c>
      <c r="IZ222">
        <v>0.2197</v>
      </c>
      <c r="JA222">
        <v>-0.2046850803116756</v>
      </c>
      <c r="JB222">
        <v>0.001090686741545948</v>
      </c>
      <c r="JC222">
        <v>-2.452344269991786E-07</v>
      </c>
      <c r="JD222">
        <v>1.613811493950918E-10</v>
      </c>
      <c r="JE222">
        <v>-0.05017639731038544</v>
      </c>
      <c r="JF222">
        <v>-0.0006473243881308715</v>
      </c>
      <c r="JG222">
        <v>0.0006993473609999637</v>
      </c>
      <c r="JH222">
        <v>-6.390957121238126E-06</v>
      </c>
      <c r="JI222">
        <v>1</v>
      </c>
      <c r="JJ222">
        <v>2094</v>
      </c>
      <c r="JK222">
        <v>1</v>
      </c>
      <c r="JL222">
        <v>27</v>
      </c>
      <c r="JM222">
        <v>187603.3</v>
      </c>
      <c r="JN222">
        <v>187603.2</v>
      </c>
      <c r="JO222">
        <v>0.649414</v>
      </c>
      <c r="JP222">
        <v>2.55859</v>
      </c>
      <c r="JQ222">
        <v>1.39893</v>
      </c>
      <c r="JR222">
        <v>2.34497</v>
      </c>
      <c r="JS222">
        <v>1.44897</v>
      </c>
      <c r="JT222">
        <v>2.59155</v>
      </c>
      <c r="JU222">
        <v>37.0032</v>
      </c>
      <c r="JV222">
        <v>24.2013</v>
      </c>
      <c r="JW222">
        <v>18</v>
      </c>
      <c r="JX222">
        <v>477.229</v>
      </c>
      <c r="JY222">
        <v>480.378</v>
      </c>
      <c r="JZ222">
        <v>28.1052</v>
      </c>
      <c r="KA222">
        <v>28.2552</v>
      </c>
      <c r="KB222">
        <v>29.9999</v>
      </c>
      <c r="KC222">
        <v>28.0148</v>
      </c>
      <c r="KD222">
        <v>28.0897</v>
      </c>
      <c r="KE222">
        <v>13.0406</v>
      </c>
      <c r="KF222">
        <v>25.3611</v>
      </c>
      <c r="KG222">
        <v>93.6844</v>
      </c>
      <c r="KH222">
        <v>28.1055</v>
      </c>
      <c r="KI222">
        <v>199.558</v>
      </c>
      <c r="KJ222">
        <v>21.3228</v>
      </c>
      <c r="KK222">
        <v>101.168</v>
      </c>
      <c r="KL222">
        <v>100.35</v>
      </c>
    </row>
    <row r="223" spans="1:298">
      <c r="A223">
        <v>207</v>
      </c>
      <c r="B223">
        <v>1758404780.1</v>
      </c>
      <c r="C223">
        <v>7371.599999904633</v>
      </c>
      <c r="D223" t="s">
        <v>861</v>
      </c>
      <c r="E223" t="s">
        <v>862</v>
      </c>
      <c r="F223">
        <v>5</v>
      </c>
      <c r="G223" t="s">
        <v>834</v>
      </c>
      <c r="H223" t="s">
        <v>437</v>
      </c>
      <c r="I223" t="s">
        <v>438</v>
      </c>
      <c r="J223">
        <v>1758404772.314285</v>
      </c>
      <c r="K223">
        <f>(L223)/1000</f>
        <v>0</v>
      </c>
      <c r="L223">
        <f>IF(DQ223, AO223, AI223)</f>
        <v>0</v>
      </c>
      <c r="M223">
        <f>IF(DQ223, AJ223, AH223)</f>
        <v>0</v>
      </c>
      <c r="N223">
        <f>DS223 - IF(AV223&gt;1, M223*DM223*100.0/(AX223), 0)</f>
        <v>0</v>
      </c>
      <c r="O223">
        <f>((U223-K223/2)*N223-M223)/(U223+K223/2)</f>
        <v>0</v>
      </c>
      <c r="P223">
        <f>O223*(DZ223+EA223)/1000.0</f>
        <v>0</v>
      </c>
      <c r="Q223">
        <f>(DS223 - IF(AV223&gt;1, M223*DM223*100.0/(AX223), 0))*(DZ223+EA223)/1000.0</f>
        <v>0</v>
      </c>
      <c r="R223">
        <f>2.0/((1/T223-1/S223)+SIGN(T223)*SQRT((1/T223-1/S223)*(1/T223-1/S223) + 4*DN223/((DN223+1)*(DN223+1))*(2*1/T223*1/S223-1/S223*1/S223)))</f>
        <v>0</v>
      </c>
      <c r="S223">
        <f>IF(LEFT(DO223,1)&lt;&gt;"0",IF(LEFT(DO223,1)="1",3.0,DP223),$D$5+$E$5*(EG223*DZ223/($K$5*1000))+$F$5*(EG223*DZ223/($K$5*1000))*MAX(MIN(DM223,$J$5),$I$5)*MAX(MIN(DM223,$J$5),$I$5)+$G$5*MAX(MIN(DM223,$J$5),$I$5)*(EG223*DZ223/($K$5*1000))+$H$5*(EG223*DZ223/($K$5*1000))*(EG223*DZ223/($K$5*1000)))</f>
        <v>0</v>
      </c>
      <c r="T223">
        <f>K223*(1000-(1000*0.61365*exp(17.502*X223/(240.97+X223))/(DZ223+EA223)+DU223)/2)/(1000*0.61365*exp(17.502*X223/(240.97+X223))/(DZ223+EA223)-DU223)</f>
        <v>0</v>
      </c>
      <c r="U223">
        <f>1/((DN223+1)/(R223/1.6)+1/(S223/1.37)) + DN223/((DN223+1)/(R223/1.6) + DN223/(S223/1.37))</f>
        <v>0</v>
      </c>
      <c r="V223">
        <f>(DI223*DL223)</f>
        <v>0</v>
      </c>
      <c r="W223">
        <f>(EB223+(V223+2*0.95*5.67E-8*(((EB223+$B$7)+273)^4-(EB223+273)^4)-44100*K223)/(1.84*29.3*S223+8*0.95*5.67E-8*(EB223+273)^3))</f>
        <v>0</v>
      </c>
      <c r="X223">
        <f>($C$7*EC223+$D$7*ED223+$E$7*W223)</f>
        <v>0</v>
      </c>
      <c r="Y223">
        <f>0.61365*exp(17.502*X223/(240.97+X223))</f>
        <v>0</v>
      </c>
      <c r="Z223">
        <f>(AA223/AB223*100)</f>
        <v>0</v>
      </c>
      <c r="AA223">
        <f>DU223*(DZ223+EA223)/1000</f>
        <v>0</v>
      </c>
      <c r="AB223">
        <f>0.61365*exp(17.502*EB223/(240.97+EB223))</f>
        <v>0</v>
      </c>
      <c r="AC223">
        <f>(Y223-DU223*(DZ223+EA223)/1000)</f>
        <v>0</v>
      </c>
      <c r="AD223">
        <f>(-K223*44100)</f>
        <v>0</v>
      </c>
      <c r="AE223">
        <f>2*29.3*S223*0.92*(EB223-X223)</f>
        <v>0</v>
      </c>
      <c r="AF223">
        <f>2*0.95*5.67E-8*(((EB223+$B$7)+273)^4-(X223+273)^4)</f>
        <v>0</v>
      </c>
      <c r="AG223">
        <f>V223+AF223+AD223+AE223</f>
        <v>0</v>
      </c>
      <c r="AH223">
        <f>DY223*AV223*(DT223-DS223*(1000-AV223*DV223)/(1000-AV223*DU223))/(100*DM223)</f>
        <v>0</v>
      </c>
      <c r="AI223">
        <f>1000*DY223*AV223*(DU223-DV223)/(100*DM223*(1000-AV223*DU223))</f>
        <v>0</v>
      </c>
      <c r="AJ223">
        <f>(AK223 - AL223 - DZ223*1E3/(8.314*(EB223+273.15)) * AN223/DY223 * AM223) * DY223/(100*DM223) * (1000 - DV223)/1000</f>
        <v>0</v>
      </c>
      <c r="AK223">
        <v>222.9946232134863</v>
      </c>
      <c r="AL223">
        <v>231.8604</v>
      </c>
      <c r="AM223">
        <v>-3.30717527052876</v>
      </c>
      <c r="AN223">
        <v>65.66156784725538</v>
      </c>
      <c r="AO223">
        <f>(AQ223 - AP223 + DZ223*1E3/(8.314*(EB223+273.15)) * AS223/DY223 * AR223) * DY223/(100*DM223) * 1000/(1000 - AQ223)</f>
        <v>0</v>
      </c>
      <c r="AP223">
        <v>21.30823716684916</v>
      </c>
      <c r="AQ223">
        <v>22.87468060606059</v>
      </c>
      <c r="AR223">
        <v>2.071528126609684E-05</v>
      </c>
      <c r="AS223">
        <v>124.6823972662546</v>
      </c>
      <c r="AT223">
        <v>0</v>
      </c>
      <c r="AU223">
        <v>0</v>
      </c>
      <c r="AV223">
        <f>IF(AT223*$H$13&gt;=AX223,1.0,(AX223/(AX223-AT223*$H$13)))</f>
        <v>0</v>
      </c>
      <c r="AW223">
        <f>(AV223-1)*100</f>
        <v>0</v>
      </c>
      <c r="AX223">
        <f>MAX(0,($B$13+$C$13*EG223)/(1+$D$13*EG223)*DZ223/(EB223+273)*$E$13)</f>
        <v>0</v>
      </c>
      <c r="AY223" t="s">
        <v>439</v>
      </c>
      <c r="AZ223" t="s">
        <v>439</v>
      </c>
      <c r="BA223">
        <v>0</v>
      </c>
      <c r="BB223">
        <v>0</v>
      </c>
      <c r="BC223">
        <f>1-BA223/BB223</f>
        <v>0</v>
      </c>
      <c r="BD223">
        <v>0</v>
      </c>
      <c r="BE223" t="s">
        <v>439</v>
      </c>
      <c r="BF223" t="s">
        <v>439</v>
      </c>
      <c r="BG223">
        <v>0</v>
      </c>
      <c r="BH223">
        <v>0</v>
      </c>
      <c r="BI223">
        <f>1-BG223/BH223</f>
        <v>0</v>
      </c>
      <c r="BJ223">
        <v>0.5</v>
      </c>
      <c r="BK223">
        <f>DJ223</f>
        <v>0</v>
      </c>
      <c r="BL223">
        <f>M223</f>
        <v>0</v>
      </c>
      <c r="BM223">
        <f>BI223*BJ223*BK223</f>
        <v>0</v>
      </c>
      <c r="BN223">
        <f>(BL223-BD223)/BK223</f>
        <v>0</v>
      </c>
      <c r="BO223">
        <f>(BB223-BH223)/BH223</f>
        <v>0</v>
      </c>
      <c r="BP223">
        <f>BA223/(BC223+BA223/BH223)</f>
        <v>0</v>
      </c>
      <c r="BQ223" t="s">
        <v>439</v>
      </c>
      <c r="BR223">
        <v>0</v>
      </c>
      <c r="BS223">
        <f>IF(BR223&lt;&gt;0, BR223, BP223)</f>
        <v>0</v>
      </c>
      <c r="BT223">
        <f>1-BS223/BH223</f>
        <v>0</v>
      </c>
      <c r="BU223">
        <f>(BH223-BG223)/(BH223-BS223)</f>
        <v>0</v>
      </c>
      <c r="BV223">
        <f>(BB223-BH223)/(BB223-BS223)</f>
        <v>0</v>
      </c>
      <c r="BW223">
        <f>(BH223-BG223)/(BH223-BA223)</f>
        <v>0</v>
      </c>
      <c r="BX223">
        <f>(BB223-BH223)/(BB223-BA223)</f>
        <v>0</v>
      </c>
      <c r="BY223">
        <f>(BU223*BS223/BG223)</f>
        <v>0</v>
      </c>
      <c r="BZ223">
        <f>(1-BY223)</f>
        <v>0</v>
      </c>
      <c r="DI223">
        <f>$B$11*EH223+$C$11*EI223+$F$11*ET223*(1-EW223)</f>
        <v>0</v>
      </c>
      <c r="DJ223">
        <f>DI223*DK223</f>
        <v>0</v>
      </c>
      <c r="DK223">
        <f>($B$11*$D$9+$C$11*$D$9+$F$11*((FG223+EY223)/MAX(FG223+EY223+FH223, 0.1)*$I$9+FH223/MAX(FG223+EY223+FH223, 0.1)*$J$9))/($B$11+$C$11+$F$11)</f>
        <v>0</v>
      </c>
      <c r="DL223">
        <f>($B$11*$K$9+$C$11*$K$9+$F$11*((FG223+EY223)/MAX(FG223+EY223+FH223, 0.1)*$P$9+FH223/MAX(FG223+EY223+FH223, 0.1)*$Q$9))/($B$11+$C$11+$F$11)</f>
        <v>0</v>
      </c>
      <c r="DM223">
        <v>2.7</v>
      </c>
      <c r="DN223">
        <v>0.5</v>
      </c>
      <c r="DO223" t="s">
        <v>440</v>
      </c>
      <c r="DP223">
        <v>2</v>
      </c>
      <c r="DQ223" t="b">
        <v>1</v>
      </c>
      <c r="DR223">
        <v>1758404772.314285</v>
      </c>
      <c r="DS223">
        <v>250.1</v>
      </c>
      <c r="DT223">
        <v>233.8601785714286</v>
      </c>
      <c r="DU223">
        <v>22.87246428571428</v>
      </c>
      <c r="DV223">
        <v>21.31520357142857</v>
      </c>
      <c r="DW223">
        <v>250.0446428571429</v>
      </c>
      <c r="DX223">
        <v>22.65272142857143</v>
      </c>
      <c r="DY223">
        <v>500.0132857142857</v>
      </c>
      <c r="DZ223">
        <v>90.27239285714286</v>
      </c>
      <c r="EA223">
        <v>0.05170034285714287</v>
      </c>
      <c r="EB223">
        <v>29.49865714285714</v>
      </c>
      <c r="EC223">
        <v>30.00794285714286</v>
      </c>
      <c r="ED223">
        <v>999.9000000000002</v>
      </c>
      <c r="EE223">
        <v>0</v>
      </c>
      <c r="EF223">
        <v>0</v>
      </c>
      <c r="EG223">
        <v>10009.12714285714</v>
      </c>
      <c r="EH223">
        <v>0</v>
      </c>
      <c r="EI223">
        <v>7.447139999999998</v>
      </c>
      <c r="EJ223">
        <v>16.23965714285714</v>
      </c>
      <c r="EK223">
        <v>255.95425</v>
      </c>
      <c r="EL223">
        <v>238.9536428571429</v>
      </c>
      <c r="EM223">
        <v>1.557264285714286</v>
      </c>
      <c r="EN223">
        <v>233.8601785714286</v>
      </c>
      <c r="EO223">
        <v>21.31520357142857</v>
      </c>
      <c r="EP223">
        <v>2.064751785714285</v>
      </c>
      <c r="EQ223">
        <v>1.924174285714286</v>
      </c>
      <c r="ER223">
        <v>17.94983214285714</v>
      </c>
      <c r="ES223">
        <v>16.83380357142857</v>
      </c>
      <c r="ET223">
        <v>2000.035</v>
      </c>
      <c r="EU223">
        <v>0.9800049285714285</v>
      </c>
      <c r="EV223">
        <v>0.01999471428571429</v>
      </c>
      <c r="EW223">
        <v>0</v>
      </c>
      <c r="EX223">
        <v>286.3753214285715</v>
      </c>
      <c r="EY223">
        <v>5.000560000000001</v>
      </c>
      <c r="EZ223">
        <v>5856.546071428572</v>
      </c>
      <c r="FA223">
        <v>17295.2</v>
      </c>
      <c r="FB223">
        <v>40.625</v>
      </c>
      <c r="FC223">
        <v>40.81199999999999</v>
      </c>
      <c r="FD223">
        <v>40.32774999999999</v>
      </c>
      <c r="FE223">
        <v>40</v>
      </c>
      <c r="FF223">
        <v>41.43699999999999</v>
      </c>
      <c r="FG223">
        <v>1955.145</v>
      </c>
      <c r="FH223">
        <v>39.89000000000001</v>
      </c>
      <c r="FI223">
        <v>0</v>
      </c>
      <c r="FJ223">
        <v>1758404780.2</v>
      </c>
      <c r="FK223">
        <v>0</v>
      </c>
      <c r="FL223">
        <v>286.3743461538461</v>
      </c>
      <c r="FM223">
        <v>5.259384626451376</v>
      </c>
      <c r="FN223">
        <v>101.7367521693208</v>
      </c>
      <c r="FO223">
        <v>5857.018461538462</v>
      </c>
      <c r="FP223">
        <v>15</v>
      </c>
      <c r="FQ223">
        <v>0</v>
      </c>
      <c r="FR223" t="s">
        <v>441</v>
      </c>
      <c r="FS223">
        <v>1747148579.5</v>
      </c>
      <c r="FT223">
        <v>1747148584.5</v>
      </c>
      <c r="FU223">
        <v>0</v>
      </c>
      <c r="FV223">
        <v>0.162</v>
      </c>
      <c r="FW223">
        <v>-0.001</v>
      </c>
      <c r="FX223">
        <v>0.139</v>
      </c>
      <c r="FY223">
        <v>0.058</v>
      </c>
      <c r="FZ223">
        <v>420</v>
      </c>
      <c r="GA223">
        <v>16</v>
      </c>
      <c r="GB223">
        <v>0.19</v>
      </c>
      <c r="GC223">
        <v>0.02</v>
      </c>
      <c r="GD223">
        <v>16.04410243902439</v>
      </c>
      <c r="GE223">
        <v>4.398186062717774</v>
      </c>
      <c r="GF223">
        <v>0.4348816819677786</v>
      </c>
      <c r="GG223">
        <v>0</v>
      </c>
      <c r="GH223">
        <v>286.1293235294117</v>
      </c>
      <c r="GI223">
        <v>5.005729567888622</v>
      </c>
      <c r="GJ223">
        <v>0.5302184189551563</v>
      </c>
      <c r="GK223">
        <v>0</v>
      </c>
      <c r="GL223">
        <v>1.555152682926829</v>
      </c>
      <c r="GM223">
        <v>0.05400146341463607</v>
      </c>
      <c r="GN223">
        <v>0.005613044486876953</v>
      </c>
      <c r="GO223">
        <v>1</v>
      </c>
      <c r="GP223">
        <v>1</v>
      </c>
      <c r="GQ223">
        <v>3</v>
      </c>
      <c r="GR223" t="s">
        <v>455</v>
      </c>
      <c r="GS223">
        <v>3.12806</v>
      </c>
      <c r="GT223">
        <v>2.72945</v>
      </c>
      <c r="GU223">
        <v>0.0517587</v>
      </c>
      <c r="GV223">
        <v>0.0485837</v>
      </c>
      <c r="GW223">
        <v>0.103412</v>
      </c>
      <c r="GX223">
        <v>0.0989631</v>
      </c>
      <c r="GY223">
        <v>28507</v>
      </c>
      <c r="GZ223">
        <v>27697.4</v>
      </c>
      <c r="HA223">
        <v>30601.9</v>
      </c>
      <c r="HB223">
        <v>29362.7</v>
      </c>
      <c r="HC223">
        <v>37859.8</v>
      </c>
      <c r="HD223">
        <v>34797.7</v>
      </c>
      <c r="HE223">
        <v>46813.2</v>
      </c>
      <c r="HF223">
        <v>43622.8</v>
      </c>
      <c r="HG223">
        <v>1.83075</v>
      </c>
      <c r="HH223">
        <v>1.88323</v>
      </c>
      <c r="HI223">
        <v>0.120215</v>
      </c>
      <c r="HJ223">
        <v>0</v>
      </c>
      <c r="HK223">
        <v>28.0454</v>
      </c>
      <c r="HL223">
        <v>999.9</v>
      </c>
      <c r="HM223">
        <v>52.1</v>
      </c>
      <c r="HN223">
        <v>30.7</v>
      </c>
      <c r="HO223">
        <v>25.5955</v>
      </c>
      <c r="HP223">
        <v>63.4022</v>
      </c>
      <c r="HQ223">
        <v>16.6667</v>
      </c>
      <c r="HR223">
        <v>1</v>
      </c>
      <c r="HS223">
        <v>0.0856275</v>
      </c>
      <c r="HT223">
        <v>-0.469316</v>
      </c>
      <c r="HU223">
        <v>20.1992</v>
      </c>
      <c r="HV223">
        <v>5.22583</v>
      </c>
      <c r="HW223">
        <v>11.974</v>
      </c>
      <c r="HX223">
        <v>4.9699</v>
      </c>
      <c r="HY223">
        <v>3.28945</v>
      </c>
      <c r="HZ223">
        <v>9999</v>
      </c>
      <c r="IA223">
        <v>9999</v>
      </c>
      <c r="IB223">
        <v>9999</v>
      </c>
      <c r="IC223">
        <v>999.9</v>
      </c>
      <c r="ID223">
        <v>4.97295</v>
      </c>
      <c r="IE223">
        <v>1.8773</v>
      </c>
      <c r="IF223">
        <v>1.87538</v>
      </c>
      <c r="IG223">
        <v>1.8782</v>
      </c>
      <c r="IH223">
        <v>1.87495</v>
      </c>
      <c r="II223">
        <v>1.87851</v>
      </c>
      <c r="IJ223">
        <v>1.87561</v>
      </c>
      <c r="IK223">
        <v>1.87682</v>
      </c>
      <c r="IL223">
        <v>0</v>
      </c>
      <c r="IM223">
        <v>0</v>
      </c>
      <c r="IN223">
        <v>0</v>
      </c>
      <c r="IO223">
        <v>0</v>
      </c>
      <c r="IP223" t="s">
        <v>443</v>
      </c>
      <c r="IQ223" t="s">
        <v>444</v>
      </c>
      <c r="IR223" t="s">
        <v>445</v>
      </c>
      <c r="IS223" t="s">
        <v>445</v>
      </c>
      <c r="IT223" t="s">
        <v>445</v>
      </c>
      <c r="IU223" t="s">
        <v>445</v>
      </c>
      <c r="IV223">
        <v>0</v>
      </c>
      <c r="IW223">
        <v>100</v>
      </c>
      <c r="IX223">
        <v>100</v>
      </c>
      <c r="IY223">
        <v>0.03</v>
      </c>
      <c r="IZ223">
        <v>0.2197</v>
      </c>
      <c r="JA223">
        <v>-0.2046850803116756</v>
      </c>
      <c r="JB223">
        <v>0.001090686741545948</v>
      </c>
      <c r="JC223">
        <v>-2.452344269991786E-07</v>
      </c>
      <c r="JD223">
        <v>1.613811493950918E-10</v>
      </c>
      <c r="JE223">
        <v>-0.05017639731038544</v>
      </c>
      <c r="JF223">
        <v>-0.0006473243881308715</v>
      </c>
      <c r="JG223">
        <v>0.0006993473609999637</v>
      </c>
      <c r="JH223">
        <v>-6.390957121238126E-06</v>
      </c>
      <c r="JI223">
        <v>1</v>
      </c>
      <c r="JJ223">
        <v>2094</v>
      </c>
      <c r="JK223">
        <v>1</v>
      </c>
      <c r="JL223">
        <v>27</v>
      </c>
      <c r="JM223">
        <v>187603.3</v>
      </c>
      <c r="JN223">
        <v>187603.3</v>
      </c>
      <c r="JO223">
        <v>0.612793</v>
      </c>
      <c r="JP223">
        <v>2.57202</v>
      </c>
      <c r="JQ223">
        <v>1.39893</v>
      </c>
      <c r="JR223">
        <v>2.34497</v>
      </c>
      <c r="JS223">
        <v>1.44897</v>
      </c>
      <c r="JT223">
        <v>2.49146</v>
      </c>
      <c r="JU223">
        <v>37.0032</v>
      </c>
      <c r="JV223">
        <v>24.1926</v>
      </c>
      <c r="JW223">
        <v>18</v>
      </c>
      <c r="JX223">
        <v>477.114</v>
      </c>
      <c r="JY223">
        <v>480.285</v>
      </c>
      <c r="JZ223">
        <v>28.0971</v>
      </c>
      <c r="KA223">
        <v>28.2535</v>
      </c>
      <c r="KB223">
        <v>29.9999</v>
      </c>
      <c r="KC223">
        <v>28.0137</v>
      </c>
      <c r="KD223">
        <v>28.0885</v>
      </c>
      <c r="KE223">
        <v>12.3128</v>
      </c>
      <c r="KF223">
        <v>25.3611</v>
      </c>
      <c r="KG223">
        <v>93.6844</v>
      </c>
      <c r="KH223">
        <v>28.0949</v>
      </c>
      <c r="KI223">
        <v>186.2</v>
      </c>
      <c r="KJ223">
        <v>21.3228</v>
      </c>
      <c r="KK223">
        <v>101.167</v>
      </c>
      <c r="KL223">
        <v>100.348</v>
      </c>
    </row>
    <row r="224" spans="1:298">
      <c r="A224">
        <v>208</v>
      </c>
      <c r="B224">
        <v>1758404785.1</v>
      </c>
      <c r="C224">
        <v>7376.599999904633</v>
      </c>
      <c r="D224" t="s">
        <v>863</v>
      </c>
      <c r="E224" t="s">
        <v>864</v>
      </c>
      <c r="F224">
        <v>5</v>
      </c>
      <c r="G224" t="s">
        <v>834</v>
      </c>
      <c r="H224" t="s">
        <v>437</v>
      </c>
      <c r="I224" t="s">
        <v>438</v>
      </c>
      <c r="J224">
        <v>1758404777.6</v>
      </c>
      <c r="K224">
        <f>(L224)/1000</f>
        <v>0</v>
      </c>
      <c r="L224">
        <f>IF(DQ224, AO224, AI224)</f>
        <v>0</v>
      </c>
      <c r="M224">
        <f>IF(DQ224, AJ224, AH224)</f>
        <v>0</v>
      </c>
      <c r="N224">
        <f>DS224 - IF(AV224&gt;1, M224*DM224*100.0/(AX224), 0)</f>
        <v>0</v>
      </c>
      <c r="O224">
        <f>((U224-K224/2)*N224-M224)/(U224+K224/2)</f>
        <v>0</v>
      </c>
      <c r="P224">
        <f>O224*(DZ224+EA224)/1000.0</f>
        <v>0</v>
      </c>
      <c r="Q224">
        <f>(DS224 - IF(AV224&gt;1, M224*DM224*100.0/(AX224), 0))*(DZ224+EA224)/1000.0</f>
        <v>0</v>
      </c>
      <c r="R224">
        <f>2.0/((1/T224-1/S224)+SIGN(T224)*SQRT((1/T224-1/S224)*(1/T224-1/S224) + 4*DN224/((DN224+1)*(DN224+1))*(2*1/T224*1/S224-1/S224*1/S224)))</f>
        <v>0</v>
      </c>
      <c r="S224">
        <f>IF(LEFT(DO224,1)&lt;&gt;"0",IF(LEFT(DO224,1)="1",3.0,DP224),$D$5+$E$5*(EG224*DZ224/($K$5*1000))+$F$5*(EG224*DZ224/($K$5*1000))*MAX(MIN(DM224,$J$5),$I$5)*MAX(MIN(DM224,$J$5),$I$5)+$G$5*MAX(MIN(DM224,$J$5),$I$5)*(EG224*DZ224/($K$5*1000))+$H$5*(EG224*DZ224/($K$5*1000))*(EG224*DZ224/($K$5*1000)))</f>
        <v>0</v>
      </c>
      <c r="T224">
        <f>K224*(1000-(1000*0.61365*exp(17.502*X224/(240.97+X224))/(DZ224+EA224)+DU224)/2)/(1000*0.61365*exp(17.502*X224/(240.97+X224))/(DZ224+EA224)-DU224)</f>
        <v>0</v>
      </c>
      <c r="U224">
        <f>1/((DN224+1)/(R224/1.6)+1/(S224/1.37)) + DN224/((DN224+1)/(R224/1.6) + DN224/(S224/1.37))</f>
        <v>0</v>
      </c>
      <c r="V224">
        <f>(DI224*DL224)</f>
        <v>0</v>
      </c>
      <c r="W224">
        <f>(EB224+(V224+2*0.95*5.67E-8*(((EB224+$B$7)+273)^4-(EB224+273)^4)-44100*K224)/(1.84*29.3*S224+8*0.95*5.67E-8*(EB224+273)^3))</f>
        <v>0</v>
      </c>
      <c r="X224">
        <f>($C$7*EC224+$D$7*ED224+$E$7*W224)</f>
        <v>0</v>
      </c>
      <c r="Y224">
        <f>0.61365*exp(17.502*X224/(240.97+X224))</f>
        <v>0</v>
      </c>
      <c r="Z224">
        <f>(AA224/AB224*100)</f>
        <v>0</v>
      </c>
      <c r="AA224">
        <f>DU224*(DZ224+EA224)/1000</f>
        <v>0</v>
      </c>
      <c r="AB224">
        <f>0.61365*exp(17.502*EB224/(240.97+EB224))</f>
        <v>0</v>
      </c>
      <c r="AC224">
        <f>(Y224-DU224*(DZ224+EA224)/1000)</f>
        <v>0</v>
      </c>
      <c r="AD224">
        <f>(-K224*44100)</f>
        <v>0</v>
      </c>
      <c r="AE224">
        <f>2*29.3*S224*0.92*(EB224-X224)</f>
        <v>0</v>
      </c>
      <c r="AF224">
        <f>2*0.95*5.67E-8*(((EB224+$B$7)+273)^4-(X224+273)^4)</f>
        <v>0</v>
      </c>
      <c r="AG224">
        <f>V224+AF224+AD224+AE224</f>
        <v>0</v>
      </c>
      <c r="AH224">
        <f>DY224*AV224*(DT224-DS224*(1000-AV224*DV224)/(1000-AV224*DU224))/(100*DM224)</f>
        <v>0</v>
      </c>
      <c r="AI224">
        <f>1000*DY224*AV224*(DU224-DV224)/(100*DM224*(1000-AV224*DU224))</f>
        <v>0</v>
      </c>
      <c r="AJ224">
        <f>(AK224 - AL224 - DZ224*1E3/(8.314*(EB224+273.15)) * AN224/DY224 * AM224) * DY224/(100*DM224) * (1000 - DV224)/1000</f>
        <v>0</v>
      </c>
      <c r="AK224">
        <v>206.0160637742354</v>
      </c>
      <c r="AL224">
        <v>215.3282909090909</v>
      </c>
      <c r="AM224">
        <v>-3.30644891715579</v>
      </c>
      <c r="AN224">
        <v>65.66156784725538</v>
      </c>
      <c r="AO224">
        <f>(AQ224 - AP224 + DZ224*1E3/(8.314*(EB224+273.15)) * AS224/DY224 * AR224) * DY224/(100*DM224) * 1000/(1000 - AQ224)</f>
        <v>0</v>
      </c>
      <c r="AP224">
        <v>21.30527862559045</v>
      </c>
      <c r="AQ224">
        <v>22.87645696969697</v>
      </c>
      <c r="AR224">
        <v>1.763162886005467E-05</v>
      </c>
      <c r="AS224">
        <v>124.6823972662546</v>
      </c>
      <c r="AT224">
        <v>0</v>
      </c>
      <c r="AU224">
        <v>0</v>
      </c>
      <c r="AV224">
        <f>IF(AT224*$H$13&gt;=AX224,1.0,(AX224/(AX224-AT224*$H$13)))</f>
        <v>0</v>
      </c>
      <c r="AW224">
        <f>(AV224-1)*100</f>
        <v>0</v>
      </c>
      <c r="AX224">
        <f>MAX(0,($B$13+$C$13*EG224)/(1+$D$13*EG224)*DZ224/(EB224+273)*$E$13)</f>
        <v>0</v>
      </c>
      <c r="AY224" t="s">
        <v>439</v>
      </c>
      <c r="AZ224" t="s">
        <v>439</v>
      </c>
      <c r="BA224">
        <v>0</v>
      </c>
      <c r="BB224">
        <v>0</v>
      </c>
      <c r="BC224">
        <f>1-BA224/BB224</f>
        <v>0</v>
      </c>
      <c r="BD224">
        <v>0</v>
      </c>
      <c r="BE224" t="s">
        <v>439</v>
      </c>
      <c r="BF224" t="s">
        <v>439</v>
      </c>
      <c r="BG224">
        <v>0</v>
      </c>
      <c r="BH224">
        <v>0</v>
      </c>
      <c r="BI224">
        <f>1-BG224/BH224</f>
        <v>0</v>
      </c>
      <c r="BJ224">
        <v>0.5</v>
      </c>
      <c r="BK224">
        <f>DJ224</f>
        <v>0</v>
      </c>
      <c r="BL224">
        <f>M224</f>
        <v>0</v>
      </c>
      <c r="BM224">
        <f>BI224*BJ224*BK224</f>
        <v>0</v>
      </c>
      <c r="BN224">
        <f>(BL224-BD224)/BK224</f>
        <v>0</v>
      </c>
      <c r="BO224">
        <f>(BB224-BH224)/BH224</f>
        <v>0</v>
      </c>
      <c r="BP224">
        <f>BA224/(BC224+BA224/BH224)</f>
        <v>0</v>
      </c>
      <c r="BQ224" t="s">
        <v>439</v>
      </c>
      <c r="BR224">
        <v>0</v>
      </c>
      <c r="BS224">
        <f>IF(BR224&lt;&gt;0, BR224, BP224)</f>
        <v>0</v>
      </c>
      <c r="BT224">
        <f>1-BS224/BH224</f>
        <v>0</v>
      </c>
      <c r="BU224">
        <f>(BH224-BG224)/(BH224-BS224)</f>
        <v>0</v>
      </c>
      <c r="BV224">
        <f>(BB224-BH224)/(BB224-BS224)</f>
        <v>0</v>
      </c>
      <c r="BW224">
        <f>(BH224-BG224)/(BH224-BA224)</f>
        <v>0</v>
      </c>
      <c r="BX224">
        <f>(BB224-BH224)/(BB224-BA224)</f>
        <v>0</v>
      </c>
      <c r="BY224">
        <f>(BU224*BS224/BG224)</f>
        <v>0</v>
      </c>
      <c r="BZ224">
        <f>(1-BY224)</f>
        <v>0</v>
      </c>
      <c r="DI224">
        <f>$B$11*EH224+$C$11*EI224+$F$11*ET224*(1-EW224)</f>
        <v>0</v>
      </c>
      <c r="DJ224">
        <f>DI224*DK224</f>
        <v>0</v>
      </c>
      <c r="DK224">
        <f>($B$11*$D$9+$C$11*$D$9+$F$11*((FG224+EY224)/MAX(FG224+EY224+FH224, 0.1)*$I$9+FH224/MAX(FG224+EY224+FH224, 0.1)*$J$9))/($B$11+$C$11+$F$11)</f>
        <v>0</v>
      </c>
      <c r="DL224">
        <f>($B$11*$K$9+$C$11*$K$9+$F$11*((FG224+EY224)/MAX(FG224+EY224+FH224, 0.1)*$P$9+FH224/MAX(FG224+EY224+FH224, 0.1)*$Q$9))/($B$11+$C$11+$F$11)</f>
        <v>0</v>
      </c>
      <c r="DM224">
        <v>2.7</v>
      </c>
      <c r="DN224">
        <v>0.5</v>
      </c>
      <c r="DO224" t="s">
        <v>440</v>
      </c>
      <c r="DP224">
        <v>2</v>
      </c>
      <c r="DQ224" t="b">
        <v>1</v>
      </c>
      <c r="DR224">
        <v>1758404777.6</v>
      </c>
      <c r="DS224">
        <v>233.0145185185185</v>
      </c>
      <c r="DT224">
        <v>216.3581111111111</v>
      </c>
      <c r="DU224">
        <v>22.87367037037037</v>
      </c>
      <c r="DV224">
        <v>21.31039629629629</v>
      </c>
      <c r="DW224">
        <v>232.9762592592593</v>
      </c>
      <c r="DX224">
        <v>22.6539037037037</v>
      </c>
      <c r="DY224">
        <v>499.993037037037</v>
      </c>
      <c r="DZ224">
        <v>90.27209259259259</v>
      </c>
      <c r="EA224">
        <v>0.05160753333333333</v>
      </c>
      <c r="EB224">
        <v>29.49784074074075</v>
      </c>
      <c r="EC224">
        <v>30.00571481481482</v>
      </c>
      <c r="ED224">
        <v>999.9000000000001</v>
      </c>
      <c r="EE224">
        <v>0</v>
      </c>
      <c r="EF224">
        <v>0</v>
      </c>
      <c r="EG224">
        <v>10003.72740740741</v>
      </c>
      <c r="EH224">
        <v>0</v>
      </c>
      <c r="EI224">
        <v>7.447139999999998</v>
      </c>
      <c r="EJ224">
        <v>16.6562037037037</v>
      </c>
      <c r="EK224">
        <v>238.469037037037</v>
      </c>
      <c r="EL224">
        <v>221.0692962962962</v>
      </c>
      <c r="EM224">
        <v>1.56327037037037</v>
      </c>
      <c r="EN224">
        <v>216.3581111111111</v>
      </c>
      <c r="EO224">
        <v>21.31039629629629</v>
      </c>
      <c r="EP224">
        <v>2.064854444444444</v>
      </c>
      <c r="EQ224">
        <v>1.923734814814815</v>
      </c>
      <c r="ER224">
        <v>17.95061851851852</v>
      </c>
      <c r="ES224">
        <v>16.8302</v>
      </c>
      <c r="ET224">
        <v>2000.035555555556</v>
      </c>
      <c r="EU224">
        <v>0.9800048888888888</v>
      </c>
      <c r="EV224">
        <v>0.01999475185185186</v>
      </c>
      <c r="EW224">
        <v>0</v>
      </c>
      <c r="EX224">
        <v>286.8273703703704</v>
      </c>
      <c r="EY224">
        <v>5.000560000000001</v>
      </c>
      <c r="EZ224">
        <v>5865.721851851851</v>
      </c>
      <c r="FA224">
        <v>17295.2037037037</v>
      </c>
      <c r="FB224">
        <v>40.625</v>
      </c>
      <c r="FC224">
        <v>40.81199999999999</v>
      </c>
      <c r="FD224">
        <v>40.33299999999999</v>
      </c>
      <c r="FE224">
        <v>40</v>
      </c>
      <c r="FF224">
        <v>41.43699999999999</v>
      </c>
      <c r="FG224">
        <v>1955.145555555555</v>
      </c>
      <c r="FH224">
        <v>39.89000000000001</v>
      </c>
      <c r="FI224">
        <v>0</v>
      </c>
      <c r="FJ224">
        <v>1758404785</v>
      </c>
      <c r="FK224">
        <v>0</v>
      </c>
      <c r="FL224">
        <v>286.8063076923077</v>
      </c>
      <c r="FM224">
        <v>5.918769230507463</v>
      </c>
      <c r="FN224">
        <v>105.8259827262909</v>
      </c>
      <c r="FO224">
        <v>5865.400384615385</v>
      </c>
      <c r="FP224">
        <v>15</v>
      </c>
      <c r="FQ224">
        <v>0</v>
      </c>
      <c r="FR224" t="s">
        <v>441</v>
      </c>
      <c r="FS224">
        <v>1747148579.5</v>
      </c>
      <c r="FT224">
        <v>1747148584.5</v>
      </c>
      <c r="FU224">
        <v>0</v>
      </c>
      <c r="FV224">
        <v>0.162</v>
      </c>
      <c r="FW224">
        <v>-0.001</v>
      </c>
      <c r="FX224">
        <v>0.139</v>
      </c>
      <c r="FY224">
        <v>0.058</v>
      </c>
      <c r="FZ224">
        <v>420</v>
      </c>
      <c r="GA224">
        <v>16</v>
      </c>
      <c r="GB224">
        <v>0.19</v>
      </c>
      <c r="GC224">
        <v>0.02</v>
      </c>
      <c r="GD224">
        <v>16.34611707317073</v>
      </c>
      <c r="GE224">
        <v>4.753979790940813</v>
      </c>
      <c r="GF224">
        <v>0.4695122294583454</v>
      </c>
      <c r="GG224">
        <v>0</v>
      </c>
      <c r="GH224">
        <v>286.4886470588235</v>
      </c>
      <c r="GI224">
        <v>5.329961805280206</v>
      </c>
      <c r="GJ224">
        <v>0.5560673828377724</v>
      </c>
      <c r="GK224">
        <v>0</v>
      </c>
      <c r="GL224">
        <v>1.559165609756098</v>
      </c>
      <c r="GM224">
        <v>0.06498355400696694</v>
      </c>
      <c r="GN224">
        <v>0.006659362398535361</v>
      </c>
      <c r="GO224">
        <v>1</v>
      </c>
      <c r="GP224">
        <v>1</v>
      </c>
      <c r="GQ224">
        <v>3</v>
      </c>
      <c r="GR224" t="s">
        <v>455</v>
      </c>
      <c r="GS224">
        <v>3.12813</v>
      </c>
      <c r="GT224">
        <v>2.7294</v>
      </c>
      <c r="GU224">
        <v>0.04853</v>
      </c>
      <c r="GV224">
        <v>0.0451931</v>
      </c>
      <c r="GW224">
        <v>0.103416</v>
      </c>
      <c r="GX224">
        <v>0.09895279999999999</v>
      </c>
      <c r="GY224">
        <v>28604.4</v>
      </c>
      <c r="GZ224">
        <v>27795.7</v>
      </c>
      <c r="HA224">
        <v>30602.3</v>
      </c>
      <c r="HB224">
        <v>29362.2</v>
      </c>
      <c r="HC224">
        <v>37860</v>
      </c>
      <c r="HD224">
        <v>34797.2</v>
      </c>
      <c r="HE224">
        <v>46813.9</v>
      </c>
      <c r="HF224">
        <v>43622</v>
      </c>
      <c r="HG224">
        <v>1.83083</v>
      </c>
      <c r="HH224">
        <v>1.88307</v>
      </c>
      <c r="HI224">
        <v>0.119783</v>
      </c>
      <c r="HJ224">
        <v>0</v>
      </c>
      <c r="HK224">
        <v>28.0479</v>
      </c>
      <c r="HL224">
        <v>999.9</v>
      </c>
      <c r="HM224">
        <v>52.1</v>
      </c>
      <c r="HN224">
        <v>30.7</v>
      </c>
      <c r="HO224">
        <v>25.5945</v>
      </c>
      <c r="HP224">
        <v>63.8622</v>
      </c>
      <c r="HQ224">
        <v>16.6266</v>
      </c>
      <c r="HR224">
        <v>1</v>
      </c>
      <c r="HS224">
        <v>0.08562500000000001</v>
      </c>
      <c r="HT224">
        <v>-0.483987</v>
      </c>
      <c r="HU224">
        <v>20.1995</v>
      </c>
      <c r="HV224">
        <v>5.22672</v>
      </c>
      <c r="HW224">
        <v>11.974</v>
      </c>
      <c r="HX224">
        <v>4.97</v>
      </c>
      <c r="HY224">
        <v>3.28958</v>
      </c>
      <c r="HZ224">
        <v>9999</v>
      </c>
      <c r="IA224">
        <v>9999</v>
      </c>
      <c r="IB224">
        <v>9999</v>
      </c>
      <c r="IC224">
        <v>999.9</v>
      </c>
      <c r="ID224">
        <v>4.97293</v>
      </c>
      <c r="IE224">
        <v>1.87731</v>
      </c>
      <c r="IF224">
        <v>1.87542</v>
      </c>
      <c r="IG224">
        <v>1.87821</v>
      </c>
      <c r="IH224">
        <v>1.87497</v>
      </c>
      <c r="II224">
        <v>1.87852</v>
      </c>
      <c r="IJ224">
        <v>1.87563</v>
      </c>
      <c r="IK224">
        <v>1.87683</v>
      </c>
      <c r="IL224">
        <v>0</v>
      </c>
      <c r="IM224">
        <v>0</v>
      </c>
      <c r="IN224">
        <v>0</v>
      </c>
      <c r="IO224">
        <v>0</v>
      </c>
      <c r="IP224" t="s">
        <v>443</v>
      </c>
      <c r="IQ224" t="s">
        <v>444</v>
      </c>
      <c r="IR224" t="s">
        <v>445</v>
      </c>
      <c r="IS224" t="s">
        <v>445</v>
      </c>
      <c r="IT224" t="s">
        <v>445</v>
      </c>
      <c r="IU224" t="s">
        <v>445</v>
      </c>
      <c r="IV224">
        <v>0</v>
      </c>
      <c r="IW224">
        <v>100</v>
      </c>
      <c r="IX224">
        <v>100</v>
      </c>
      <c r="IY224">
        <v>0.013</v>
      </c>
      <c r="IZ224">
        <v>0.2198</v>
      </c>
      <c r="JA224">
        <v>-0.2046850803116756</v>
      </c>
      <c r="JB224">
        <v>0.001090686741545948</v>
      </c>
      <c r="JC224">
        <v>-2.452344269991786E-07</v>
      </c>
      <c r="JD224">
        <v>1.613811493950918E-10</v>
      </c>
      <c r="JE224">
        <v>-0.05017639731038544</v>
      </c>
      <c r="JF224">
        <v>-0.0006473243881308715</v>
      </c>
      <c r="JG224">
        <v>0.0006993473609999637</v>
      </c>
      <c r="JH224">
        <v>-6.390957121238126E-06</v>
      </c>
      <c r="JI224">
        <v>1</v>
      </c>
      <c r="JJ224">
        <v>2094</v>
      </c>
      <c r="JK224">
        <v>1</v>
      </c>
      <c r="JL224">
        <v>27</v>
      </c>
      <c r="JM224">
        <v>187603.4</v>
      </c>
      <c r="JN224">
        <v>187603.3</v>
      </c>
      <c r="JO224">
        <v>0.57251</v>
      </c>
      <c r="JP224">
        <v>2.56592</v>
      </c>
      <c r="JQ224">
        <v>1.39893</v>
      </c>
      <c r="JR224">
        <v>2.34497</v>
      </c>
      <c r="JS224">
        <v>1.44897</v>
      </c>
      <c r="JT224">
        <v>2.48535</v>
      </c>
      <c r="JU224">
        <v>37.0032</v>
      </c>
      <c r="JV224">
        <v>24.2013</v>
      </c>
      <c r="JW224">
        <v>18</v>
      </c>
      <c r="JX224">
        <v>477.146</v>
      </c>
      <c r="JY224">
        <v>480.173</v>
      </c>
      <c r="JZ224">
        <v>28.0882</v>
      </c>
      <c r="KA224">
        <v>28.2528</v>
      </c>
      <c r="KB224">
        <v>30.0001</v>
      </c>
      <c r="KC224">
        <v>28.0124</v>
      </c>
      <c r="KD224">
        <v>28.087</v>
      </c>
      <c r="KE224">
        <v>11.4968</v>
      </c>
      <c r="KF224">
        <v>25.3611</v>
      </c>
      <c r="KG224">
        <v>93.6844</v>
      </c>
      <c r="KH224">
        <v>28.0888</v>
      </c>
      <c r="KI224">
        <v>166.156</v>
      </c>
      <c r="KJ224">
        <v>21.3228</v>
      </c>
      <c r="KK224">
        <v>101.169</v>
      </c>
      <c r="KL224">
        <v>100.346</v>
      </c>
    </row>
    <row r="225" spans="1:298">
      <c r="A225">
        <v>209</v>
      </c>
      <c r="B225">
        <v>1758404790.1</v>
      </c>
      <c r="C225">
        <v>7381.599999904633</v>
      </c>
      <c r="D225" t="s">
        <v>865</v>
      </c>
      <c r="E225" t="s">
        <v>866</v>
      </c>
      <c r="F225">
        <v>5</v>
      </c>
      <c r="G225" t="s">
        <v>834</v>
      </c>
      <c r="H225" t="s">
        <v>437</v>
      </c>
      <c r="I225" t="s">
        <v>438</v>
      </c>
      <c r="J225">
        <v>1758404782.314285</v>
      </c>
      <c r="K225">
        <f>(L225)/1000</f>
        <v>0</v>
      </c>
      <c r="L225">
        <f>IF(DQ225, AO225, AI225)</f>
        <v>0</v>
      </c>
      <c r="M225">
        <f>IF(DQ225, AJ225, AH225)</f>
        <v>0</v>
      </c>
      <c r="N225">
        <f>DS225 - IF(AV225&gt;1, M225*DM225*100.0/(AX225), 0)</f>
        <v>0</v>
      </c>
      <c r="O225">
        <f>((U225-K225/2)*N225-M225)/(U225+K225/2)</f>
        <v>0</v>
      </c>
      <c r="P225">
        <f>O225*(DZ225+EA225)/1000.0</f>
        <v>0</v>
      </c>
      <c r="Q225">
        <f>(DS225 - IF(AV225&gt;1, M225*DM225*100.0/(AX225), 0))*(DZ225+EA225)/1000.0</f>
        <v>0</v>
      </c>
      <c r="R225">
        <f>2.0/((1/T225-1/S225)+SIGN(T225)*SQRT((1/T225-1/S225)*(1/T225-1/S225) + 4*DN225/((DN225+1)*(DN225+1))*(2*1/T225*1/S225-1/S225*1/S225)))</f>
        <v>0</v>
      </c>
      <c r="S225">
        <f>IF(LEFT(DO225,1)&lt;&gt;"0",IF(LEFT(DO225,1)="1",3.0,DP225),$D$5+$E$5*(EG225*DZ225/($K$5*1000))+$F$5*(EG225*DZ225/($K$5*1000))*MAX(MIN(DM225,$J$5),$I$5)*MAX(MIN(DM225,$J$5),$I$5)+$G$5*MAX(MIN(DM225,$J$5),$I$5)*(EG225*DZ225/($K$5*1000))+$H$5*(EG225*DZ225/($K$5*1000))*(EG225*DZ225/($K$5*1000)))</f>
        <v>0</v>
      </c>
      <c r="T225">
        <f>K225*(1000-(1000*0.61365*exp(17.502*X225/(240.97+X225))/(DZ225+EA225)+DU225)/2)/(1000*0.61365*exp(17.502*X225/(240.97+X225))/(DZ225+EA225)-DU225)</f>
        <v>0</v>
      </c>
      <c r="U225">
        <f>1/((DN225+1)/(R225/1.6)+1/(S225/1.37)) + DN225/((DN225+1)/(R225/1.6) + DN225/(S225/1.37))</f>
        <v>0</v>
      </c>
      <c r="V225">
        <f>(DI225*DL225)</f>
        <v>0</v>
      </c>
      <c r="W225">
        <f>(EB225+(V225+2*0.95*5.67E-8*(((EB225+$B$7)+273)^4-(EB225+273)^4)-44100*K225)/(1.84*29.3*S225+8*0.95*5.67E-8*(EB225+273)^3))</f>
        <v>0</v>
      </c>
      <c r="X225">
        <f>($C$7*EC225+$D$7*ED225+$E$7*W225)</f>
        <v>0</v>
      </c>
      <c r="Y225">
        <f>0.61365*exp(17.502*X225/(240.97+X225))</f>
        <v>0</v>
      </c>
      <c r="Z225">
        <f>(AA225/AB225*100)</f>
        <v>0</v>
      </c>
      <c r="AA225">
        <f>DU225*(DZ225+EA225)/1000</f>
        <v>0</v>
      </c>
      <c r="AB225">
        <f>0.61365*exp(17.502*EB225/(240.97+EB225))</f>
        <v>0</v>
      </c>
      <c r="AC225">
        <f>(Y225-DU225*(DZ225+EA225)/1000)</f>
        <v>0</v>
      </c>
      <c r="AD225">
        <f>(-K225*44100)</f>
        <v>0</v>
      </c>
      <c r="AE225">
        <f>2*29.3*S225*0.92*(EB225-X225)</f>
        <v>0</v>
      </c>
      <c r="AF225">
        <f>2*0.95*5.67E-8*(((EB225+$B$7)+273)^4-(X225+273)^4)</f>
        <v>0</v>
      </c>
      <c r="AG225">
        <f>V225+AF225+AD225+AE225</f>
        <v>0</v>
      </c>
      <c r="AH225">
        <f>DY225*AV225*(DT225-DS225*(1000-AV225*DV225)/(1000-AV225*DU225))/(100*DM225)</f>
        <v>0</v>
      </c>
      <c r="AI225">
        <f>1000*DY225*AV225*(DU225-DV225)/(100*DM225*(1000-AV225*DU225))</f>
        <v>0</v>
      </c>
      <c r="AJ225">
        <f>(AK225 - AL225 - DZ225*1E3/(8.314*(EB225+273.15)) * AN225/DY225 * AM225) * DY225/(100*DM225) * (1000 - DV225)/1000</f>
        <v>0</v>
      </c>
      <c r="AK225">
        <v>189.2354235297822</v>
      </c>
      <c r="AL225">
        <v>198.8637818181817</v>
      </c>
      <c r="AM225">
        <v>-3.294772128840028</v>
      </c>
      <c r="AN225">
        <v>65.66156784725538</v>
      </c>
      <c r="AO225">
        <f>(AQ225 - AP225 + DZ225*1E3/(8.314*(EB225+273.15)) * AS225/DY225 * AR225) * DY225/(100*DM225) * 1000/(1000 - AQ225)</f>
        <v>0</v>
      </c>
      <c r="AP225">
        <v>21.30151298319388</v>
      </c>
      <c r="AQ225">
        <v>22.88025090909091</v>
      </c>
      <c r="AR225">
        <v>3.797097741193342E-05</v>
      </c>
      <c r="AS225">
        <v>124.6823972662546</v>
      </c>
      <c r="AT225">
        <v>0</v>
      </c>
      <c r="AU225">
        <v>0</v>
      </c>
      <c r="AV225">
        <f>IF(AT225*$H$13&gt;=AX225,1.0,(AX225/(AX225-AT225*$H$13)))</f>
        <v>0</v>
      </c>
      <c r="AW225">
        <f>(AV225-1)*100</f>
        <v>0</v>
      </c>
      <c r="AX225">
        <f>MAX(0,($B$13+$C$13*EG225)/(1+$D$13*EG225)*DZ225/(EB225+273)*$E$13)</f>
        <v>0</v>
      </c>
      <c r="AY225" t="s">
        <v>439</v>
      </c>
      <c r="AZ225" t="s">
        <v>439</v>
      </c>
      <c r="BA225">
        <v>0</v>
      </c>
      <c r="BB225">
        <v>0</v>
      </c>
      <c r="BC225">
        <f>1-BA225/BB225</f>
        <v>0</v>
      </c>
      <c r="BD225">
        <v>0</v>
      </c>
      <c r="BE225" t="s">
        <v>439</v>
      </c>
      <c r="BF225" t="s">
        <v>439</v>
      </c>
      <c r="BG225">
        <v>0</v>
      </c>
      <c r="BH225">
        <v>0</v>
      </c>
      <c r="BI225">
        <f>1-BG225/BH225</f>
        <v>0</v>
      </c>
      <c r="BJ225">
        <v>0.5</v>
      </c>
      <c r="BK225">
        <f>DJ225</f>
        <v>0</v>
      </c>
      <c r="BL225">
        <f>M225</f>
        <v>0</v>
      </c>
      <c r="BM225">
        <f>BI225*BJ225*BK225</f>
        <v>0</v>
      </c>
      <c r="BN225">
        <f>(BL225-BD225)/BK225</f>
        <v>0</v>
      </c>
      <c r="BO225">
        <f>(BB225-BH225)/BH225</f>
        <v>0</v>
      </c>
      <c r="BP225">
        <f>BA225/(BC225+BA225/BH225)</f>
        <v>0</v>
      </c>
      <c r="BQ225" t="s">
        <v>439</v>
      </c>
      <c r="BR225">
        <v>0</v>
      </c>
      <c r="BS225">
        <f>IF(BR225&lt;&gt;0, BR225, BP225)</f>
        <v>0</v>
      </c>
      <c r="BT225">
        <f>1-BS225/BH225</f>
        <v>0</v>
      </c>
      <c r="BU225">
        <f>(BH225-BG225)/(BH225-BS225)</f>
        <v>0</v>
      </c>
      <c r="BV225">
        <f>(BB225-BH225)/(BB225-BS225)</f>
        <v>0</v>
      </c>
      <c r="BW225">
        <f>(BH225-BG225)/(BH225-BA225)</f>
        <v>0</v>
      </c>
      <c r="BX225">
        <f>(BB225-BH225)/(BB225-BA225)</f>
        <v>0</v>
      </c>
      <c r="BY225">
        <f>(BU225*BS225/BG225)</f>
        <v>0</v>
      </c>
      <c r="BZ225">
        <f>(1-BY225)</f>
        <v>0</v>
      </c>
      <c r="DI225">
        <f>$B$11*EH225+$C$11*EI225+$F$11*ET225*(1-EW225)</f>
        <v>0</v>
      </c>
      <c r="DJ225">
        <f>DI225*DK225</f>
        <v>0</v>
      </c>
      <c r="DK225">
        <f>($B$11*$D$9+$C$11*$D$9+$F$11*((FG225+EY225)/MAX(FG225+EY225+FH225, 0.1)*$I$9+FH225/MAX(FG225+EY225+FH225, 0.1)*$J$9))/($B$11+$C$11+$F$11)</f>
        <v>0</v>
      </c>
      <c r="DL225">
        <f>($B$11*$K$9+$C$11*$K$9+$F$11*((FG225+EY225)/MAX(FG225+EY225+FH225, 0.1)*$P$9+FH225/MAX(FG225+EY225+FH225, 0.1)*$Q$9))/($B$11+$C$11+$F$11)</f>
        <v>0</v>
      </c>
      <c r="DM225">
        <v>2.7</v>
      </c>
      <c r="DN225">
        <v>0.5</v>
      </c>
      <c r="DO225" t="s">
        <v>440</v>
      </c>
      <c r="DP225">
        <v>2</v>
      </c>
      <c r="DQ225" t="b">
        <v>1</v>
      </c>
      <c r="DR225">
        <v>1758404782.314285</v>
      </c>
      <c r="DS225">
        <v>217.8023214285714</v>
      </c>
      <c r="DT225">
        <v>200.777</v>
      </c>
      <c r="DU225">
        <v>22.87589642857143</v>
      </c>
      <c r="DV225">
        <v>21.30653571428572</v>
      </c>
      <c r="DW225">
        <v>217.7794285714286</v>
      </c>
      <c r="DX225">
        <v>22.65608571428572</v>
      </c>
      <c r="DY225">
        <v>500.0119285714286</v>
      </c>
      <c r="DZ225">
        <v>90.27242500000001</v>
      </c>
      <c r="EA225">
        <v>0.05152568571428571</v>
      </c>
      <c r="EB225">
        <v>29.49646071428572</v>
      </c>
      <c r="EC225">
        <v>30.00299285714286</v>
      </c>
      <c r="ED225">
        <v>999.9000000000002</v>
      </c>
      <c r="EE225">
        <v>0</v>
      </c>
      <c r="EF225">
        <v>0</v>
      </c>
      <c r="EG225">
        <v>10005.55678571429</v>
      </c>
      <c r="EH225">
        <v>0</v>
      </c>
      <c r="EI225">
        <v>7.447139999999998</v>
      </c>
      <c r="EJ225">
        <v>17.025225</v>
      </c>
      <c r="EK225">
        <v>222.9013214285715</v>
      </c>
      <c r="EL225">
        <v>205.1481071428572</v>
      </c>
      <c r="EM225">
        <v>1.569362857142857</v>
      </c>
      <c r="EN225">
        <v>200.777</v>
      </c>
      <c r="EO225">
        <v>21.30653571428572</v>
      </c>
      <c r="EP225">
        <v>2.065063214285714</v>
      </c>
      <c r="EQ225">
        <v>1.923392857142857</v>
      </c>
      <c r="ER225">
        <v>17.952225</v>
      </c>
      <c r="ES225">
        <v>16.82740357142857</v>
      </c>
      <c r="ET225">
        <v>2000.033928571429</v>
      </c>
      <c r="EU225">
        <v>0.9800048214285714</v>
      </c>
      <c r="EV225">
        <v>0.01999481785714285</v>
      </c>
      <c r="EW225">
        <v>0</v>
      </c>
      <c r="EX225">
        <v>287.2842857142858</v>
      </c>
      <c r="EY225">
        <v>5.000560000000001</v>
      </c>
      <c r="EZ225">
        <v>5874.192142857142</v>
      </c>
      <c r="FA225">
        <v>17295.19285714285</v>
      </c>
      <c r="FB225">
        <v>40.625</v>
      </c>
      <c r="FC225">
        <v>40.81199999999999</v>
      </c>
      <c r="FD225">
        <v>40.339</v>
      </c>
      <c r="FE225">
        <v>40</v>
      </c>
      <c r="FF225">
        <v>41.43699999999999</v>
      </c>
      <c r="FG225">
        <v>1955.143928571428</v>
      </c>
      <c r="FH225">
        <v>39.89000000000001</v>
      </c>
      <c r="FI225">
        <v>0</v>
      </c>
      <c r="FJ225">
        <v>1758404790.4</v>
      </c>
      <c r="FK225">
        <v>0</v>
      </c>
      <c r="FL225">
        <v>287.37568</v>
      </c>
      <c r="FM225">
        <v>6.263461533390094</v>
      </c>
      <c r="FN225">
        <v>112.6715383224497</v>
      </c>
      <c r="FO225">
        <v>5875.655600000001</v>
      </c>
      <c r="FP225">
        <v>15</v>
      </c>
      <c r="FQ225">
        <v>0</v>
      </c>
      <c r="FR225" t="s">
        <v>441</v>
      </c>
      <c r="FS225">
        <v>1747148579.5</v>
      </c>
      <c r="FT225">
        <v>1747148584.5</v>
      </c>
      <c r="FU225">
        <v>0</v>
      </c>
      <c r="FV225">
        <v>0.162</v>
      </c>
      <c r="FW225">
        <v>-0.001</v>
      </c>
      <c r="FX225">
        <v>0.139</v>
      </c>
      <c r="FY225">
        <v>0.058</v>
      </c>
      <c r="FZ225">
        <v>420</v>
      </c>
      <c r="GA225">
        <v>16</v>
      </c>
      <c r="GB225">
        <v>0.19</v>
      </c>
      <c r="GC225">
        <v>0.02</v>
      </c>
      <c r="GD225">
        <v>16.80745853658537</v>
      </c>
      <c r="GE225">
        <v>4.762001393728242</v>
      </c>
      <c r="GF225">
        <v>0.4705220919494566</v>
      </c>
      <c r="GG225">
        <v>0</v>
      </c>
      <c r="GH225">
        <v>287.0412058823529</v>
      </c>
      <c r="GI225">
        <v>5.912345304564723</v>
      </c>
      <c r="GJ225">
        <v>0.5993268664982176</v>
      </c>
      <c r="GK225">
        <v>0</v>
      </c>
      <c r="GL225">
        <v>1.565649512195122</v>
      </c>
      <c r="GM225">
        <v>0.07775999999999959</v>
      </c>
      <c r="GN225">
        <v>0.007731966888002569</v>
      </c>
      <c r="GO225">
        <v>1</v>
      </c>
      <c r="GP225">
        <v>1</v>
      </c>
      <c r="GQ225">
        <v>3</v>
      </c>
      <c r="GR225" t="s">
        <v>455</v>
      </c>
      <c r="GS225">
        <v>3.12809</v>
      </c>
      <c r="GT225">
        <v>2.72923</v>
      </c>
      <c r="GU225">
        <v>0.0452359</v>
      </c>
      <c r="GV225">
        <v>0.0416991</v>
      </c>
      <c r="GW225">
        <v>0.103431</v>
      </c>
      <c r="GX225">
        <v>0.0989356</v>
      </c>
      <c r="GY225">
        <v>28703.3</v>
      </c>
      <c r="GZ225">
        <v>27897.7</v>
      </c>
      <c r="HA225">
        <v>30602.1</v>
      </c>
      <c r="HB225">
        <v>29362.6</v>
      </c>
      <c r="HC225">
        <v>37858.8</v>
      </c>
      <c r="HD225">
        <v>34798.4</v>
      </c>
      <c r="HE225">
        <v>46813.6</v>
      </c>
      <c r="HF225">
        <v>43622.9</v>
      </c>
      <c r="HG225">
        <v>1.83085</v>
      </c>
      <c r="HH225">
        <v>1.8829</v>
      </c>
      <c r="HI225">
        <v>0.119284</v>
      </c>
      <c r="HJ225">
        <v>0</v>
      </c>
      <c r="HK225">
        <v>28.0488</v>
      </c>
      <c r="HL225">
        <v>999.9</v>
      </c>
      <c r="HM225">
        <v>52.1</v>
      </c>
      <c r="HN225">
        <v>30.7</v>
      </c>
      <c r="HO225">
        <v>25.5935</v>
      </c>
      <c r="HP225">
        <v>63.8122</v>
      </c>
      <c r="HQ225">
        <v>16.7869</v>
      </c>
      <c r="HR225">
        <v>1</v>
      </c>
      <c r="HS225">
        <v>0.0856885</v>
      </c>
      <c r="HT225">
        <v>-0.605229</v>
      </c>
      <c r="HU225">
        <v>20.1991</v>
      </c>
      <c r="HV225">
        <v>5.22702</v>
      </c>
      <c r="HW225">
        <v>11.974</v>
      </c>
      <c r="HX225">
        <v>4.9703</v>
      </c>
      <c r="HY225">
        <v>3.28958</v>
      </c>
      <c r="HZ225">
        <v>9999</v>
      </c>
      <c r="IA225">
        <v>9999</v>
      </c>
      <c r="IB225">
        <v>9999</v>
      </c>
      <c r="IC225">
        <v>999.9</v>
      </c>
      <c r="ID225">
        <v>4.97294</v>
      </c>
      <c r="IE225">
        <v>1.87729</v>
      </c>
      <c r="IF225">
        <v>1.8754</v>
      </c>
      <c r="IG225">
        <v>1.8782</v>
      </c>
      <c r="IH225">
        <v>1.87494</v>
      </c>
      <c r="II225">
        <v>1.87851</v>
      </c>
      <c r="IJ225">
        <v>1.87563</v>
      </c>
      <c r="IK225">
        <v>1.87683</v>
      </c>
      <c r="IL225">
        <v>0</v>
      </c>
      <c r="IM225">
        <v>0</v>
      </c>
      <c r="IN225">
        <v>0</v>
      </c>
      <c r="IO225">
        <v>0</v>
      </c>
      <c r="IP225" t="s">
        <v>443</v>
      </c>
      <c r="IQ225" t="s">
        <v>444</v>
      </c>
      <c r="IR225" t="s">
        <v>445</v>
      </c>
      <c r="IS225" t="s">
        <v>445</v>
      </c>
      <c r="IT225" t="s">
        <v>445</v>
      </c>
      <c r="IU225" t="s">
        <v>445</v>
      </c>
      <c r="IV225">
        <v>0</v>
      </c>
      <c r="IW225">
        <v>100</v>
      </c>
      <c r="IX225">
        <v>100</v>
      </c>
      <c r="IY225">
        <v>-0.003</v>
      </c>
      <c r="IZ225">
        <v>0.2199</v>
      </c>
      <c r="JA225">
        <v>-0.2046850803116756</v>
      </c>
      <c r="JB225">
        <v>0.001090686741545948</v>
      </c>
      <c r="JC225">
        <v>-2.452344269991786E-07</v>
      </c>
      <c r="JD225">
        <v>1.613811493950918E-10</v>
      </c>
      <c r="JE225">
        <v>-0.05017639731038544</v>
      </c>
      <c r="JF225">
        <v>-0.0006473243881308715</v>
      </c>
      <c r="JG225">
        <v>0.0006993473609999637</v>
      </c>
      <c r="JH225">
        <v>-6.390957121238126E-06</v>
      </c>
      <c r="JI225">
        <v>1</v>
      </c>
      <c r="JJ225">
        <v>2094</v>
      </c>
      <c r="JK225">
        <v>1</v>
      </c>
      <c r="JL225">
        <v>27</v>
      </c>
      <c r="JM225">
        <v>187603.5</v>
      </c>
      <c r="JN225">
        <v>187603.4</v>
      </c>
      <c r="JO225">
        <v>0.534668</v>
      </c>
      <c r="JP225">
        <v>2.56226</v>
      </c>
      <c r="JQ225">
        <v>1.39893</v>
      </c>
      <c r="JR225">
        <v>2.34497</v>
      </c>
      <c r="JS225">
        <v>1.44897</v>
      </c>
      <c r="JT225">
        <v>2.58057</v>
      </c>
      <c r="JU225">
        <v>37.0032</v>
      </c>
      <c r="JV225">
        <v>24.2013</v>
      </c>
      <c r="JW225">
        <v>18</v>
      </c>
      <c r="JX225">
        <v>477.145</v>
      </c>
      <c r="JY225">
        <v>480.04</v>
      </c>
      <c r="JZ225">
        <v>28.0944</v>
      </c>
      <c r="KA225">
        <v>28.2528</v>
      </c>
      <c r="KB225">
        <v>30.0001</v>
      </c>
      <c r="KC225">
        <v>28.0102</v>
      </c>
      <c r="KD225">
        <v>28.0849</v>
      </c>
      <c r="KE225">
        <v>10.7513</v>
      </c>
      <c r="KF225">
        <v>25.3611</v>
      </c>
      <c r="KG225">
        <v>93.6844</v>
      </c>
      <c r="KH225">
        <v>28.1116</v>
      </c>
      <c r="KI225">
        <v>152.71</v>
      </c>
      <c r="KJ225">
        <v>21.3228</v>
      </c>
      <c r="KK225">
        <v>101.168</v>
      </c>
      <c r="KL225">
        <v>100.348</v>
      </c>
    </row>
    <row r="226" spans="1:298">
      <c r="A226">
        <v>210</v>
      </c>
      <c r="B226">
        <v>1758404795.1</v>
      </c>
      <c r="C226">
        <v>7386.599999904633</v>
      </c>
      <c r="D226" t="s">
        <v>867</v>
      </c>
      <c r="E226" t="s">
        <v>868</v>
      </c>
      <c r="F226">
        <v>5</v>
      </c>
      <c r="G226" t="s">
        <v>834</v>
      </c>
      <c r="H226" t="s">
        <v>437</v>
      </c>
      <c r="I226" t="s">
        <v>438</v>
      </c>
      <c r="J226">
        <v>1758404787.6</v>
      </c>
      <c r="K226">
        <f>(L226)/1000</f>
        <v>0</v>
      </c>
      <c r="L226">
        <f>IF(DQ226, AO226, AI226)</f>
        <v>0</v>
      </c>
      <c r="M226">
        <f>IF(DQ226, AJ226, AH226)</f>
        <v>0</v>
      </c>
      <c r="N226">
        <f>DS226 - IF(AV226&gt;1, M226*DM226*100.0/(AX226), 0)</f>
        <v>0</v>
      </c>
      <c r="O226">
        <f>((U226-K226/2)*N226-M226)/(U226+K226/2)</f>
        <v>0</v>
      </c>
      <c r="P226">
        <f>O226*(DZ226+EA226)/1000.0</f>
        <v>0</v>
      </c>
      <c r="Q226">
        <f>(DS226 - IF(AV226&gt;1, M226*DM226*100.0/(AX226), 0))*(DZ226+EA226)/1000.0</f>
        <v>0</v>
      </c>
      <c r="R226">
        <f>2.0/((1/T226-1/S226)+SIGN(T226)*SQRT((1/T226-1/S226)*(1/T226-1/S226) + 4*DN226/((DN226+1)*(DN226+1))*(2*1/T226*1/S226-1/S226*1/S226)))</f>
        <v>0</v>
      </c>
      <c r="S226">
        <f>IF(LEFT(DO226,1)&lt;&gt;"0",IF(LEFT(DO226,1)="1",3.0,DP226),$D$5+$E$5*(EG226*DZ226/($K$5*1000))+$F$5*(EG226*DZ226/($K$5*1000))*MAX(MIN(DM226,$J$5),$I$5)*MAX(MIN(DM226,$J$5),$I$5)+$G$5*MAX(MIN(DM226,$J$5),$I$5)*(EG226*DZ226/($K$5*1000))+$H$5*(EG226*DZ226/($K$5*1000))*(EG226*DZ226/($K$5*1000)))</f>
        <v>0</v>
      </c>
      <c r="T226">
        <f>K226*(1000-(1000*0.61365*exp(17.502*X226/(240.97+X226))/(DZ226+EA226)+DU226)/2)/(1000*0.61365*exp(17.502*X226/(240.97+X226))/(DZ226+EA226)-DU226)</f>
        <v>0</v>
      </c>
      <c r="U226">
        <f>1/((DN226+1)/(R226/1.6)+1/(S226/1.37)) + DN226/((DN226+1)/(R226/1.6) + DN226/(S226/1.37))</f>
        <v>0</v>
      </c>
      <c r="V226">
        <f>(DI226*DL226)</f>
        <v>0</v>
      </c>
      <c r="W226">
        <f>(EB226+(V226+2*0.95*5.67E-8*(((EB226+$B$7)+273)^4-(EB226+273)^4)-44100*K226)/(1.84*29.3*S226+8*0.95*5.67E-8*(EB226+273)^3))</f>
        <v>0</v>
      </c>
      <c r="X226">
        <f>($C$7*EC226+$D$7*ED226+$E$7*W226)</f>
        <v>0</v>
      </c>
      <c r="Y226">
        <f>0.61365*exp(17.502*X226/(240.97+X226))</f>
        <v>0</v>
      </c>
      <c r="Z226">
        <f>(AA226/AB226*100)</f>
        <v>0</v>
      </c>
      <c r="AA226">
        <f>DU226*(DZ226+EA226)/1000</f>
        <v>0</v>
      </c>
      <c r="AB226">
        <f>0.61365*exp(17.502*EB226/(240.97+EB226))</f>
        <v>0</v>
      </c>
      <c r="AC226">
        <f>(Y226-DU226*(DZ226+EA226)/1000)</f>
        <v>0</v>
      </c>
      <c r="AD226">
        <f>(-K226*44100)</f>
        <v>0</v>
      </c>
      <c r="AE226">
        <f>2*29.3*S226*0.92*(EB226-X226)</f>
        <v>0</v>
      </c>
      <c r="AF226">
        <f>2*0.95*5.67E-8*(((EB226+$B$7)+273)^4-(X226+273)^4)</f>
        <v>0</v>
      </c>
      <c r="AG226">
        <f>V226+AF226+AD226+AE226</f>
        <v>0</v>
      </c>
      <c r="AH226">
        <f>DY226*AV226*(DT226-DS226*(1000-AV226*DV226)/(1000-AV226*DU226))/(100*DM226)</f>
        <v>0</v>
      </c>
      <c r="AI226">
        <f>1000*DY226*AV226*(DU226-DV226)/(100*DM226*(1000-AV226*DU226))</f>
        <v>0</v>
      </c>
      <c r="AJ226">
        <f>(AK226 - AL226 - DZ226*1E3/(8.314*(EB226+273.15)) * AN226/DY226 * AM226) * DY226/(100*DM226) * (1000 - DV226)/1000</f>
        <v>0</v>
      </c>
      <c r="AK226">
        <v>172.358391017915</v>
      </c>
      <c r="AL226">
        <v>182.3822666666666</v>
      </c>
      <c r="AM226">
        <v>-3.292871740390943</v>
      </c>
      <c r="AN226">
        <v>65.66156784725538</v>
      </c>
      <c r="AO226">
        <f>(AQ226 - AP226 + DZ226*1E3/(8.314*(EB226+273.15)) * AS226/DY226 * AR226) * DY226/(100*DM226) * 1000/(1000 - AQ226)</f>
        <v>0</v>
      </c>
      <c r="AP226">
        <v>21.29495074345263</v>
      </c>
      <c r="AQ226">
        <v>22.8854096969697</v>
      </c>
      <c r="AR226">
        <v>5.352166424424957E-05</v>
      </c>
      <c r="AS226">
        <v>124.6823972662546</v>
      </c>
      <c r="AT226">
        <v>0</v>
      </c>
      <c r="AU226">
        <v>0</v>
      </c>
      <c r="AV226">
        <f>IF(AT226*$H$13&gt;=AX226,1.0,(AX226/(AX226-AT226*$H$13)))</f>
        <v>0</v>
      </c>
      <c r="AW226">
        <f>(AV226-1)*100</f>
        <v>0</v>
      </c>
      <c r="AX226">
        <f>MAX(0,($B$13+$C$13*EG226)/(1+$D$13*EG226)*DZ226/(EB226+273)*$E$13)</f>
        <v>0</v>
      </c>
      <c r="AY226" t="s">
        <v>439</v>
      </c>
      <c r="AZ226" t="s">
        <v>439</v>
      </c>
      <c r="BA226">
        <v>0</v>
      </c>
      <c r="BB226">
        <v>0</v>
      </c>
      <c r="BC226">
        <f>1-BA226/BB226</f>
        <v>0</v>
      </c>
      <c r="BD226">
        <v>0</v>
      </c>
      <c r="BE226" t="s">
        <v>439</v>
      </c>
      <c r="BF226" t="s">
        <v>439</v>
      </c>
      <c r="BG226">
        <v>0</v>
      </c>
      <c r="BH226">
        <v>0</v>
      </c>
      <c r="BI226">
        <f>1-BG226/BH226</f>
        <v>0</v>
      </c>
      <c r="BJ226">
        <v>0.5</v>
      </c>
      <c r="BK226">
        <f>DJ226</f>
        <v>0</v>
      </c>
      <c r="BL226">
        <f>M226</f>
        <v>0</v>
      </c>
      <c r="BM226">
        <f>BI226*BJ226*BK226</f>
        <v>0</v>
      </c>
      <c r="BN226">
        <f>(BL226-BD226)/BK226</f>
        <v>0</v>
      </c>
      <c r="BO226">
        <f>(BB226-BH226)/BH226</f>
        <v>0</v>
      </c>
      <c r="BP226">
        <f>BA226/(BC226+BA226/BH226)</f>
        <v>0</v>
      </c>
      <c r="BQ226" t="s">
        <v>439</v>
      </c>
      <c r="BR226">
        <v>0</v>
      </c>
      <c r="BS226">
        <f>IF(BR226&lt;&gt;0, BR226, BP226)</f>
        <v>0</v>
      </c>
      <c r="BT226">
        <f>1-BS226/BH226</f>
        <v>0</v>
      </c>
      <c r="BU226">
        <f>(BH226-BG226)/(BH226-BS226)</f>
        <v>0</v>
      </c>
      <c r="BV226">
        <f>(BB226-BH226)/(BB226-BS226)</f>
        <v>0</v>
      </c>
      <c r="BW226">
        <f>(BH226-BG226)/(BH226-BA226)</f>
        <v>0</v>
      </c>
      <c r="BX226">
        <f>(BB226-BH226)/(BB226-BA226)</f>
        <v>0</v>
      </c>
      <c r="BY226">
        <f>(BU226*BS226/BG226)</f>
        <v>0</v>
      </c>
      <c r="BZ226">
        <f>(1-BY226)</f>
        <v>0</v>
      </c>
      <c r="DI226">
        <f>$B$11*EH226+$C$11*EI226+$F$11*ET226*(1-EW226)</f>
        <v>0</v>
      </c>
      <c r="DJ226">
        <f>DI226*DK226</f>
        <v>0</v>
      </c>
      <c r="DK226">
        <f>($B$11*$D$9+$C$11*$D$9+$F$11*((FG226+EY226)/MAX(FG226+EY226+FH226, 0.1)*$I$9+FH226/MAX(FG226+EY226+FH226, 0.1)*$J$9))/($B$11+$C$11+$F$11)</f>
        <v>0</v>
      </c>
      <c r="DL226">
        <f>($B$11*$K$9+$C$11*$K$9+$F$11*((FG226+EY226)/MAX(FG226+EY226+FH226, 0.1)*$P$9+FH226/MAX(FG226+EY226+FH226, 0.1)*$Q$9))/($B$11+$C$11+$F$11)</f>
        <v>0</v>
      </c>
      <c r="DM226">
        <v>2.7</v>
      </c>
      <c r="DN226">
        <v>0.5</v>
      </c>
      <c r="DO226" t="s">
        <v>440</v>
      </c>
      <c r="DP226">
        <v>2</v>
      </c>
      <c r="DQ226" t="b">
        <v>1</v>
      </c>
      <c r="DR226">
        <v>1758404787.6</v>
      </c>
      <c r="DS226">
        <v>200.7516296296296</v>
      </c>
      <c r="DT226">
        <v>183.3397407407407</v>
      </c>
      <c r="DU226">
        <v>22.87902962962963</v>
      </c>
      <c r="DV226">
        <v>21.30180370370371</v>
      </c>
      <c r="DW226">
        <v>200.7459259259259</v>
      </c>
      <c r="DX226">
        <v>22.65914814814814</v>
      </c>
      <c r="DY226">
        <v>500.036111111111</v>
      </c>
      <c r="DZ226">
        <v>90.27206296296296</v>
      </c>
      <c r="EA226">
        <v>0.051438</v>
      </c>
      <c r="EB226">
        <v>29.49606296296296</v>
      </c>
      <c r="EC226">
        <v>29.99653333333333</v>
      </c>
      <c r="ED226">
        <v>999.9000000000001</v>
      </c>
      <c r="EE226">
        <v>0</v>
      </c>
      <c r="EF226">
        <v>0</v>
      </c>
      <c r="EG226">
        <v>10005.11777777778</v>
      </c>
      <c r="EH226">
        <v>0</v>
      </c>
      <c r="EI226">
        <v>7.447139999999998</v>
      </c>
      <c r="EJ226">
        <v>17.4119</v>
      </c>
      <c r="EK226">
        <v>205.4521481481481</v>
      </c>
      <c r="EL226">
        <v>187.3301851851851</v>
      </c>
      <c r="EM226">
        <v>1.577218518518519</v>
      </c>
      <c r="EN226">
        <v>183.3397407407407</v>
      </c>
      <c r="EO226">
        <v>21.30180370370371</v>
      </c>
      <c r="EP226">
        <v>2.065337777777778</v>
      </c>
      <c r="EQ226">
        <v>1.922958518518519</v>
      </c>
      <c r="ER226">
        <v>17.95434444444444</v>
      </c>
      <c r="ES226">
        <v>16.82384074074074</v>
      </c>
      <c r="ET226">
        <v>2000.034444444444</v>
      </c>
      <c r="EU226">
        <v>0.9800047777777777</v>
      </c>
      <c r="EV226">
        <v>0.01999485925925926</v>
      </c>
      <c r="EW226">
        <v>0</v>
      </c>
      <c r="EX226">
        <v>287.7821111111111</v>
      </c>
      <c r="EY226">
        <v>5.000560000000001</v>
      </c>
      <c r="EZ226">
        <v>5883.988148148149</v>
      </c>
      <c r="FA226">
        <v>17295.2</v>
      </c>
      <c r="FB226">
        <v>40.625</v>
      </c>
      <c r="FC226">
        <v>40.81199999999999</v>
      </c>
      <c r="FD226">
        <v>40.34</v>
      </c>
      <c r="FE226">
        <v>40</v>
      </c>
      <c r="FF226">
        <v>41.43699999999999</v>
      </c>
      <c r="FG226">
        <v>1955.144444444444</v>
      </c>
      <c r="FH226">
        <v>39.89000000000001</v>
      </c>
      <c r="FI226">
        <v>0</v>
      </c>
      <c r="FJ226">
        <v>1758404795.2</v>
      </c>
      <c r="FK226">
        <v>0</v>
      </c>
      <c r="FL226">
        <v>287.81564</v>
      </c>
      <c r="FM226">
        <v>5.511846154989643</v>
      </c>
      <c r="FN226">
        <v>111.653846190815</v>
      </c>
      <c r="FO226">
        <v>5884.5484</v>
      </c>
      <c r="FP226">
        <v>15</v>
      </c>
      <c r="FQ226">
        <v>0</v>
      </c>
      <c r="FR226" t="s">
        <v>441</v>
      </c>
      <c r="FS226">
        <v>1747148579.5</v>
      </c>
      <c r="FT226">
        <v>1747148584.5</v>
      </c>
      <c r="FU226">
        <v>0</v>
      </c>
      <c r="FV226">
        <v>0.162</v>
      </c>
      <c r="FW226">
        <v>-0.001</v>
      </c>
      <c r="FX226">
        <v>0.139</v>
      </c>
      <c r="FY226">
        <v>0.058</v>
      </c>
      <c r="FZ226">
        <v>420</v>
      </c>
      <c r="GA226">
        <v>16</v>
      </c>
      <c r="GB226">
        <v>0.19</v>
      </c>
      <c r="GC226">
        <v>0.02</v>
      </c>
      <c r="GD226">
        <v>17.18378536585366</v>
      </c>
      <c r="GE226">
        <v>4.409924738675977</v>
      </c>
      <c r="GF226">
        <v>0.4384872640812406</v>
      </c>
      <c r="GG226">
        <v>0</v>
      </c>
      <c r="GH226">
        <v>287.5020882352941</v>
      </c>
      <c r="GI226">
        <v>5.874484345526714</v>
      </c>
      <c r="GJ226">
        <v>0.6024279487133737</v>
      </c>
      <c r="GK226">
        <v>0</v>
      </c>
      <c r="GL226">
        <v>1.57315243902439</v>
      </c>
      <c r="GM226">
        <v>0.08819665505226554</v>
      </c>
      <c r="GN226">
        <v>0.00884667824679859</v>
      </c>
      <c r="GO226">
        <v>1</v>
      </c>
      <c r="GP226">
        <v>1</v>
      </c>
      <c r="GQ226">
        <v>3</v>
      </c>
      <c r="GR226" t="s">
        <v>455</v>
      </c>
      <c r="GS226">
        <v>3.12801</v>
      </c>
      <c r="GT226">
        <v>2.72897</v>
      </c>
      <c r="GU226">
        <v>0.0418673</v>
      </c>
      <c r="GV226">
        <v>0.0381914</v>
      </c>
      <c r="GW226">
        <v>0.103445</v>
      </c>
      <c r="GX226">
        <v>0.09891369999999999</v>
      </c>
      <c r="GY226">
        <v>28804.7</v>
      </c>
      <c r="GZ226">
        <v>28000.3</v>
      </c>
      <c r="HA226">
        <v>30602.2</v>
      </c>
      <c r="HB226">
        <v>29363.1</v>
      </c>
      <c r="HC226">
        <v>37858</v>
      </c>
      <c r="HD226">
        <v>34799.3</v>
      </c>
      <c r="HE226">
        <v>46813.6</v>
      </c>
      <c r="HF226">
        <v>43623.3</v>
      </c>
      <c r="HG226">
        <v>1.83065</v>
      </c>
      <c r="HH226">
        <v>1.88307</v>
      </c>
      <c r="HI226">
        <v>0.118487</v>
      </c>
      <c r="HJ226">
        <v>0</v>
      </c>
      <c r="HK226">
        <v>28.0502</v>
      </c>
      <c r="HL226">
        <v>999.9</v>
      </c>
      <c r="HM226">
        <v>52.1</v>
      </c>
      <c r="HN226">
        <v>30.7</v>
      </c>
      <c r="HO226">
        <v>25.5948</v>
      </c>
      <c r="HP226">
        <v>63.3422</v>
      </c>
      <c r="HQ226">
        <v>16.851</v>
      </c>
      <c r="HR226">
        <v>1</v>
      </c>
      <c r="HS226">
        <v>0.0856326</v>
      </c>
      <c r="HT226">
        <v>-0.572481</v>
      </c>
      <c r="HU226">
        <v>20.1993</v>
      </c>
      <c r="HV226">
        <v>5.22568</v>
      </c>
      <c r="HW226">
        <v>11.974</v>
      </c>
      <c r="HX226">
        <v>4.96955</v>
      </c>
      <c r="HY226">
        <v>3.28932</v>
      </c>
      <c r="HZ226">
        <v>9999</v>
      </c>
      <c r="IA226">
        <v>9999</v>
      </c>
      <c r="IB226">
        <v>9999</v>
      </c>
      <c r="IC226">
        <v>999.9</v>
      </c>
      <c r="ID226">
        <v>4.97293</v>
      </c>
      <c r="IE226">
        <v>1.87729</v>
      </c>
      <c r="IF226">
        <v>1.87538</v>
      </c>
      <c r="IG226">
        <v>1.8782</v>
      </c>
      <c r="IH226">
        <v>1.87496</v>
      </c>
      <c r="II226">
        <v>1.87851</v>
      </c>
      <c r="IJ226">
        <v>1.87564</v>
      </c>
      <c r="IK226">
        <v>1.87683</v>
      </c>
      <c r="IL226">
        <v>0</v>
      </c>
      <c r="IM226">
        <v>0</v>
      </c>
      <c r="IN226">
        <v>0</v>
      </c>
      <c r="IO226">
        <v>0</v>
      </c>
      <c r="IP226" t="s">
        <v>443</v>
      </c>
      <c r="IQ226" t="s">
        <v>444</v>
      </c>
      <c r="IR226" t="s">
        <v>445</v>
      </c>
      <c r="IS226" t="s">
        <v>445</v>
      </c>
      <c r="IT226" t="s">
        <v>445</v>
      </c>
      <c r="IU226" t="s">
        <v>445</v>
      </c>
      <c r="IV226">
        <v>0</v>
      </c>
      <c r="IW226">
        <v>100</v>
      </c>
      <c r="IX226">
        <v>100</v>
      </c>
      <c r="IY226">
        <v>-0.019</v>
      </c>
      <c r="IZ226">
        <v>0.2201</v>
      </c>
      <c r="JA226">
        <v>-0.2046850803116756</v>
      </c>
      <c r="JB226">
        <v>0.001090686741545948</v>
      </c>
      <c r="JC226">
        <v>-2.452344269991786E-07</v>
      </c>
      <c r="JD226">
        <v>1.613811493950918E-10</v>
      </c>
      <c r="JE226">
        <v>-0.05017639731038544</v>
      </c>
      <c r="JF226">
        <v>-0.0006473243881308715</v>
      </c>
      <c r="JG226">
        <v>0.0006993473609999637</v>
      </c>
      <c r="JH226">
        <v>-6.390957121238126E-06</v>
      </c>
      <c r="JI226">
        <v>1</v>
      </c>
      <c r="JJ226">
        <v>2094</v>
      </c>
      <c r="JK226">
        <v>1</v>
      </c>
      <c r="JL226">
        <v>27</v>
      </c>
      <c r="JM226">
        <v>187603.6</v>
      </c>
      <c r="JN226">
        <v>187603.5</v>
      </c>
      <c r="JO226">
        <v>0.494385</v>
      </c>
      <c r="JP226">
        <v>2.55981</v>
      </c>
      <c r="JQ226">
        <v>1.39893</v>
      </c>
      <c r="JR226">
        <v>2.34497</v>
      </c>
      <c r="JS226">
        <v>1.44897</v>
      </c>
      <c r="JT226">
        <v>2.59399</v>
      </c>
      <c r="JU226">
        <v>37.0032</v>
      </c>
      <c r="JV226">
        <v>24.2013</v>
      </c>
      <c r="JW226">
        <v>18</v>
      </c>
      <c r="JX226">
        <v>477.035</v>
      </c>
      <c r="JY226">
        <v>480.151</v>
      </c>
      <c r="JZ226">
        <v>28.1107</v>
      </c>
      <c r="KA226">
        <v>28.2528</v>
      </c>
      <c r="KB226">
        <v>30.0001</v>
      </c>
      <c r="KC226">
        <v>28.0101</v>
      </c>
      <c r="KD226">
        <v>28.0843</v>
      </c>
      <c r="KE226">
        <v>9.92205</v>
      </c>
      <c r="KF226">
        <v>25.3611</v>
      </c>
      <c r="KG226">
        <v>93.6844</v>
      </c>
      <c r="KH226">
        <v>28.1131</v>
      </c>
      <c r="KI226">
        <v>132.443</v>
      </c>
      <c r="KJ226">
        <v>21.3215</v>
      </c>
      <c r="KK226">
        <v>101.168</v>
      </c>
      <c r="KL226">
        <v>100.349</v>
      </c>
    </row>
    <row r="227" spans="1:298">
      <c r="A227">
        <v>211</v>
      </c>
      <c r="B227">
        <v>1758404800.1</v>
      </c>
      <c r="C227">
        <v>7391.599999904633</v>
      </c>
      <c r="D227" t="s">
        <v>869</v>
      </c>
      <c r="E227" t="s">
        <v>870</v>
      </c>
      <c r="F227">
        <v>5</v>
      </c>
      <c r="G227" t="s">
        <v>834</v>
      </c>
      <c r="H227" t="s">
        <v>437</v>
      </c>
      <c r="I227" t="s">
        <v>438</v>
      </c>
      <c r="J227">
        <v>1758404792.314285</v>
      </c>
      <c r="K227">
        <f>(L227)/1000</f>
        <v>0</v>
      </c>
      <c r="L227">
        <f>IF(DQ227, AO227, AI227)</f>
        <v>0</v>
      </c>
      <c r="M227">
        <f>IF(DQ227, AJ227, AH227)</f>
        <v>0</v>
      </c>
      <c r="N227">
        <f>DS227 - IF(AV227&gt;1, M227*DM227*100.0/(AX227), 0)</f>
        <v>0</v>
      </c>
      <c r="O227">
        <f>((U227-K227/2)*N227-M227)/(U227+K227/2)</f>
        <v>0</v>
      </c>
      <c r="P227">
        <f>O227*(DZ227+EA227)/1000.0</f>
        <v>0</v>
      </c>
      <c r="Q227">
        <f>(DS227 - IF(AV227&gt;1, M227*DM227*100.0/(AX227), 0))*(DZ227+EA227)/1000.0</f>
        <v>0</v>
      </c>
      <c r="R227">
        <f>2.0/((1/T227-1/S227)+SIGN(T227)*SQRT((1/T227-1/S227)*(1/T227-1/S227) + 4*DN227/((DN227+1)*(DN227+1))*(2*1/T227*1/S227-1/S227*1/S227)))</f>
        <v>0</v>
      </c>
      <c r="S227">
        <f>IF(LEFT(DO227,1)&lt;&gt;"0",IF(LEFT(DO227,1)="1",3.0,DP227),$D$5+$E$5*(EG227*DZ227/($K$5*1000))+$F$5*(EG227*DZ227/($K$5*1000))*MAX(MIN(DM227,$J$5),$I$5)*MAX(MIN(DM227,$J$5),$I$5)+$G$5*MAX(MIN(DM227,$J$5),$I$5)*(EG227*DZ227/($K$5*1000))+$H$5*(EG227*DZ227/($K$5*1000))*(EG227*DZ227/($K$5*1000)))</f>
        <v>0</v>
      </c>
      <c r="T227">
        <f>K227*(1000-(1000*0.61365*exp(17.502*X227/(240.97+X227))/(DZ227+EA227)+DU227)/2)/(1000*0.61365*exp(17.502*X227/(240.97+X227))/(DZ227+EA227)-DU227)</f>
        <v>0</v>
      </c>
      <c r="U227">
        <f>1/((DN227+1)/(R227/1.6)+1/(S227/1.37)) + DN227/((DN227+1)/(R227/1.6) + DN227/(S227/1.37))</f>
        <v>0</v>
      </c>
      <c r="V227">
        <f>(DI227*DL227)</f>
        <v>0</v>
      </c>
      <c r="W227">
        <f>(EB227+(V227+2*0.95*5.67E-8*(((EB227+$B$7)+273)^4-(EB227+273)^4)-44100*K227)/(1.84*29.3*S227+8*0.95*5.67E-8*(EB227+273)^3))</f>
        <v>0</v>
      </c>
      <c r="X227">
        <f>($C$7*EC227+$D$7*ED227+$E$7*W227)</f>
        <v>0</v>
      </c>
      <c r="Y227">
        <f>0.61365*exp(17.502*X227/(240.97+X227))</f>
        <v>0</v>
      </c>
      <c r="Z227">
        <f>(AA227/AB227*100)</f>
        <v>0</v>
      </c>
      <c r="AA227">
        <f>DU227*(DZ227+EA227)/1000</f>
        <v>0</v>
      </c>
      <c r="AB227">
        <f>0.61365*exp(17.502*EB227/(240.97+EB227))</f>
        <v>0</v>
      </c>
      <c r="AC227">
        <f>(Y227-DU227*(DZ227+EA227)/1000)</f>
        <v>0</v>
      </c>
      <c r="AD227">
        <f>(-K227*44100)</f>
        <v>0</v>
      </c>
      <c r="AE227">
        <f>2*29.3*S227*0.92*(EB227-X227)</f>
        <v>0</v>
      </c>
      <c r="AF227">
        <f>2*0.95*5.67E-8*(((EB227+$B$7)+273)^4-(X227+273)^4)</f>
        <v>0</v>
      </c>
      <c r="AG227">
        <f>V227+AF227+AD227+AE227</f>
        <v>0</v>
      </c>
      <c r="AH227">
        <f>DY227*AV227*(DT227-DS227*(1000-AV227*DV227)/(1000-AV227*DU227))/(100*DM227)</f>
        <v>0</v>
      </c>
      <c r="AI227">
        <f>1000*DY227*AV227*(DU227-DV227)/(100*DM227*(1000-AV227*DU227))</f>
        <v>0</v>
      </c>
      <c r="AJ227">
        <f>(AK227 - AL227 - DZ227*1E3/(8.314*(EB227+273.15)) * AN227/DY227 * AM227) * DY227/(100*DM227) * (1000 - DV227)/1000</f>
        <v>0</v>
      </c>
      <c r="AK227">
        <v>155.5839785994603</v>
      </c>
      <c r="AL227">
        <v>166.0224787878787</v>
      </c>
      <c r="AM227">
        <v>-3.277161517002913</v>
      </c>
      <c r="AN227">
        <v>65.66156784725538</v>
      </c>
      <c r="AO227">
        <f>(AQ227 - AP227 + DZ227*1E3/(8.314*(EB227+273.15)) * AS227/DY227 * AR227) * DY227/(100*DM227) * 1000/(1000 - AQ227)</f>
        <v>0</v>
      </c>
      <c r="AP227">
        <v>21.28975969742569</v>
      </c>
      <c r="AQ227">
        <v>22.89052666666666</v>
      </c>
      <c r="AR227">
        <v>3.657565491513213E-05</v>
      </c>
      <c r="AS227">
        <v>124.6823972662546</v>
      </c>
      <c r="AT227">
        <v>0</v>
      </c>
      <c r="AU227">
        <v>0</v>
      </c>
      <c r="AV227">
        <f>IF(AT227*$H$13&gt;=AX227,1.0,(AX227/(AX227-AT227*$H$13)))</f>
        <v>0</v>
      </c>
      <c r="AW227">
        <f>(AV227-1)*100</f>
        <v>0</v>
      </c>
      <c r="AX227">
        <f>MAX(0,($B$13+$C$13*EG227)/(1+$D$13*EG227)*DZ227/(EB227+273)*$E$13)</f>
        <v>0</v>
      </c>
      <c r="AY227" t="s">
        <v>439</v>
      </c>
      <c r="AZ227" t="s">
        <v>439</v>
      </c>
      <c r="BA227">
        <v>0</v>
      </c>
      <c r="BB227">
        <v>0</v>
      </c>
      <c r="BC227">
        <f>1-BA227/BB227</f>
        <v>0</v>
      </c>
      <c r="BD227">
        <v>0</v>
      </c>
      <c r="BE227" t="s">
        <v>439</v>
      </c>
      <c r="BF227" t="s">
        <v>439</v>
      </c>
      <c r="BG227">
        <v>0</v>
      </c>
      <c r="BH227">
        <v>0</v>
      </c>
      <c r="BI227">
        <f>1-BG227/BH227</f>
        <v>0</v>
      </c>
      <c r="BJ227">
        <v>0.5</v>
      </c>
      <c r="BK227">
        <f>DJ227</f>
        <v>0</v>
      </c>
      <c r="BL227">
        <f>M227</f>
        <v>0</v>
      </c>
      <c r="BM227">
        <f>BI227*BJ227*BK227</f>
        <v>0</v>
      </c>
      <c r="BN227">
        <f>(BL227-BD227)/BK227</f>
        <v>0</v>
      </c>
      <c r="BO227">
        <f>(BB227-BH227)/BH227</f>
        <v>0</v>
      </c>
      <c r="BP227">
        <f>BA227/(BC227+BA227/BH227)</f>
        <v>0</v>
      </c>
      <c r="BQ227" t="s">
        <v>439</v>
      </c>
      <c r="BR227">
        <v>0</v>
      </c>
      <c r="BS227">
        <f>IF(BR227&lt;&gt;0, BR227, BP227)</f>
        <v>0</v>
      </c>
      <c r="BT227">
        <f>1-BS227/BH227</f>
        <v>0</v>
      </c>
      <c r="BU227">
        <f>(BH227-BG227)/(BH227-BS227)</f>
        <v>0</v>
      </c>
      <c r="BV227">
        <f>(BB227-BH227)/(BB227-BS227)</f>
        <v>0</v>
      </c>
      <c r="BW227">
        <f>(BH227-BG227)/(BH227-BA227)</f>
        <v>0</v>
      </c>
      <c r="BX227">
        <f>(BB227-BH227)/(BB227-BA227)</f>
        <v>0</v>
      </c>
      <c r="BY227">
        <f>(BU227*BS227/BG227)</f>
        <v>0</v>
      </c>
      <c r="BZ227">
        <f>(1-BY227)</f>
        <v>0</v>
      </c>
      <c r="DI227">
        <f>$B$11*EH227+$C$11*EI227+$F$11*ET227*(1-EW227)</f>
        <v>0</v>
      </c>
      <c r="DJ227">
        <f>DI227*DK227</f>
        <v>0</v>
      </c>
      <c r="DK227">
        <f>($B$11*$D$9+$C$11*$D$9+$F$11*((FG227+EY227)/MAX(FG227+EY227+FH227, 0.1)*$I$9+FH227/MAX(FG227+EY227+FH227, 0.1)*$J$9))/($B$11+$C$11+$F$11)</f>
        <v>0</v>
      </c>
      <c r="DL227">
        <f>($B$11*$K$9+$C$11*$K$9+$F$11*((FG227+EY227)/MAX(FG227+EY227+FH227, 0.1)*$P$9+FH227/MAX(FG227+EY227+FH227, 0.1)*$Q$9))/($B$11+$C$11+$F$11)</f>
        <v>0</v>
      </c>
      <c r="DM227">
        <v>2.7</v>
      </c>
      <c r="DN227">
        <v>0.5</v>
      </c>
      <c r="DO227" t="s">
        <v>440</v>
      </c>
      <c r="DP227">
        <v>2</v>
      </c>
      <c r="DQ227" t="b">
        <v>1</v>
      </c>
      <c r="DR227">
        <v>1758404792.314285</v>
      </c>
      <c r="DS227">
        <v>185.5986428571428</v>
      </c>
      <c r="DT227">
        <v>167.7963928571428</v>
      </c>
      <c r="DU227">
        <v>22.88295357142858</v>
      </c>
      <c r="DV227">
        <v>21.29705</v>
      </c>
      <c r="DW227">
        <v>185.6082857142857</v>
      </c>
      <c r="DX227">
        <v>22.66298928571429</v>
      </c>
      <c r="DY227">
        <v>500.0276071428572</v>
      </c>
      <c r="DZ227">
        <v>90.27187857142857</v>
      </c>
      <c r="EA227">
        <v>0.05148095357142857</v>
      </c>
      <c r="EB227">
        <v>29.49700357142857</v>
      </c>
      <c r="EC227">
        <v>29.99303214285714</v>
      </c>
      <c r="ED227">
        <v>999.9000000000002</v>
      </c>
      <c r="EE227">
        <v>0</v>
      </c>
      <c r="EF227">
        <v>0</v>
      </c>
      <c r="EG227">
        <v>10002.23571428571</v>
      </c>
      <c r="EH227">
        <v>0</v>
      </c>
      <c r="EI227">
        <v>7.447139999999998</v>
      </c>
      <c r="EJ227">
        <v>17.80226785714286</v>
      </c>
      <c r="EK227">
        <v>189.9451785714286</v>
      </c>
      <c r="EL227">
        <v>171.4477857142857</v>
      </c>
      <c r="EM227">
        <v>1.585898571428571</v>
      </c>
      <c r="EN227">
        <v>167.7963928571428</v>
      </c>
      <c r="EO227">
        <v>21.29705</v>
      </c>
      <c r="EP227">
        <v>2.065687142857143</v>
      </c>
      <c r="EQ227">
        <v>1.922525</v>
      </c>
      <c r="ER227">
        <v>17.95703214285714</v>
      </c>
      <c r="ES227">
        <v>16.82028928571428</v>
      </c>
      <c r="ET227">
        <v>2000.017142857143</v>
      </c>
      <c r="EU227">
        <v>0.9800046071428571</v>
      </c>
      <c r="EV227">
        <v>0.01999503571428571</v>
      </c>
      <c r="EW227">
        <v>0</v>
      </c>
      <c r="EX227">
        <v>288.2341785714286</v>
      </c>
      <c r="EY227">
        <v>5.000560000000001</v>
      </c>
      <c r="EZ227">
        <v>5892.601785714285</v>
      </c>
      <c r="FA227">
        <v>17295.05</v>
      </c>
      <c r="FB227">
        <v>40.625</v>
      </c>
      <c r="FC227">
        <v>40.81199999999999</v>
      </c>
      <c r="FD227">
        <v>40.33449999999999</v>
      </c>
      <c r="FE227">
        <v>40</v>
      </c>
      <c r="FF227">
        <v>41.43699999999999</v>
      </c>
      <c r="FG227">
        <v>1955.127142857142</v>
      </c>
      <c r="FH227">
        <v>39.89000000000001</v>
      </c>
      <c r="FI227">
        <v>0</v>
      </c>
      <c r="FJ227">
        <v>1758404800</v>
      </c>
      <c r="FK227">
        <v>0</v>
      </c>
      <c r="FL227">
        <v>288.28072</v>
      </c>
      <c r="FM227">
        <v>5.665692298926009</v>
      </c>
      <c r="FN227">
        <v>108.9192306234672</v>
      </c>
      <c r="FO227">
        <v>5893.327200000001</v>
      </c>
      <c r="FP227">
        <v>15</v>
      </c>
      <c r="FQ227">
        <v>0</v>
      </c>
      <c r="FR227" t="s">
        <v>441</v>
      </c>
      <c r="FS227">
        <v>1747148579.5</v>
      </c>
      <c r="FT227">
        <v>1747148584.5</v>
      </c>
      <c r="FU227">
        <v>0</v>
      </c>
      <c r="FV227">
        <v>0.162</v>
      </c>
      <c r="FW227">
        <v>-0.001</v>
      </c>
      <c r="FX227">
        <v>0.139</v>
      </c>
      <c r="FY227">
        <v>0.058</v>
      </c>
      <c r="FZ227">
        <v>420</v>
      </c>
      <c r="GA227">
        <v>16</v>
      </c>
      <c r="GB227">
        <v>0.19</v>
      </c>
      <c r="GC227">
        <v>0.02</v>
      </c>
      <c r="GD227">
        <v>17.563535</v>
      </c>
      <c r="GE227">
        <v>4.622303189493391</v>
      </c>
      <c r="GF227">
        <v>0.4589877626636681</v>
      </c>
      <c r="GG227">
        <v>0</v>
      </c>
      <c r="GH227">
        <v>287.9644117647059</v>
      </c>
      <c r="GI227">
        <v>5.706065693819074</v>
      </c>
      <c r="GJ227">
        <v>0.5795953008805139</v>
      </c>
      <c r="GK227">
        <v>0</v>
      </c>
      <c r="GL227">
        <v>1.58101425</v>
      </c>
      <c r="GM227">
        <v>0.1090711069418338</v>
      </c>
      <c r="GN227">
        <v>0.01064470922277822</v>
      </c>
      <c r="GO227">
        <v>0</v>
      </c>
      <c r="GP227">
        <v>0</v>
      </c>
      <c r="GQ227">
        <v>3</v>
      </c>
      <c r="GR227" t="s">
        <v>470</v>
      </c>
      <c r="GS227">
        <v>3.12795</v>
      </c>
      <c r="GT227">
        <v>2.72968</v>
      </c>
      <c r="GU227">
        <v>0.0384289</v>
      </c>
      <c r="GV227">
        <v>0.0344198</v>
      </c>
      <c r="GW227">
        <v>0.103463</v>
      </c>
      <c r="GX227">
        <v>0.0989003</v>
      </c>
      <c r="GY227">
        <v>28908</v>
      </c>
      <c r="GZ227">
        <v>28109</v>
      </c>
      <c r="HA227">
        <v>30602.2</v>
      </c>
      <c r="HB227">
        <v>29362</v>
      </c>
      <c r="HC227">
        <v>37856.8</v>
      </c>
      <c r="HD227">
        <v>34798.1</v>
      </c>
      <c r="HE227">
        <v>46813.4</v>
      </c>
      <c r="HF227">
        <v>43621.5</v>
      </c>
      <c r="HG227">
        <v>1.83062</v>
      </c>
      <c r="HH227">
        <v>1.88337</v>
      </c>
      <c r="HI227">
        <v>0.119217</v>
      </c>
      <c r="HJ227">
        <v>0</v>
      </c>
      <c r="HK227">
        <v>28.0524</v>
      </c>
      <c r="HL227">
        <v>999.9</v>
      </c>
      <c r="HM227">
        <v>52.1</v>
      </c>
      <c r="HN227">
        <v>30.7</v>
      </c>
      <c r="HO227">
        <v>25.5935</v>
      </c>
      <c r="HP227">
        <v>63.4722</v>
      </c>
      <c r="HQ227">
        <v>16.8109</v>
      </c>
      <c r="HR227">
        <v>1</v>
      </c>
      <c r="HS227">
        <v>0.0856529</v>
      </c>
      <c r="HT227">
        <v>-0.589477</v>
      </c>
      <c r="HU227">
        <v>20.199</v>
      </c>
      <c r="HV227">
        <v>5.22732</v>
      </c>
      <c r="HW227">
        <v>11.974</v>
      </c>
      <c r="HX227">
        <v>4.96995</v>
      </c>
      <c r="HY227">
        <v>3.28953</v>
      </c>
      <c r="HZ227">
        <v>9999</v>
      </c>
      <c r="IA227">
        <v>9999</v>
      </c>
      <c r="IB227">
        <v>9999</v>
      </c>
      <c r="IC227">
        <v>999.9</v>
      </c>
      <c r="ID227">
        <v>4.97295</v>
      </c>
      <c r="IE227">
        <v>1.87729</v>
      </c>
      <c r="IF227">
        <v>1.87533</v>
      </c>
      <c r="IG227">
        <v>1.8782</v>
      </c>
      <c r="IH227">
        <v>1.87488</v>
      </c>
      <c r="II227">
        <v>1.87851</v>
      </c>
      <c r="IJ227">
        <v>1.87561</v>
      </c>
      <c r="IK227">
        <v>1.87677</v>
      </c>
      <c r="IL227">
        <v>0</v>
      </c>
      <c r="IM227">
        <v>0</v>
      </c>
      <c r="IN227">
        <v>0</v>
      </c>
      <c r="IO227">
        <v>0</v>
      </c>
      <c r="IP227" t="s">
        <v>443</v>
      </c>
      <c r="IQ227" t="s">
        <v>444</v>
      </c>
      <c r="IR227" t="s">
        <v>445</v>
      </c>
      <c r="IS227" t="s">
        <v>445</v>
      </c>
      <c r="IT227" t="s">
        <v>445</v>
      </c>
      <c r="IU227" t="s">
        <v>445</v>
      </c>
      <c r="IV227">
        <v>0</v>
      </c>
      <c r="IW227">
        <v>100</v>
      </c>
      <c r="IX227">
        <v>100</v>
      </c>
      <c r="IY227">
        <v>-0.035</v>
      </c>
      <c r="IZ227">
        <v>0.2201</v>
      </c>
      <c r="JA227">
        <v>-0.2046850803116756</v>
      </c>
      <c r="JB227">
        <v>0.001090686741545948</v>
      </c>
      <c r="JC227">
        <v>-2.452344269991786E-07</v>
      </c>
      <c r="JD227">
        <v>1.613811493950918E-10</v>
      </c>
      <c r="JE227">
        <v>-0.05017639731038544</v>
      </c>
      <c r="JF227">
        <v>-0.0006473243881308715</v>
      </c>
      <c r="JG227">
        <v>0.0006993473609999637</v>
      </c>
      <c r="JH227">
        <v>-6.390957121238126E-06</v>
      </c>
      <c r="JI227">
        <v>1</v>
      </c>
      <c r="JJ227">
        <v>2094</v>
      </c>
      <c r="JK227">
        <v>1</v>
      </c>
      <c r="JL227">
        <v>27</v>
      </c>
      <c r="JM227">
        <v>187603.7</v>
      </c>
      <c r="JN227">
        <v>187603.6</v>
      </c>
      <c r="JO227">
        <v>0.456543</v>
      </c>
      <c r="JP227">
        <v>2.57935</v>
      </c>
      <c r="JQ227">
        <v>1.39893</v>
      </c>
      <c r="JR227">
        <v>2.34497</v>
      </c>
      <c r="JS227">
        <v>1.44897</v>
      </c>
      <c r="JT227">
        <v>2.57812</v>
      </c>
      <c r="JU227">
        <v>37.0032</v>
      </c>
      <c r="JV227">
        <v>24.1926</v>
      </c>
      <c r="JW227">
        <v>18</v>
      </c>
      <c r="JX227">
        <v>477.005</v>
      </c>
      <c r="JY227">
        <v>480.332</v>
      </c>
      <c r="JZ227">
        <v>28.1189</v>
      </c>
      <c r="KA227">
        <v>28.2528</v>
      </c>
      <c r="KB227">
        <v>29.9999</v>
      </c>
      <c r="KC227">
        <v>28.0076</v>
      </c>
      <c r="KD227">
        <v>28.0823</v>
      </c>
      <c r="KE227">
        <v>9.162879999999999</v>
      </c>
      <c r="KF227">
        <v>25.3611</v>
      </c>
      <c r="KG227">
        <v>93.6844</v>
      </c>
      <c r="KH227">
        <v>28.1224</v>
      </c>
      <c r="KI227">
        <v>119.076</v>
      </c>
      <c r="KJ227">
        <v>21.3162</v>
      </c>
      <c r="KK227">
        <v>101.168</v>
      </c>
      <c r="KL227">
        <v>100.345</v>
      </c>
    </row>
    <row r="228" spans="1:298">
      <c r="A228">
        <v>212</v>
      </c>
      <c r="B228">
        <v>1758404805.1</v>
      </c>
      <c r="C228">
        <v>7396.599999904633</v>
      </c>
      <c r="D228" t="s">
        <v>871</v>
      </c>
      <c r="E228" t="s">
        <v>872</v>
      </c>
      <c r="F228">
        <v>5</v>
      </c>
      <c r="G228" t="s">
        <v>834</v>
      </c>
      <c r="H228" t="s">
        <v>437</v>
      </c>
      <c r="I228" t="s">
        <v>438</v>
      </c>
      <c r="J228">
        <v>1758404797.6</v>
      </c>
      <c r="K228">
        <f>(L228)/1000</f>
        <v>0</v>
      </c>
      <c r="L228">
        <f>IF(DQ228, AO228, AI228)</f>
        <v>0</v>
      </c>
      <c r="M228">
        <f>IF(DQ228, AJ228, AH228)</f>
        <v>0</v>
      </c>
      <c r="N228">
        <f>DS228 - IF(AV228&gt;1, M228*DM228*100.0/(AX228), 0)</f>
        <v>0</v>
      </c>
      <c r="O228">
        <f>((U228-K228/2)*N228-M228)/(U228+K228/2)</f>
        <v>0</v>
      </c>
      <c r="P228">
        <f>O228*(DZ228+EA228)/1000.0</f>
        <v>0</v>
      </c>
      <c r="Q228">
        <f>(DS228 - IF(AV228&gt;1, M228*DM228*100.0/(AX228), 0))*(DZ228+EA228)/1000.0</f>
        <v>0</v>
      </c>
      <c r="R228">
        <f>2.0/((1/T228-1/S228)+SIGN(T228)*SQRT((1/T228-1/S228)*(1/T228-1/S228) + 4*DN228/((DN228+1)*(DN228+1))*(2*1/T228*1/S228-1/S228*1/S228)))</f>
        <v>0</v>
      </c>
      <c r="S228">
        <f>IF(LEFT(DO228,1)&lt;&gt;"0",IF(LEFT(DO228,1)="1",3.0,DP228),$D$5+$E$5*(EG228*DZ228/($K$5*1000))+$F$5*(EG228*DZ228/($K$5*1000))*MAX(MIN(DM228,$J$5),$I$5)*MAX(MIN(DM228,$J$5),$I$5)+$G$5*MAX(MIN(DM228,$J$5),$I$5)*(EG228*DZ228/($K$5*1000))+$H$5*(EG228*DZ228/($K$5*1000))*(EG228*DZ228/($K$5*1000)))</f>
        <v>0</v>
      </c>
      <c r="T228">
        <f>K228*(1000-(1000*0.61365*exp(17.502*X228/(240.97+X228))/(DZ228+EA228)+DU228)/2)/(1000*0.61365*exp(17.502*X228/(240.97+X228))/(DZ228+EA228)-DU228)</f>
        <v>0</v>
      </c>
      <c r="U228">
        <f>1/((DN228+1)/(R228/1.6)+1/(S228/1.37)) + DN228/((DN228+1)/(R228/1.6) + DN228/(S228/1.37))</f>
        <v>0</v>
      </c>
      <c r="V228">
        <f>(DI228*DL228)</f>
        <v>0</v>
      </c>
      <c r="W228">
        <f>(EB228+(V228+2*0.95*5.67E-8*(((EB228+$B$7)+273)^4-(EB228+273)^4)-44100*K228)/(1.84*29.3*S228+8*0.95*5.67E-8*(EB228+273)^3))</f>
        <v>0</v>
      </c>
      <c r="X228">
        <f>($C$7*EC228+$D$7*ED228+$E$7*W228)</f>
        <v>0</v>
      </c>
      <c r="Y228">
        <f>0.61365*exp(17.502*X228/(240.97+X228))</f>
        <v>0</v>
      </c>
      <c r="Z228">
        <f>(AA228/AB228*100)</f>
        <v>0</v>
      </c>
      <c r="AA228">
        <f>DU228*(DZ228+EA228)/1000</f>
        <v>0</v>
      </c>
      <c r="AB228">
        <f>0.61365*exp(17.502*EB228/(240.97+EB228))</f>
        <v>0</v>
      </c>
      <c r="AC228">
        <f>(Y228-DU228*(DZ228+EA228)/1000)</f>
        <v>0</v>
      </c>
      <c r="AD228">
        <f>(-K228*44100)</f>
        <v>0</v>
      </c>
      <c r="AE228">
        <f>2*29.3*S228*0.92*(EB228-X228)</f>
        <v>0</v>
      </c>
      <c r="AF228">
        <f>2*0.95*5.67E-8*(((EB228+$B$7)+273)^4-(X228+273)^4)</f>
        <v>0</v>
      </c>
      <c r="AG228">
        <f>V228+AF228+AD228+AE228</f>
        <v>0</v>
      </c>
      <c r="AH228">
        <f>DY228*AV228*(DT228-DS228*(1000-AV228*DV228)/(1000-AV228*DU228))/(100*DM228)</f>
        <v>0</v>
      </c>
      <c r="AI228">
        <f>1000*DY228*AV228*(DU228-DV228)/(100*DM228*(1000-AV228*DU228))</f>
        <v>0</v>
      </c>
      <c r="AJ228">
        <f>(AK228 - AL228 - DZ228*1E3/(8.314*(EB228+273.15)) * AN228/DY228 * AM228) * DY228/(100*DM228) * (1000 - DV228)/1000</f>
        <v>0</v>
      </c>
      <c r="AK228">
        <v>138.1532276575855</v>
      </c>
      <c r="AL228">
        <v>149.3503696969697</v>
      </c>
      <c r="AM228">
        <v>-3.332496650457775</v>
      </c>
      <c r="AN228">
        <v>65.66156784725538</v>
      </c>
      <c r="AO228">
        <f>(AQ228 - AP228 + DZ228*1E3/(8.314*(EB228+273.15)) * AS228/DY228 * AR228) * DY228/(100*DM228) * 1000/(1000 - AQ228)</f>
        <v>0</v>
      </c>
      <c r="AP228">
        <v>21.28540455887197</v>
      </c>
      <c r="AQ228">
        <v>22.89928909090908</v>
      </c>
      <c r="AR228">
        <v>6.511196506048059E-05</v>
      </c>
      <c r="AS228">
        <v>124.6823972662546</v>
      </c>
      <c r="AT228">
        <v>0</v>
      </c>
      <c r="AU228">
        <v>0</v>
      </c>
      <c r="AV228">
        <f>IF(AT228*$H$13&gt;=AX228,1.0,(AX228/(AX228-AT228*$H$13)))</f>
        <v>0</v>
      </c>
      <c r="AW228">
        <f>(AV228-1)*100</f>
        <v>0</v>
      </c>
      <c r="AX228">
        <f>MAX(0,($B$13+$C$13*EG228)/(1+$D$13*EG228)*DZ228/(EB228+273)*$E$13)</f>
        <v>0</v>
      </c>
      <c r="AY228" t="s">
        <v>439</v>
      </c>
      <c r="AZ228" t="s">
        <v>439</v>
      </c>
      <c r="BA228">
        <v>0</v>
      </c>
      <c r="BB228">
        <v>0</v>
      </c>
      <c r="BC228">
        <f>1-BA228/BB228</f>
        <v>0</v>
      </c>
      <c r="BD228">
        <v>0</v>
      </c>
      <c r="BE228" t="s">
        <v>439</v>
      </c>
      <c r="BF228" t="s">
        <v>439</v>
      </c>
      <c r="BG228">
        <v>0</v>
      </c>
      <c r="BH228">
        <v>0</v>
      </c>
      <c r="BI228">
        <f>1-BG228/BH228</f>
        <v>0</v>
      </c>
      <c r="BJ228">
        <v>0.5</v>
      </c>
      <c r="BK228">
        <f>DJ228</f>
        <v>0</v>
      </c>
      <c r="BL228">
        <f>M228</f>
        <v>0</v>
      </c>
      <c r="BM228">
        <f>BI228*BJ228*BK228</f>
        <v>0</v>
      </c>
      <c r="BN228">
        <f>(BL228-BD228)/BK228</f>
        <v>0</v>
      </c>
      <c r="BO228">
        <f>(BB228-BH228)/BH228</f>
        <v>0</v>
      </c>
      <c r="BP228">
        <f>BA228/(BC228+BA228/BH228)</f>
        <v>0</v>
      </c>
      <c r="BQ228" t="s">
        <v>439</v>
      </c>
      <c r="BR228">
        <v>0</v>
      </c>
      <c r="BS228">
        <f>IF(BR228&lt;&gt;0, BR228, BP228)</f>
        <v>0</v>
      </c>
      <c r="BT228">
        <f>1-BS228/BH228</f>
        <v>0</v>
      </c>
      <c r="BU228">
        <f>(BH228-BG228)/(BH228-BS228)</f>
        <v>0</v>
      </c>
      <c r="BV228">
        <f>(BB228-BH228)/(BB228-BS228)</f>
        <v>0</v>
      </c>
      <c r="BW228">
        <f>(BH228-BG228)/(BH228-BA228)</f>
        <v>0</v>
      </c>
      <c r="BX228">
        <f>(BB228-BH228)/(BB228-BA228)</f>
        <v>0</v>
      </c>
      <c r="BY228">
        <f>(BU228*BS228/BG228)</f>
        <v>0</v>
      </c>
      <c r="BZ228">
        <f>(1-BY228)</f>
        <v>0</v>
      </c>
      <c r="DI228">
        <f>$B$11*EH228+$C$11*EI228+$F$11*ET228*(1-EW228)</f>
        <v>0</v>
      </c>
      <c r="DJ228">
        <f>DI228*DK228</f>
        <v>0</v>
      </c>
      <c r="DK228">
        <f>($B$11*$D$9+$C$11*$D$9+$F$11*((FG228+EY228)/MAX(FG228+EY228+FH228, 0.1)*$I$9+FH228/MAX(FG228+EY228+FH228, 0.1)*$J$9))/($B$11+$C$11+$F$11)</f>
        <v>0</v>
      </c>
      <c r="DL228">
        <f>($B$11*$K$9+$C$11*$K$9+$F$11*((FG228+EY228)/MAX(FG228+EY228+FH228, 0.1)*$P$9+FH228/MAX(FG228+EY228+FH228, 0.1)*$Q$9))/($B$11+$C$11+$F$11)</f>
        <v>0</v>
      </c>
      <c r="DM228">
        <v>2.7</v>
      </c>
      <c r="DN228">
        <v>0.5</v>
      </c>
      <c r="DO228" t="s">
        <v>440</v>
      </c>
      <c r="DP228">
        <v>2</v>
      </c>
      <c r="DQ228" t="b">
        <v>1</v>
      </c>
      <c r="DR228">
        <v>1758404797.6</v>
      </c>
      <c r="DS228">
        <v>168.5726666666667</v>
      </c>
      <c r="DT228">
        <v>150.215962962963</v>
      </c>
      <c r="DU228">
        <v>22.88888888888889</v>
      </c>
      <c r="DV228">
        <v>21.29124814814815</v>
      </c>
      <c r="DW228">
        <v>168.5996296296296</v>
      </c>
      <c r="DX228">
        <v>22.6688037037037</v>
      </c>
      <c r="DY228">
        <v>499.9994814814814</v>
      </c>
      <c r="DZ228">
        <v>90.27175185185185</v>
      </c>
      <c r="EA228">
        <v>0.05164420370370371</v>
      </c>
      <c r="EB228">
        <v>29.49808888888889</v>
      </c>
      <c r="EC228">
        <v>29.99136666666667</v>
      </c>
      <c r="ED228">
        <v>999.9000000000001</v>
      </c>
      <c r="EE228">
        <v>0</v>
      </c>
      <c r="EF228">
        <v>0</v>
      </c>
      <c r="EG228">
        <v>10000.88407407407</v>
      </c>
      <c r="EH228">
        <v>0</v>
      </c>
      <c r="EI228">
        <v>7.446221481481483</v>
      </c>
      <c r="EJ228">
        <v>18.35664444444444</v>
      </c>
      <c r="EK228">
        <v>172.5214814814815</v>
      </c>
      <c r="EL228">
        <v>153.4838888888889</v>
      </c>
      <c r="EM228">
        <v>1.597639259259259</v>
      </c>
      <c r="EN228">
        <v>150.215962962963</v>
      </c>
      <c r="EO228">
        <v>21.29124814814815</v>
      </c>
      <c r="EP228">
        <v>2.06622037037037</v>
      </c>
      <c r="EQ228">
        <v>1.921998518518518</v>
      </c>
      <c r="ER228">
        <v>17.96113333333333</v>
      </c>
      <c r="ES228">
        <v>16.81597037037037</v>
      </c>
      <c r="ET228">
        <v>2000.022592592593</v>
      </c>
      <c r="EU228">
        <v>0.9800046666666666</v>
      </c>
      <c r="EV228">
        <v>0.01999498148148148</v>
      </c>
      <c r="EW228">
        <v>0</v>
      </c>
      <c r="EX228">
        <v>288.748925925926</v>
      </c>
      <c r="EY228">
        <v>5.000560000000001</v>
      </c>
      <c r="EZ228">
        <v>5902.584074074074</v>
      </c>
      <c r="FA228">
        <v>17295.1</v>
      </c>
      <c r="FB228">
        <v>40.625</v>
      </c>
      <c r="FC228">
        <v>40.81199999999999</v>
      </c>
      <c r="FD228">
        <v>40.33299999999999</v>
      </c>
      <c r="FE228">
        <v>40</v>
      </c>
      <c r="FF228">
        <v>41.43699999999999</v>
      </c>
      <c r="FG228">
        <v>1955.132592592592</v>
      </c>
      <c r="FH228">
        <v>39.89000000000001</v>
      </c>
      <c r="FI228">
        <v>0</v>
      </c>
      <c r="FJ228">
        <v>1758404805.4</v>
      </c>
      <c r="FK228">
        <v>0</v>
      </c>
      <c r="FL228">
        <v>288.7711538461539</v>
      </c>
      <c r="FM228">
        <v>5.707623931678092</v>
      </c>
      <c r="FN228">
        <v>114.348717970295</v>
      </c>
      <c r="FO228">
        <v>5903.005384615385</v>
      </c>
      <c r="FP228">
        <v>15</v>
      </c>
      <c r="FQ228">
        <v>0</v>
      </c>
      <c r="FR228" t="s">
        <v>441</v>
      </c>
      <c r="FS228">
        <v>1747148579.5</v>
      </c>
      <c r="FT228">
        <v>1747148584.5</v>
      </c>
      <c r="FU228">
        <v>0</v>
      </c>
      <c r="FV228">
        <v>0.162</v>
      </c>
      <c r="FW228">
        <v>-0.001</v>
      </c>
      <c r="FX228">
        <v>0.139</v>
      </c>
      <c r="FY228">
        <v>0.058</v>
      </c>
      <c r="FZ228">
        <v>420</v>
      </c>
      <c r="GA228">
        <v>16</v>
      </c>
      <c r="GB228">
        <v>0.19</v>
      </c>
      <c r="GC228">
        <v>0.02</v>
      </c>
      <c r="GD228">
        <v>18.07548048780488</v>
      </c>
      <c r="GE228">
        <v>6.274285714285716</v>
      </c>
      <c r="GF228">
        <v>0.6388490318321948</v>
      </c>
      <c r="GG228">
        <v>0</v>
      </c>
      <c r="GH228">
        <v>288.493205882353</v>
      </c>
      <c r="GI228">
        <v>5.794331551033851</v>
      </c>
      <c r="GJ228">
        <v>0.5888115537655102</v>
      </c>
      <c r="GK228">
        <v>0</v>
      </c>
      <c r="GL228">
        <v>1.591111707317073</v>
      </c>
      <c r="GM228">
        <v>0.1323884320557497</v>
      </c>
      <c r="GN228">
        <v>0.01306864239920272</v>
      </c>
      <c r="GO228">
        <v>0</v>
      </c>
      <c r="GP228">
        <v>0</v>
      </c>
      <c r="GQ228">
        <v>3</v>
      </c>
      <c r="GR228" t="s">
        <v>470</v>
      </c>
      <c r="GS228">
        <v>3.12809</v>
      </c>
      <c r="GT228">
        <v>2.72974</v>
      </c>
      <c r="GU228">
        <v>0.0348622</v>
      </c>
      <c r="GV228">
        <v>0.0306936</v>
      </c>
      <c r="GW228">
        <v>0.103491</v>
      </c>
      <c r="GX228">
        <v>0.09888429999999999</v>
      </c>
      <c r="GY228">
        <v>29015.2</v>
      </c>
      <c r="GZ228">
        <v>28217.8</v>
      </c>
      <c r="HA228">
        <v>30602.2</v>
      </c>
      <c r="HB228">
        <v>29362.4</v>
      </c>
      <c r="HC228">
        <v>37855.4</v>
      </c>
      <c r="HD228">
        <v>34799.1</v>
      </c>
      <c r="HE228">
        <v>46813.5</v>
      </c>
      <c r="HF228">
        <v>43622.3</v>
      </c>
      <c r="HG228">
        <v>1.83088</v>
      </c>
      <c r="HH228">
        <v>1.8832</v>
      </c>
      <c r="HI228">
        <v>0.119224</v>
      </c>
      <c r="HJ228">
        <v>0</v>
      </c>
      <c r="HK228">
        <v>28.0526</v>
      </c>
      <c r="HL228">
        <v>999.9</v>
      </c>
      <c r="HM228">
        <v>52.1</v>
      </c>
      <c r="HN228">
        <v>30.7</v>
      </c>
      <c r="HO228">
        <v>25.5963</v>
      </c>
      <c r="HP228">
        <v>63.5722</v>
      </c>
      <c r="HQ228">
        <v>16.6867</v>
      </c>
      <c r="HR228">
        <v>1</v>
      </c>
      <c r="HS228">
        <v>0.0855513</v>
      </c>
      <c r="HT228">
        <v>-0.582742</v>
      </c>
      <c r="HU228">
        <v>20.1991</v>
      </c>
      <c r="HV228">
        <v>5.22747</v>
      </c>
      <c r="HW228">
        <v>11.974</v>
      </c>
      <c r="HX228">
        <v>4.97015</v>
      </c>
      <c r="HY228">
        <v>3.28953</v>
      </c>
      <c r="HZ228">
        <v>9999</v>
      </c>
      <c r="IA228">
        <v>9999</v>
      </c>
      <c r="IB228">
        <v>9999</v>
      </c>
      <c r="IC228">
        <v>999.9</v>
      </c>
      <c r="ID228">
        <v>4.97296</v>
      </c>
      <c r="IE228">
        <v>1.87729</v>
      </c>
      <c r="IF228">
        <v>1.87534</v>
      </c>
      <c r="IG228">
        <v>1.8782</v>
      </c>
      <c r="IH228">
        <v>1.87489</v>
      </c>
      <c r="II228">
        <v>1.87851</v>
      </c>
      <c r="IJ228">
        <v>1.87561</v>
      </c>
      <c r="IK228">
        <v>1.87678</v>
      </c>
      <c r="IL228">
        <v>0</v>
      </c>
      <c r="IM228">
        <v>0</v>
      </c>
      <c r="IN228">
        <v>0</v>
      </c>
      <c r="IO228">
        <v>0</v>
      </c>
      <c r="IP228" t="s">
        <v>443</v>
      </c>
      <c r="IQ228" t="s">
        <v>444</v>
      </c>
      <c r="IR228" t="s">
        <v>445</v>
      </c>
      <c r="IS228" t="s">
        <v>445</v>
      </c>
      <c r="IT228" t="s">
        <v>445</v>
      </c>
      <c r="IU228" t="s">
        <v>445</v>
      </c>
      <c r="IV228">
        <v>0</v>
      </c>
      <c r="IW228">
        <v>100</v>
      </c>
      <c r="IX228">
        <v>100</v>
      </c>
      <c r="IY228">
        <v>-0.052</v>
      </c>
      <c r="IZ228">
        <v>0.2203</v>
      </c>
      <c r="JA228">
        <v>-0.2046850803116756</v>
      </c>
      <c r="JB228">
        <v>0.001090686741545948</v>
      </c>
      <c r="JC228">
        <v>-2.452344269991786E-07</v>
      </c>
      <c r="JD228">
        <v>1.613811493950918E-10</v>
      </c>
      <c r="JE228">
        <v>-0.05017639731038544</v>
      </c>
      <c r="JF228">
        <v>-0.0006473243881308715</v>
      </c>
      <c r="JG228">
        <v>0.0006993473609999637</v>
      </c>
      <c r="JH228">
        <v>-6.390957121238126E-06</v>
      </c>
      <c r="JI228">
        <v>1</v>
      </c>
      <c r="JJ228">
        <v>2094</v>
      </c>
      <c r="JK228">
        <v>1</v>
      </c>
      <c r="JL228">
        <v>27</v>
      </c>
      <c r="JM228">
        <v>187603.8</v>
      </c>
      <c r="JN228">
        <v>187603.7</v>
      </c>
      <c r="JO228">
        <v>0.415039</v>
      </c>
      <c r="JP228">
        <v>2.58911</v>
      </c>
      <c r="JQ228">
        <v>1.39893</v>
      </c>
      <c r="JR228">
        <v>2.34375</v>
      </c>
      <c r="JS228">
        <v>1.44897</v>
      </c>
      <c r="JT228">
        <v>2.50732</v>
      </c>
      <c r="JU228">
        <v>36.9794</v>
      </c>
      <c r="JV228">
        <v>24.1926</v>
      </c>
      <c r="JW228">
        <v>18</v>
      </c>
      <c r="JX228">
        <v>477.135</v>
      </c>
      <c r="JY228">
        <v>480.204</v>
      </c>
      <c r="JZ228">
        <v>28.1276</v>
      </c>
      <c r="KA228">
        <v>28.2503</v>
      </c>
      <c r="KB228">
        <v>30.0001</v>
      </c>
      <c r="KC228">
        <v>28.0066</v>
      </c>
      <c r="KD228">
        <v>28.0807</v>
      </c>
      <c r="KE228">
        <v>8.33638</v>
      </c>
      <c r="KF228">
        <v>25.3611</v>
      </c>
      <c r="KG228">
        <v>93.6844</v>
      </c>
      <c r="KH228">
        <v>28.1284</v>
      </c>
      <c r="KI228">
        <v>99.00149999999999</v>
      </c>
      <c r="KJ228">
        <v>21.3057</v>
      </c>
      <c r="KK228">
        <v>101.168</v>
      </c>
      <c r="KL228">
        <v>100.347</v>
      </c>
    </row>
    <row r="229" spans="1:298">
      <c r="A229">
        <v>213</v>
      </c>
      <c r="B229">
        <v>1758404810.1</v>
      </c>
      <c r="C229">
        <v>7401.599999904633</v>
      </c>
      <c r="D229" t="s">
        <v>873</v>
      </c>
      <c r="E229" t="s">
        <v>874</v>
      </c>
      <c r="F229">
        <v>5</v>
      </c>
      <c r="G229" t="s">
        <v>834</v>
      </c>
      <c r="H229" t="s">
        <v>437</v>
      </c>
      <c r="I229" t="s">
        <v>438</v>
      </c>
      <c r="J229">
        <v>1758404802.314285</v>
      </c>
      <c r="K229">
        <f>(L229)/1000</f>
        <v>0</v>
      </c>
      <c r="L229">
        <f>IF(DQ229, AO229, AI229)</f>
        <v>0</v>
      </c>
      <c r="M229">
        <f>IF(DQ229, AJ229, AH229)</f>
        <v>0</v>
      </c>
      <c r="N229">
        <f>DS229 - IF(AV229&gt;1, M229*DM229*100.0/(AX229), 0)</f>
        <v>0</v>
      </c>
      <c r="O229">
        <f>((U229-K229/2)*N229-M229)/(U229+K229/2)</f>
        <v>0</v>
      </c>
      <c r="P229">
        <f>O229*(DZ229+EA229)/1000.0</f>
        <v>0</v>
      </c>
      <c r="Q229">
        <f>(DS229 - IF(AV229&gt;1, M229*DM229*100.0/(AX229), 0))*(DZ229+EA229)/1000.0</f>
        <v>0</v>
      </c>
      <c r="R229">
        <f>2.0/((1/T229-1/S229)+SIGN(T229)*SQRT((1/T229-1/S229)*(1/T229-1/S229) + 4*DN229/((DN229+1)*(DN229+1))*(2*1/T229*1/S229-1/S229*1/S229)))</f>
        <v>0</v>
      </c>
      <c r="S229">
        <f>IF(LEFT(DO229,1)&lt;&gt;"0",IF(LEFT(DO229,1)="1",3.0,DP229),$D$5+$E$5*(EG229*DZ229/($K$5*1000))+$F$5*(EG229*DZ229/($K$5*1000))*MAX(MIN(DM229,$J$5),$I$5)*MAX(MIN(DM229,$J$5),$I$5)+$G$5*MAX(MIN(DM229,$J$5),$I$5)*(EG229*DZ229/($K$5*1000))+$H$5*(EG229*DZ229/($K$5*1000))*(EG229*DZ229/($K$5*1000)))</f>
        <v>0</v>
      </c>
      <c r="T229">
        <f>K229*(1000-(1000*0.61365*exp(17.502*X229/(240.97+X229))/(DZ229+EA229)+DU229)/2)/(1000*0.61365*exp(17.502*X229/(240.97+X229))/(DZ229+EA229)-DU229)</f>
        <v>0</v>
      </c>
      <c r="U229">
        <f>1/((DN229+1)/(R229/1.6)+1/(S229/1.37)) + DN229/((DN229+1)/(R229/1.6) + DN229/(S229/1.37))</f>
        <v>0</v>
      </c>
      <c r="V229">
        <f>(DI229*DL229)</f>
        <v>0</v>
      </c>
      <c r="W229">
        <f>(EB229+(V229+2*0.95*5.67E-8*(((EB229+$B$7)+273)^4-(EB229+273)^4)-44100*K229)/(1.84*29.3*S229+8*0.95*5.67E-8*(EB229+273)^3))</f>
        <v>0</v>
      </c>
      <c r="X229">
        <f>($C$7*EC229+$D$7*ED229+$E$7*W229)</f>
        <v>0</v>
      </c>
      <c r="Y229">
        <f>0.61365*exp(17.502*X229/(240.97+X229))</f>
        <v>0</v>
      </c>
      <c r="Z229">
        <f>(AA229/AB229*100)</f>
        <v>0</v>
      </c>
      <c r="AA229">
        <f>DU229*(DZ229+EA229)/1000</f>
        <v>0</v>
      </c>
      <c r="AB229">
        <f>0.61365*exp(17.502*EB229/(240.97+EB229))</f>
        <v>0</v>
      </c>
      <c r="AC229">
        <f>(Y229-DU229*(DZ229+EA229)/1000)</f>
        <v>0</v>
      </c>
      <c r="AD229">
        <f>(-K229*44100)</f>
        <v>0</v>
      </c>
      <c r="AE229">
        <f>2*29.3*S229*0.92*(EB229-X229)</f>
        <v>0</v>
      </c>
      <c r="AF229">
        <f>2*0.95*5.67E-8*(((EB229+$B$7)+273)^4-(X229+273)^4)</f>
        <v>0</v>
      </c>
      <c r="AG229">
        <f>V229+AF229+AD229+AE229</f>
        <v>0</v>
      </c>
      <c r="AH229">
        <f>DY229*AV229*(DT229-DS229*(1000-AV229*DV229)/(1000-AV229*DU229))/(100*DM229)</f>
        <v>0</v>
      </c>
      <c r="AI229">
        <f>1000*DY229*AV229*(DU229-DV229)/(100*DM229*(1000-AV229*DU229))</f>
        <v>0</v>
      </c>
      <c r="AJ229">
        <f>(AK229 - AL229 - DZ229*1E3/(8.314*(EB229+273.15)) * AN229/DY229 * AM229) * DY229/(100*DM229) * (1000 - DV229)/1000</f>
        <v>0</v>
      </c>
      <c r="AK229">
        <v>121.5639551387423</v>
      </c>
      <c r="AL229">
        <v>132.9187757575757</v>
      </c>
      <c r="AM229">
        <v>-3.280470401740886</v>
      </c>
      <c r="AN229">
        <v>65.66156784725538</v>
      </c>
      <c r="AO229">
        <f>(AQ229 - AP229 + DZ229*1E3/(8.314*(EB229+273.15)) * AS229/DY229 * AR229) * DY229/(100*DM229) * 1000/(1000 - AQ229)</f>
        <v>0</v>
      </c>
      <c r="AP229">
        <v>21.27903244187602</v>
      </c>
      <c r="AQ229">
        <v>22.91107757575757</v>
      </c>
      <c r="AR229">
        <v>7.225809054517278E-05</v>
      </c>
      <c r="AS229">
        <v>124.6823972662546</v>
      </c>
      <c r="AT229">
        <v>0</v>
      </c>
      <c r="AU229">
        <v>0</v>
      </c>
      <c r="AV229">
        <f>IF(AT229*$H$13&gt;=AX229,1.0,(AX229/(AX229-AT229*$H$13)))</f>
        <v>0</v>
      </c>
      <c r="AW229">
        <f>(AV229-1)*100</f>
        <v>0</v>
      </c>
      <c r="AX229">
        <f>MAX(0,($B$13+$C$13*EG229)/(1+$D$13*EG229)*DZ229/(EB229+273)*$E$13)</f>
        <v>0</v>
      </c>
      <c r="AY229" t="s">
        <v>439</v>
      </c>
      <c r="AZ229" t="s">
        <v>439</v>
      </c>
      <c r="BA229">
        <v>0</v>
      </c>
      <c r="BB229">
        <v>0</v>
      </c>
      <c r="BC229">
        <f>1-BA229/BB229</f>
        <v>0</v>
      </c>
      <c r="BD229">
        <v>0</v>
      </c>
      <c r="BE229" t="s">
        <v>439</v>
      </c>
      <c r="BF229" t="s">
        <v>439</v>
      </c>
      <c r="BG229">
        <v>0</v>
      </c>
      <c r="BH229">
        <v>0</v>
      </c>
      <c r="BI229">
        <f>1-BG229/BH229</f>
        <v>0</v>
      </c>
      <c r="BJ229">
        <v>0.5</v>
      </c>
      <c r="BK229">
        <f>DJ229</f>
        <v>0</v>
      </c>
      <c r="BL229">
        <f>M229</f>
        <v>0</v>
      </c>
      <c r="BM229">
        <f>BI229*BJ229*BK229</f>
        <v>0</v>
      </c>
      <c r="BN229">
        <f>(BL229-BD229)/BK229</f>
        <v>0</v>
      </c>
      <c r="BO229">
        <f>(BB229-BH229)/BH229</f>
        <v>0</v>
      </c>
      <c r="BP229">
        <f>BA229/(BC229+BA229/BH229)</f>
        <v>0</v>
      </c>
      <c r="BQ229" t="s">
        <v>439</v>
      </c>
      <c r="BR229">
        <v>0</v>
      </c>
      <c r="BS229">
        <f>IF(BR229&lt;&gt;0, BR229, BP229)</f>
        <v>0</v>
      </c>
      <c r="BT229">
        <f>1-BS229/BH229</f>
        <v>0</v>
      </c>
      <c r="BU229">
        <f>(BH229-BG229)/(BH229-BS229)</f>
        <v>0</v>
      </c>
      <c r="BV229">
        <f>(BB229-BH229)/(BB229-BS229)</f>
        <v>0</v>
      </c>
      <c r="BW229">
        <f>(BH229-BG229)/(BH229-BA229)</f>
        <v>0</v>
      </c>
      <c r="BX229">
        <f>(BB229-BH229)/(BB229-BA229)</f>
        <v>0</v>
      </c>
      <c r="BY229">
        <f>(BU229*BS229/BG229)</f>
        <v>0</v>
      </c>
      <c r="BZ229">
        <f>(1-BY229)</f>
        <v>0</v>
      </c>
      <c r="DI229">
        <f>$B$11*EH229+$C$11*EI229+$F$11*ET229*(1-EW229)</f>
        <v>0</v>
      </c>
      <c r="DJ229">
        <f>DI229*DK229</f>
        <v>0</v>
      </c>
      <c r="DK229">
        <f>($B$11*$D$9+$C$11*$D$9+$F$11*((FG229+EY229)/MAX(FG229+EY229+FH229, 0.1)*$I$9+FH229/MAX(FG229+EY229+FH229, 0.1)*$J$9))/($B$11+$C$11+$F$11)</f>
        <v>0</v>
      </c>
      <c r="DL229">
        <f>($B$11*$K$9+$C$11*$K$9+$F$11*((FG229+EY229)/MAX(FG229+EY229+FH229, 0.1)*$P$9+FH229/MAX(FG229+EY229+FH229, 0.1)*$Q$9))/($B$11+$C$11+$F$11)</f>
        <v>0</v>
      </c>
      <c r="DM229">
        <v>2.7</v>
      </c>
      <c r="DN229">
        <v>0.5</v>
      </c>
      <c r="DO229" t="s">
        <v>440</v>
      </c>
      <c r="DP229">
        <v>2</v>
      </c>
      <c r="DQ229" t="b">
        <v>1</v>
      </c>
      <c r="DR229">
        <v>1758404802.314285</v>
      </c>
      <c r="DS229">
        <v>153.3745</v>
      </c>
      <c r="DT229">
        <v>134.5641428571429</v>
      </c>
      <c r="DU229">
        <v>22.89626785714286</v>
      </c>
      <c r="DV229">
        <v>21.286175</v>
      </c>
      <c r="DW229">
        <v>153.4171071428571</v>
      </c>
      <c r="DX229">
        <v>22.67603214285714</v>
      </c>
      <c r="DY229">
        <v>499.9609642857143</v>
      </c>
      <c r="DZ229">
        <v>90.27162500000001</v>
      </c>
      <c r="EA229">
        <v>0.051834225</v>
      </c>
      <c r="EB229">
        <v>29.49966785714286</v>
      </c>
      <c r="EC229">
        <v>29.99316428571429</v>
      </c>
      <c r="ED229">
        <v>999.9000000000002</v>
      </c>
      <c r="EE229">
        <v>0</v>
      </c>
      <c r="EF229">
        <v>0</v>
      </c>
      <c r="EG229">
        <v>10003.77964285715</v>
      </c>
      <c r="EH229">
        <v>0</v>
      </c>
      <c r="EI229">
        <v>7.430937857142856</v>
      </c>
      <c r="EJ229">
        <v>18.81023571428571</v>
      </c>
      <c r="EK229">
        <v>156.9683928571428</v>
      </c>
      <c r="EL229">
        <v>137.491</v>
      </c>
      <c r="EM229">
        <v>1.610093928571429</v>
      </c>
      <c r="EN229">
        <v>134.5641428571429</v>
      </c>
      <c r="EO229">
        <v>21.286175</v>
      </c>
      <c r="EP229">
        <v>2.066883214285714</v>
      </c>
      <c r="EQ229">
        <v>1.921537142857143</v>
      </c>
      <c r="ER229">
        <v>17.96622142857143</v>
      </c>
      <c r="ES229">
        <v>16.81219285714286</v>
      </c>
      <c r="ET229">
        <v>2000.005714285714</v>
      </c>
      <c r="EU229">
        <v>0.9800044999999999</v>
      </c>
      <c r="EV229">
        <v>0.01999515357142858</v>
      </c>
      <c r="EW229">
        <v>0</v>
      </c>
      <c r="EX229">
        <v>289.1609285714285</v>
      </c>
      <c r="EY229">
        <v>5.000560000000001</v>
      </c>
      <c r="EZ229">
        <v>5911.228571428573</v>
      </c>
      <c r="FA229">
        <v>17294.95714285714</v>
      </c>
      <c r="FB229">
        <v>40.625</v>
      </c>
      <c r="FC229">
        <v>40.81199999999999</v>
      </c>
      <c r="FD229">
        <v>40.33449999999999</v>
      </c>
      <c r="FE229">
        <v>40</v>
      </c>
      <c r="FF229">
        <v>41.43699999999999</v>
      </c>
      <c r="FG229">
        <v>1955.115714285714</v>
      </c>
      <c r="FH229">
        <v>39.89000000000001</v>
      </c>
      <c r="FI229">
        <v>0</v>
      </c>
      <c r="FJ229">
        <v>1758404810.2</v>
      </c>
      <c r="FK229">
        <v>0</v>
      </c>
      <c r="FL229">
        <v>289.1831153846153</v>
      </c>
      <c r="FM229">
        <v>4.815555552522068</v>
      </c>
      <c r="FN229">
        <v>111.9852992112674</v>
      </c>
      <c r="FO229">
        <v>5911.75653846154</v>
      </c>
      <c r="FP229">
        <v>15</v>
      </c>
      <c r="FQ229">
        <v>0</v>
      </c>
      <c r="FR229" t="s">
        <v>441</v>
      </c>
      <c r="FS229">
        <v>1747148579.5</v>
      </c>
      <c r="FT229">
        <v>1747148584.5</v>
      </c>
      <c r="FU229">
        <v>0</v>
      </c>
      <c r="FV229">
        <v>0.162</v>
      </c>
      <c r="FW229">
        <v>-0.001</v>
      </c>
      <c r="FX229">
        <v>0.139</v>
      </c>
      <c r="FY229">
        <v>0.058</v>
      </c>
      <c r="FZ229">
        <v>420</v>
      </c>
      <c r="GA229">
        <v>16</v>
      </c>
      <c r="GB229">
        <v>0.19</v>
      </c>
      <c r="GC229">
        <v>0.02</v>
      </c>
      <c r="GD229">
        <v>18.4986225</v>
      </c>
      <c r="GE229">
        <v>6.120647279549713</v>
      </c>
      <c r="GF229">
        <v>0.614197971539918</v>
      </c>
      <c r="GG229">
        <v>0</v>
      </c>
      <c r="GH229">
        <v>288.8630588235294</v>
      </c>
      <c r="GI229">
        <v>5.339159662768417</v>
      </c>
      <c r="GJ229">
        <v>0.5492207282181717</v>
      </c>
      <c r="GK229">
        <v>0</v>
      </c>
      <c r="GL229">
        <v>1.60277275</v>
      </c>
      <c r="GM229">
        <v>0.1514299812382751</v>
      </c>
      <c r="GN229">
        <v>0.01466029927857886</v>
      </c>
      <c r="GO229">
        <v>0</v>
      </c>
      <c r="GP229">
        <v>0</v>
      </c>
      <c r="GQ229">
        <v>3</v>
      </c>
      <c r="GR229" t="s">
        <v>470</v>
      </c>
      <c r="GS229">
        <v>3.12821</v>
      </c>
      <c r="GT229">
        <v>2.72971</v>
      </c>
      <c r="GU229">
        <v>0.0312557</v>
      </c>
      <c r="GV229">
        <v>0.0268237</v>
      </c>
      <c r="GW229">
        <v>0.103526</v>
      </c>
      <c r="GX229">
        <v>0.0988631</v>
      </c>
      <c r="GY229">
        <v>29123.8</v>
      </c>
      <c r="GZ229">
        <v>28330.9</v>
      </c>
      <c r="HA229">
        <v>30602.4</v>
      </c>
      <c r="HB229">
        <v>29362.9</v>
      </c>
      <c r="HC229">
        <v>37853.8</v>
      </c>
      <c r="HD229">
        <v>34800.3</v>
      </c>
      <c r="HE229">
        <v>46813.7</v>
      </c>
      <c r="HF229">
        <v>43623</v>
      </c>
      <c r="HG229">
        <v>1.8312</v>
      </c>
      <c r="HH229">
        <v>1.88302</v>
      </c>
      <c r="HI229">
        <v>0.119247</v>
      </c>
      <c r="HJ229">
        <v>0</v>
      </c>
      <c r="HK229">
        <v>28.0526</v>
      </c>
      <c r="HL229">
        <v>999.9</v>
      </c>
      <c r="HM229">
        <v>52.1</v>
      </c>
      <c r="HN229">
        <v>30.7</v>
      </c>
      <c r="HO229">
        <v>25.5929</v>
      </c>
      <c r="HP229">
        <v>63.4322</v>
      </c>
      <c r="HQ229">
        <v>16.6386</v>
      </c>
      <c r="HR229">
        <v>1</v>
      </c>
      <c r="HS229">
        <v>0.0854954</v>
      </c>
      <c r="HT229">
        <v>-0.565267</v>
      </c>
      <c r="HU229">
        <v>20.1992</v>
      </c>
      <c r="HV229">
        <v>5.22807</v>
      </c>
      <c r="HW229">
        <v>11.974</v>
      </c>
      <c r="HX229">
        <v>4.9699</v>
      </c>
      <c r="HY229">
        <v>3.28963</v>
      </c>
      <c r="HZ229">
        <v>9999</v>
      </c>
      <c r="IA229">
        <v>9999</v>
      </c>
      <c r="IB229">
        <v>9999</v>
      </c>
      <c r="IC229">
        <v>999.9</v>
      </c>
      <c r="ID229">
        <v>4.97297</v>
      </c>
      <c r="IE229">
        <v>1.87729</v>
      </c>
      <c r="IF229">
        <v>1.87532</v>
      </c>
      <c r="IG229">
        <v>1.8782</v>
      </c>
      <c r="IH229">
        <v>1.87489</v>
      </c>
      <c r="II229">
        <v>1.87851</v>
      </c>
      <c r="IJ229">
        <v>1.87561</v>
      </c>
      <c r="IK229">
        <v>1.87679</v>
      </c>
      <c r="IL229">
        <v>0</v>
      </c>
      <c r="IM229">
        <v>0</v>
      </c>
      <c r="IN229">
        <v>0</v>
      </c>
      <c r="IO229">
        <v>0</v>
      </c>
      <c r="IP229" t="s">
        <v>443</v>
      </c>
      <c r="IQ229" t="s">
        <v>444</v>
      </c>
      <c r="IR229" t="s">
        <v>445</v>
      </c>
      <c r="IS229" t="s">
        <v>445</v>
      </c>
      <c r="IT229" t="s">
        <v>445</v>
      </c>
      <c r="IU229" t="s">
        <v>445</v>
      </c>
      <c r="IV229">
        <v>0</v>
      </c>
      <c r="IW229">
        <v>100</v>
      </c>
      <c r="IX229">
        <v>100</v>
      </c>
      <c r="IY229">
        <v>-0.068</v>
      </c>
      <c r="IZ229">
        <v>0.2206</v>
      </c>
      <c r="JA229">
        <v>-0.2046850803116756</v>
      </c>
      <c r="JB229">
        <v>0.001090686741545948</v>
      </c>
      <c r="JC229">
        <v>-2.452344269991786E-07</v>
      </c>
      <c r="JD229">
        <v>1.613811493950918E-10</v>
      </c>
      <c r="JE229">
        <v>-0.05017639731038544</v>
      </c>
      <c r="JF229">
        <v>-0.0006473243881308715</v>
      </c>
      <c r="JG229">
        <v>0.0006993473609999637</v>
      </c>
      <c r="JH229">
        <v>-6.390957121238126E-06</v>
      </c>
      <c r="JI229">
        <v>1</v>
      </c>
      <c r="JJ229">
        <v>2094</v>
      </c>
      <c r="JK229">
        <v>1</v>
      </c>
      <c r="JL229">
        <v>27</v>
      </c>
      <c r="JM229">
        <v>187603.8</v>
      </c>
      <c r="JN229">
        <v>187603.8</v>
      </c>
      <c r="JO229">
        <v>0.375977</v>
      </c>
      <c r="JP229">
        <v>2.59399</v>
      </c>
      <c r="JQ229">
        <v>1.39893</v>
      </c>
      <c r="JR229">
        <v>2.34497</v>
      </c>
      <c r="JS229">
        <v>1.44897</v>
      </c>
      <c r="JT229">
        <v>2.47559</v>
      </c>
      <c r="JU229">
        <v>36.9794</v>
      </c>
      <c r="JV229">
        <v>24.2013</v>
      </c>
      <c r="JW229">
        <v>18</v>
      </c>
      <c r="JX229">
        <v>477.303</v>
      </c>
      <c r="JY229">
        <v>480.078</v>
      </c>
      <c r="JZ229">
        <v>28.1323</v>
      </c>
      <c r="KA229">
        <v>28.2503</v>
      </c>
      <c r="KB229">
        <v>30</v>
      </c>
      <c r="KC229">
        <v>28.0053</v>
      </c>
      <c r="KD229">
        <v>28.0795</v>
      </c>
      <c r="KE229">
        <v>7.5659</v>
      </c>
      <c r="KF229">
        <v>25.3611</v>
      </c>
      <c r="KG229">
        <v>93.6844</v>
      </c>
      <c r="KH229">
        <v>28.1306</v>
      </c>
      <c r="KI229">
        <v>85.62820000000001</v>
      </c>
      <c r="KJ229">
        <v>21.2865</v>
      </c>
      <c r="KK229">
        <v>101.169</v>
      </c>
      <c r="KL229">
        <v>100.348</v>
      </c>
    </row>
    <row r="230" spans="1:298">
      <c r="A230">
        <v>214</v>
      </c>
      <c r="B230">
        <v>1758404815.1</v>
      </c>
      <c r="C230">
        <v>7406.599999904633</v>
      </c>
      <c r="D230" t="s">
        <v>875</v>
      </c>
      <c r="E230" t="s">
        <v>876</v>
      </c>
      <c r="F230">
        <v>5</v>
      </c>
      <c r="G230" t="s">
        <v>834</v>
      </c>
      <c r="H230" t="s">
        <v>437</v>
      </c>
      <c r="I230" t="s">
        <v>438</v>
      </c>
      <c r="J230">
        <v>1758404807.6</v>
      </c>
      <c r="K230">
        <f>(L230)/1000</f>
        <v>0</v>
      </c>
      <c r="L230">
        <f>IF(DQ230, AO230, AI230)</f>
        <v>0</v>
      </c>
      <c r="M230">
        <f>IF(DQ230, AJ230, AH230)</f>
        <v>0</v>
      </c>
      <c r="N230">
        <f>DS230 - IF(AV230&gt;1, M230*DM230*100.0/(AX230), 0)</f>
        <v>0</v>
      </c>
      <c r="O230">
        <f>((U230-K230/2)*N230-M230)/(U230+K230/2)</f>
        <v>0</v>
      </c>
      <c r="P230">
        <f>O230*(DZ230+EA230)/1000.0</f>
        <v>0</v>
      </c>
      <c r="Q230">
        <f>(DS230 - IF(AV230&gt;1, M230*DM230*100.0/(AX230), 0))*(DZ230+EA230)/1000.0</f>
        <v>0</v>
      </c>
      <c r="R230">
        <f>2.0/((1/T230-1/S230)+SIGN(T230)*SQRT((1/T230-1/S230)*(1/T230-1/S230) + 4*DN230/((DN230+1)*(DN230+1))*(2*1/T230*1/S230-1/S230*1/S230)))</f>
        <v>0</v>
      </c>
      <c r="S230">
        <f>IF(LEFT(DO230,1)&lt;&gt;"0",IF(LEFT(DO230,1)="1",3.0,DP230),$D$5+$E$5*(EG230*DZ230/($K$5*1000))+$F$5*(EG230*DZ230/($K$5*1000))*MAX(MIN(DM230,$J$5),$I$5)*MAX(MIN(DM230,$J$5),$I$5)+$G$5*MAX(MIN(DM230,$J$5),$I$5)*(EG230*DZ230/($K$5*1000))+$H$5*(EG230*DZ230/($K$5*1000))*(EG230*DZ230/($K$5*1000)))</f>
        <v>0</v>
      </c>
      <c r="T230">
        <f>K230*(1000-(1000*0.61365*exp(17.502*X230/(240.97+X230))/(DZ230+EA230)+DU230)/2)/(1000*0.61365*exp(17.502*X230/(240.97+X230))/(DZ230+EA230)-DU230)</f>
        <v>0</v>
      </c>
      <c r="U230">
        <f>1/((DN230+1)/(R230/1.6)+1/(S230/1.37)) + DN230/((DN230+1)/(R230/1.6) + DN230/(S230/1.37))</f>
        <v>0</v>
      </c>
      <c r="V230">
        <f>(DI230*DL230)</f>
        <v>0</v>
      </c>
      <c r="W230">
        <f>(EB230+(V230+2*0.95*5.67E-8*(((EB230+$B$7)+273)^4-(EB230+273)^4)-44100*K230)/(1.84*29.3*S230+8*0.95*5.67E-8*(EB230+273)^3))</f>
        <v>0</v>
      </c>
      <c r="X230">
        <f>($C$7*EC230+$D$7*ED230+$E$7*W230)</f>
        <v>0</v>
      </c>
      <c r="Y230">
        <f>0.61365*exp(17.502*X230/(240.97+X230))</f>
        <v>0</v>
      </c>
      <c r="Z230">
        <f>(AA230/AB230*100)</f>
        <v>0</v>
      </c>
      <c r="AA230">
        <f>DU230*(DZ230+EA230)/1000</f>
        <v>0</v>
      </c>
      <c r="AB230">
        <f>0.61365*exp(17.502*EB230/(240.97+EB230))</f>
        <v>0</v>
      </c>
      <c r="AC230">
        <f>(Y230-DU230*(DZ230+EA230)/1000)</f>
        <v>0</v>
      </c>
      <c r="AD230">
        <f>(-K230*44100)</f>
        <v>0</v>
      </c>
      <c r="AE230">
        <f>2*29.3*S230*0.92*(EB230-X230)</f>
        <v>0</v>
      </c>
      <c r="AF230">
        <f>2*0.95*5.67E-8*(((EB230+$B$7)+273)^4-(X230+273)^4)</f>
        <v>0</v>
      </c>
      <c r="AG230">
        <f>V230+AF230+AD230+AE230</f>
        <v>0</v>
      </c>
      <c r="AH230">
        <f>DY230*AV230*(DT230-DS230*(1000-AV230*DV230)/(1000-AV230*DU230))/(100*DM230)</f>
        <v>0</v>
      </c>
      <c r="AI230">
        <f>1000*DY230*AV230*(DU230-DV230)/(100*DM230*(1000-AV230*DU230))</f>
        <v>0</v>
      </c>
      <c r="AJ230">
        <f>(AK230 - AL230 - DZ230*1E3/(8.314*(EB230+273.15)) * AN230/DY230 * AM230) * DY230/(100*DM230) * (1000 - DV230)/1000</f>
        <v>0</v>
      </c>
      <c r="AK230">
        <v>104.1930721631332</v>
      </c>
      <c r="AL230">
        <v>116.346096969697</v>
      </c>
      <c r="AM230">
        <v>-3.320185059703212</v>
      </c>
      <c r="AN230">
        <v>65.66156784725538</v>
      </c>
      <c r="AO230">
        <f>(AQ230 - AP230 + DZ230*1E3/(8.314*(EB230+273.15)) * AS230/DY230 * AR230) * DY230/(100*DM230) * 1000/(1000 - AQ230)</f>
        <v>0</v>
      </c>
      <c r="AP230">
        <v>21.27286960392949</v>
      </c>
      <c r="AQ230">
        <v>22.92277393939394</v>
      </c>
      <c r="AR230">
        <v>6.117704874537788E-05</v>
      </c>
      <c r="AS230">
        <v>124.6823972662546</v>
      </c>
      <c r="AT230">
        <v>0</v>
      </c>
      <c r="AU230">
        <v>0</v>
      </c>
      <c r="AV230">
        <f>IF(AT230*$H$13&gt;=AX230,1.0,(AX230/(AX230-AT230*$H$13)))</f>
        <v>0</v>
      </c>
      <c r="AW230">
        <f>(AV230-1)*100</f>
        <v>0</v>
      </c>
      <c r="AX230">
        <f>MAX(0,($B$13+$C$13*EG230)/(1+$D$13*EG230)*DZ230/(EB230+273)*$E$13)</f>
        <v>0</v>
      </c>
      <c r="AY230" t="s">
        <v>439</v>
      </c>
      <c r="AZ230" t="s">
        <v>439</v>
      </c>
      <c r="BA230">
        <v>0</v>
      </c>
      <c r="BB230">
        <v>0</v>
      </c>
      <c r="BC230">
        <f>1-BA230/BB230</f>
        <v>0</v>
      </c>
      <c r="BD230">
        <v>0</v>
      </c>
      <c r="BE230" t="s">
        <v>439</v>
      </c>
      <c r="BF230" t="s">
        <v>439</v>
      </c>
      <c r="BG230">
        <v>0</v>
      </c>
      <c r="BH230">
        <v>0</v>
      </c>
      <c r="BI230">
        <f>1-BG230/BH230</f>
        <v>0</v>
      </c>
      <c r="BJ230">
        <v>0.5</v>
      </c>
      <c r="BK230">
        <f>DJ230</f>
        <v>0</v>
      </c>
      <c r="BL230">
        <f>M230</f>
        <v>0</v>
      </c>
      <c r="BM230">
        <f>BI230*BJ230*BK230</f>
        <v>0</v>
      </c>
      <c r="BN230">
        <f>(BL230-BD230)/BK230</f>
        <v>0</v>
      </c>
      <c r="BO230">
        <f>(BB230-BH230)/BH230</f>
        <v>0</v>
      </c>
      <c r="BP230">
        <f>BA230/(BC230+BA230/BH230)</f>
        <v>0</v>
      </c>
      <c r="BQ230" t="s">
        <v>439</v>
      </c>
      <c r="BR230">
        <v>0</v>
      </c>
      <c r="BS230">
        <f>IF(BR230&lt;&gt;0, BR230, BP230)</f>
        <v>0</v>
      </c>
      <c r="BT230">
        <f>1-BS230/BH230</f>
        <v>0</v>
      </c>
      <c r="BU230">
        <f>(BH230-BG230)/(BH230-BS230)</f>
        <v>0</v>
      </c>
      <c r="BV230">
        <f>(BB230-BH230)/(BB230-BS230)</f>
        <v>0</v>
      </c>
      <c r="BW230">
        <f>(BH230-BG230)/(BH230-BA230)</f>
        <v>0</v>
      </c>
      <c r="BX230">
        <f>(BB230-BH230)/(BB230-BA230)</f>
        <v>0</v>
      </c>
      <c r="BY230">
        <f>(BU230*BS230/BG230)</f>
        <v>0</v>
      </c>
      <c r="BZ230">
        <f>(1-BY230)</f>
        <v>0</v>
      </c>
      <c r="DI230">
        <f>$B$11*EH230+$C$11*EI230+$F$11*ET230*(1-EW230)</f>
        <v>0</v>
      </c>
      <c r="DJ230">
        <f>DI230*DK230</f>
        <v>0</v>
      </c>
      <c r="DK230">
        <f>($B$11*$D$9+$C$11*$D$9+$F$11*((FG230+EY230)/MAX(FG230+EY230+FH230, 0.1)*$I$9+FH230/MAX(FG230+EY230+FH230, 0.1)*$J$9))/($B$11+$C$11+$F$11)</f>
        <v>0</v>
      </c>
      <c r="DL230">
        <f>($B$11*$K$9+$C$11*$K$9+$F$11*((FG230+EY230)/MAX(FG230+EY230+FH230, 0.1)*$P$9+FH230/MAX(FG230+EY230+FH230, 0.1)*$Q$9))/($B$11+$C$11+$F$11)</f>
        <v>0</v>
      </c>
      <c r="DM230">
        <v>2.7</v>
      </c>
      <c r="DN230">
        <v>0.5</v>
      </c>
      <c r="DO230" t="s">
        <v>440</v>
      </c>
      <c r="DP230">
        <v>2</v>
      </c>
      <c r="DQ230" t="b">
        <v>1</v>
      </c>
      <c r="DR230">
        <v>1758404807.6</v>
      </c>
      <c r="DS230">
        <v>136.2976666666667</v>
      </c>
      <c r="DT230">
        <v>116.8780592592593</v>
      </c>
      <c r="DU230">
        <v>22.90668888888889</v>
      </c>
      <c r="DV230">
        <v>21.28031481481482</v>
      </c>
      <c r="DW230">
        <v>136.3578888888889</v>
      </c>
      <c r="DX230">
        <v>22.68623703703704</v>
      </c>
      <c r="DY230">
        <v>499.9981111111111</v>
      </c>
      <c r="DZ230">
        <v>90.27092222222224</v>
      </c>
      <c r="EA230">
        <v>0.05195922592592592</v>
      </c>
      <c r="EB230">
        <v>29.49967777777778</v>
      </c>
      <c r="EC230">
        <v>29.99594074074075</v>
      </c>
      <c r="ED230">
        <v>999.9000000000001</v>
      </c>
      <c r="EE230">
        <v>0</v>
      </c>
      <c r="EF230">
        <v>0</v>
      </c>
      <c r="EG230">
        <v>10003.85111111111</v>
      </c>
      <c r="EH230">
        <v>0</v>
      </c>
      <c r="EI230">
        <v>7.412615185185185</v>
      </c>
      <c r="EJ230">
        <v>19.41958518518518</v>
      </c>
      <c r="EK230">
        <v>139.4928518518518</v>
      </c>
      <c r="EL230">
        <v>119.4194925925926</v>
      </c>
      <c r="EM230">
        <v>1.626378148148148</v>
      </c>
      <c r="EN230">
        <v>116.8780592592593</v>
      </c>
      <c r="EO230">
        <v>21.28031481481482</v>
      </c>
      <c r="EP230">
        <v>2.067807777777778</v>
      </c>
      <c r="EQ230">
        <v>1.920992592592593</v>
      </c>
      <c r="ER230">
        <v>17.97333703703704</v>
      </c>
      <c r="ES230">
        <v>16.80773333333333</v>
      </c>
      <c r="ET230">
        <v>1999.994074074074</v>
      </c>
      <c r="EU230">
        <v>0.9800043333333334</v>
      </c>
      <c r="EV230">
        <v>0.01999532592592592</v>
      </c>
      <c r="EW230">
        <v>0</v>
      </c>
      <c r="EX230">
        <v>289.6131851851852</v>
      </c>
      <c r="EY230">
        <v>5.000560000000001</v>
      </c>
      <c r="EZ230">
        <v>5920.624814814813</v>
      </c>
      <c r="FA230">
        <v>17294.86296296296</v>
      </c>
      <c r="FB230">
        <v>40.625</v>
      </c>
      <c r="FC230">
        <v>40.81199999999999</v>
      </c>
      <c r="FD230">
        <v>40.33299999999999</v>
      </c>
      <c r="FE230">
        <v>39.99533333333333</v>
      </c>
      <c r="FF230">
        <v>41.4324074074074</v>
      </c>
      <c r="FG230">
        <v>1955.104074074074</v>
      </c>
      <c r="FH230">
        <v>39.89000000000001</v>
      </c>
      <c r="FI230">
        <v>0</v>
      </c>
      <c r="FJ230">
        <v>1758404815</v>
      </c>
      <c r="FK230">
        <v>0</v>
      </c>
      <c r="FL230">
        <v>289.6163076923077</v>
      </c>
      <c r="FM230">
        <v>5.068102555239849</v>
      </c>
      <c r="FN230">
        <v>104.1152135207442</v>
      </c>
      <c r="FO230">
        <v>5920.380384615384</v>
      </c>
      <c r="FP230">
        <v>15</v>
      </c>
      <c r="FQ230">
        <v>0</v>
      </c>
      <c r="FR230" t="s">
        <v>441</v>
      </c>
      <c r="FS230">
        <v>1747148579.5</v>
      </c>
      <c r="FT230">
        <v>1747148584.5</v>
      </c>
      <c r="FU230">
        <v>0</v>
      </c>
      <c r="FV230">
        <v>0.162</v>
      </c>
      <c r="FW230">
        <v>-0.001</v>
      </c>
      <c r="FX230">
        <v>0.139</v>
      </c>
      <c r="FY230">
        <v>0.058</v>
      </c>
      <c r="FZ230">
        <v>420</v>
      </c>
      <c r="GA230">
        <v>16</v>
      </c>
      <c r="GB230">
        <v>0.19</v>
      </c>
      <c r="GC230">
        <v>0.02</v>
      </c>
      <c r="GD230">
        <v>19.050095</v>
      </c>
      <c r="GE230">
        <v>6.663764352720422</v>
      </c>
      <c r="GF230">
        <v>0.6639934909131264</v>
      </c>
      <c r="GG230">
        <v>0</v>
      </c>
      <c r="GH230">
        <v>289.3501176470588</v>
      </c>
      <c r="GI230">
        <v>5.014759351122137</v>
      </c>
      <c r="GJ230">
        <v>0.5156814888318907</v>
      </c>
      <c r="GK230">
        <v>0</v>
      </c>
      <c r="GL230">
        <v>1.616958</v>
      </c>
      <c r="GM230">
        <v>0.1827845403377074</v>
      </c>
      <c r="GN230">
        <v>0.01771304479754963</v>
      </c>
      <c r="GO230">
        <v>0</v>
      </c>
      <c r="GP230">
        <v>0</v>
      </c>
      <c r="GQ230">
        <v>3</v>
      </c>
      <c r="GR230" t="s">
        <v>470</v>
      </c>
      <c r="GS230">
        <v>3.12799</v>
      </c>
      <c r="GT230">
        <v>2.72976</v>
      </c>
      <c r="GU230">
        <v>0.0275435</v>
      </c>
      <c r="GV230">
        <v>0.0228917</v>
      </c>
      <c r="GW230">
        <v>0.103558</v>
      </c>
      <c r="GX230">
        <v>0.0988421</v>
      </c>
      <c r="GY230">
        <v>29236</v>
      </c>
      <c r="GZ230">
        <v>28445.3</v>
      </c>
      <c r="HA230">
        <v>30603.1</v>
      </c>
      <c r="HB230">
        <v>29362.8</v>
      </c>
      <c r="HC230">
        <v>37852.8</v>
      </c>
      <c r="HD230">
        <v>34800.9</v>
      </c>
      <c r="HE230">
        <v>46814.5</v>
      </c>
      <c r="HF230">
        <v>43623.1</v>
      </c>
      <c r="HG230">
        <v>1.83067</v>
      </c>
      <c r="HH230">
        <v>1.88318</v>
      </c>
      <c r="HI230">
        <v>0.118792</v>
      </c>
      <c r="HJ230">
        <v>0</v>
      </c>
      <c r="HK230">
        <v>28.0542</v>
      </c>
      <c r="HL230">
        <v>999.9</v>
      </c>
      <c r="HM230">
        <v>52.1</v>
      </c>
      <c r="HN230">
        <v>30.7</v>
      </c>
      <c r="HO230">
        <v>25.5966</v>
      </c>
      <c r="HP230">
        <v>63.7122</v>
      </c>
      <c r="HQ230">
        <v>16.7147</v>
      </c>
      <c r="HR230">
        <v>1</v>
      </c>
      <c r="HS230">
        <v>0.08548020000000001</v>
      </c>
      <c r="HT230">
        <v>-0.562151</v>
      </c>
      <c r="HU230">
        <v>20.1993</v>
      </c>
      <c r="HV230">
        <v>5.22762</v>
      </c>
      <c r="HW230">
        <v>11.974</v>
      </c>
      <c r="HX230">
        <v>4.9698</v>
      </c>
      <c r="HY230">
        <v>3.28943</v>
      </c>
      <c r="HZ230">
        <v>9999</v>
      </c>
      <c r="IA230">
        <v>9999</v>
      </c>
      <c r="IB230">
        <v>9999</v>
      </c>
      <c r="IC230">
        <v>999.9</v>
      </c>
      <c r="ID230">
        <v>4.97293</v>
      </c>
      <c r="IE230">
        <v>1.87729</v>
      </c>
      <c r="IF230">
        <v>1.87536</v>
      </c>
      <c r="IG230">
        <v>1.8782</v>
      </c>
      <c r="IH230">
        <v>1.87488</v>
      </c>
      <c r="II230">
        <v>1.87851</v>
      </c>
      <c r="IJ230">
        <v>1.87561</v>
      </c>
      <c r="IK230">
        <v>1.87679</v>
      </c>
      <c r="IL230">
        <v>0</v>
      </c>
      <c r="IM230">
        <v>0</v>
      </c>
      <c r="IN230">
        <v>0</v>
      </c>
      <c r="IO230">
        <v>0</v>
      </c>
      <c r="IP230" t="s">
        <v>443</v>
      </c>
      <c r="IQ230" t="s">
        <v>444</v>
      </c>
      <c r="IR230" t="s">
        <v>445</v>
      </c>
      <c r="IS230" t="s">
        <v>445</v>
      </c>
      <c r="IT230" t="s">
        <v>445</v>
      </c>
      <c r="IU230" t="s">
        <v>445</v>
      </c>
      <c r="IV230">
        <v>0</v>
      </c>
      <c r="IW230">
        <v>100</v>
      </c>
      <c r="IX230">
        <v>100</v>
      </c>
      <c r="IY230">
        <v>-0.08500000000000001</v>
      </c>
      <c r="IZ230">
        <v>0.2208</v>
      </c>
      <c r="JA230">
        <v>-0.2046850803116756</v>
      </c>
      <c r="JB230">
        <v>0.001090686741545948</v>
      </c>
      <c r="JC230">
        <v>-2.452344269991786E-07</v>
      </c>
      <c r="JD230">
        <v>1.613811493950918E-10</v>
      </c>
      <c r="JE230">
        <v>-0.05017639731038544</v>
      </c>
      <c r="JF230">
        <v>-0.0006473243881308715</v>
      </c>
      <c r="JG230">
        <v>0.0006993473609999637</v>
      </c>
      <c r="JH230">
        <v>-6.390957121238126E-06</v>
      </c>
      <c r="JI230">
        <v>1</v>
      </c>
      <c r="JJ230">
        <v>2094</v>
      </c>
      <c r="JK230">
        <v>1</v>
      </c>
      <c r="JL230">
        <v>27</v>
      </c>
      <c r="JM230">
        <v>187603.9</v>
      </c>
      <c r="JN230">
        <v>187603.8</v>
      </c>
      <c r="JO230">
        <v>0.334473</v>
      </c>
      <c r="JP230">
        <v>2.58301</v>
      </c>
      <c r="JQ230">
        <v>1.39893</v>
      </c>
      <c r="JR230">
        <v>2.34497</v>
      </c>
      <c r="JS230">
        <v>1.44897</v>
      </c>
      <c r="JT230">
        <v>2.52441</v>
      </c>
      <c r="JU230">
        <v>36.9794</v>
      </c>
      <c r="JV230">
        <v>24.2013</v>
      </c>
      <c r="JW230">
        <v>18</v>
      </c>
      <c r="JX230">
        <v>477.003</v>
      </c>
      <c r="JY230">
        <v>480.161</v>
      </c>
      <c r="JZ230">
        <v>28.1342</v>
      </c>
      <c r="KA230">
        <v>28.2503</v>
      </c>
      <c r="KB230">
        <v>30</v>
      </c>
      <c r="KC230">
        <v>28.003</v>
      </c>
      <c r="KD230">
        <v>28.0775</v>
      </c>
      <c r="KE230">
        <v>6.7328</v>
      </c>
      <c r="KF230">
        <v>25.3611</v>
      </c>
      <c r="KG230">
        <v>93.6844</v>
      </c>
      <c r="KH230">
        <v>28.1333</v>
      </c>
      <c r="KI230">
        <v>65.5166</v>
      </c>
      <c r="KJ230">
        <v>21.2659</v>
      </c>
      <c r="KK230">
        <v>101.171</v>
      </c>
      <c r="KL230">
        <v>100.348</v>
      </c>
    </row>
    <row r="231" spans="1:298">
      <c r="A231">
        <v>215</v>
      </c>
      <c r="B231">
        <v>1758404820.1</v>
      </c>
      <c r="C231">
        <v>7411.599999904633</v>
      </c>
      <c r="D231" t="s">
        <v>877</v>
      </c>
      <c r="E231" t="s">
        <v>878</v>
      </c>
      <c r="F231">
        <v>5</v>
      </c>
      <c r="G231" t="s">
        <v>834</v>
      </c>
      <c r="H231" t="s">
        <v>437</v>
      </c>
      <c r="I231" t="s">
        <v>438</v>
      </c>
      <c r="J231">
        <v>1758404812.314285</v>
      </c>
      <c r="K231">
        <f>(L231)/1000</f>
        <v>0</v>
      </c>
      <c r="L231">
        <f>IF(DQ231, AO231, AI231)</f>
        <v>0</v>
      </c>
      <c r="M231">
        <f>IF(DQ231, AJ231, AH231)</f>
        <v>0</v>
      </c>
      <c r="N231">
        <f>DS231 - IF(AV231&gt;1, M231*DM231*100.0/(AX231), 0)</f>
        <v>0</v>
      </c>
      <c r="O231">
        <f>((U231-K231/2)*N231-M231)/(U231+K231/2)</f>
        <v>0</v>
      </c>
      <c r="P231">
        <f>O231*(DZ231+EA231)/1000.0</f>
        <v>0</v>
      </c>
      <c r="Q231">
        <f>(DS231 - IF(AV231&gt;1, M231*DM231*100.0/(AX231), 0))*(DZ231+EA231)/1000.0</f>
        <v>0</v>
      </c>
      <c r="R231">
        <f>2.0/((1/T231-1/S231)+SIGN(T231)*SQRT((1/T231-1/S231)*(1/T231-1/S231) + 4*DN231/((DN231+1)*(DN231+1))*(2*1/T231*1/S231-1/S231*1/S231)))</f>
        <v>0</v>
      </c>
      <c r="S231">
        <f>IF(LEFT(DO231,1)&lt;&gt;"0",IF(LEFT(DO231,1)="1",3.0,DP231),$D$5+$E$5*(EG231*DZ231/($K$5*1000))+$F$5*(EG231*DZ231/($K$5*1000))*MAX(MIN(DM231,$J$5),$I$5)*MAX(MIN(DM231,$J$5),$I$5)+$G$5*MAX(MIN(DM231,$J$5),$I$5)*(EG231*DZ231/($K$5*1000))+$H$5*(EG231*DZ231/($K$5*1000))*(EG231*DZ231/($K$5*1000)))</f>
        <v>0</v>
      </c>
      <c r="T231">
        <f>K231*(1000-(1000*0.61365*exp(17.502*X231/(240.97+X231))/(DZ231+EA231)+DU231)/2)/(1000*0.61365*exp(17.502*X231/(240.97+X231))/(DZ231+EA231)-DU231)</f>
        <v>0</v>
      </c>
      <c r="U231">
        <f>1/((DN231+1)/(R231/1.6)+1/(S231/1.37)) + DN231/((DN231+1)/(R231/1.6) + DN231/(S231/1.37))</f>
        <v>0</v>
      </c>
      <c r="V231">
        <f>(DI231*DL231)</f>
        <v>0</v>
      </c>
      <c r="W231">
        <f>(EB231+(V231+2*0.95*5.67E-8*(((EB231+$B$7)+273)^4-(EB231+273)^4)-44100*K231)/(1.84*29.3*S231+8*0.95*5.67E-8*(EB231+273)^3))</f>
        <v>0</v>
      </c>
      <c r="X231">
        <f>($C$7*EC231+$D$7*ED231+$E$7*W231)</f>
        <v>0</v>
      </c>
      <c r="Y231">
        <f>0.61365*exp(17.502*X231/(240.97+X231))</f>
        <v>0</v>
      </c>
      <c r="Z231">
        <f>(AA231/AB231*100)</f>
        <v>0</v>
      </c>
      <c r="AA231">
        <f>DU231*(DZ231+EA231)/1000</f>
        <v>0</v>
      </c>
      <c r="AB231">
        <f>0.61365*exp(17.502*EB231/(240.97+EB231))</f>
        <v>0</v>
      </c>
      <c r="AC231">
        <f>(Y231-DU231*(DZ231+EA231)/1000)</f>
        <v>0</v>
      </c>
      <c r="AD231">
        <f>(-K231*44100)</f>
        <v>0</v>
      </c>
      <c r="AE231">
        <f>2*29.3*S231*0.92*(EB231-X231)</f>
        <v>0</v>
      </c>
      <c r="AF231">
        <f>2*0.95*5.67E-8*(((EB231+$B$7)+273)^4-(X231+273)^4)</f>
        <v>0</v>
      </c>
      <c r="AG231">
        <f>V231+AF231+AD231+AE231</f>
        <v>0</v>
      </c>
      <c r="AH231">
        <f>DY231*AV231*(DT231-DS231*(1000-AV231*DV231)/(1000-AV231*DU231))/(100*DM231)</f>
        <v>0</v>
      </c>
      <c r="AI231">
        <f>1000*DY231*AV231*(DU231-DV231)/(100*DM231*(1000-AV231*DU231))</f>
        <v>0</v>
      </c>
      <c r="AJ231">
        <f>(AK231 - AL231 - DZ231*1E3/(8.314*(EB231+273.15)) * AN231/DY231 * AM231) * DY231/(100*DM231) * (1000 - DV231)/1000</f>
        <v>0</v>
      </c>
      <c r="AK231">
        <v>87.47029068703706</v>
      </c>
      <c r="AL231">
        <v>99.92249212121209</v>
      </c>
      <c r="AM231">
        <v>-3.281529351168621</v>
      </c>
      <c r="AN231">
        <v>65.66156784725538</v>
      </c>
      <c r="AO231">
        <f>(AQ231 - AP231 + DZ231*1E3/(8.314*(EB231+273.15)) * AS231/DY231 * AR231) * DY231/(100*DM231) * 1000/(1000 - AQ231)</f>
        <v>0</v>
      </c>
      <c r="AP231">
        <v>21.26565608389747</v>
      </c>
      <c r="AQ231">
        <v>22.93862303030303</v>
      </c>
      <c r="AR231">
        <v>9.205773605045853E-05</v>
      </c>
      <c r="AS231">
        <v>124.6823972662546</v>
      </c>
      <c r="AT231">
        <v>0</v>
      </c>
      <c r="AU231">
        <v>0</v>
      </c>
      <c r="AV231">
        <f>IF(AT231*$H$13&gt;=AX231,1.0,(AX231/(AX231-AT231*$H$13)))</f>
        <v>0</v>
      </c>
      <c r="AW231">
        <f>(AV231-1)*100</f>
        <v>0</v>
      </c>
      <c r="AX231">
        <f>MAX(0,($B$13+$C$13*EG231)/(1+$D$13*EG231)*DZ231/(EB231+273)*$E$13)</f>
        <v>0</v>
      </c>
      <c r="AY231" t="s">
        <v>439</v>
      </c>
      <c r="AZ231" t="s">
        <v>439</v>
      </c>
      <c r="BA231">
        <v>0</v>
      </c>
      <c r="BB231">
        <v>0</v>
      </c>
      <c r="BC231">
        <f>1-BA231/BB231</f>
        <v>0</v>
      </c>
      <c r="BD231">
        <v>0</v>
      </c>
      <c r="BE231" t="s">
        <v>439</v>
      </c>
      <c r="BF231" t="s">
        <v>439</v>
      </c>
      <c r="BG231">
        <v>0</v>
      </c>
      <c r="BH231">
        <v>0</v>
      </c>
      <c r="BI231">
        <f>1-BG231/BH231</f>
        <v>0</v>
      </c>
      <c r="BJ231">
        <v>0.5</v>
      </c>
      <c r="BK231">
        <f>DJ231</f>
        <v>0</v>
      </c>
      <c r="BL231">
        <f>M231</f>
        <v>0</v>
      </c>
      <c r="BM231">
        <f>BI231*BJ231*BK231</f>
        <v>0</v>
      </c>
      <c r="BN231">
        <f>(BL231-BD231)/BK231</f>
        <v>0</v>
      </c>
      <c r="BO231">
        <f>(BB231-BH231)/BH231</f>
        <v>0</v>
      </c>
      <c r="BP231">
        <f>BA231/(BC231+BA231/BH231)</f>
        <v>0</v>
      </c>
      <c r="BQ231" t="s">
        <v>439</v>
      </c>
      <c r="BR231">
        <v>0</v>
      </c>
      <c r="BS231">
        <f>IF(BR231&lt;&gt;0, BR231, BP231)</f>
        <v>0</v>
      </c>
      <c r="BT231">
        <f>1-BS231/BH231</f>
        <v>0</v>
      </c>
      <c r="BU231">
        <f>(BH231-BG231)/(BH231-BS231)</f>
        <v>0</v>
      </c>
      <c r="BV231">
        <f>(BB231-BH231)/(BB231-BS231)</f>
        <v>0</v>
      </c>
      <c r="BW231">
        <f>(BH231-BG231)/(BH231-BA231)</f>
        <v>0</v>
      </c>
      <c r="BX231">
        <f>(BB231-BH231)/(BB231-BA231)</f>
        <v>0</v>
      </c>
      <c r="BY231">
        <f>(BU231*BS231/BG231)</f>
        <v>0</v>
      </c>
      <c r="BZ231">
        <f>(1-BY231)</f>
        <v>0</v>
      </c>
      <c r="DI231">
        <f>$B$11*EH231+$C$11*EI231+$F$11*ET231*(1-EW231)</f>
        <v>0</v>
      </c>
      <c r="DJ231">
        <f>DI231*DK231</f>
        <v>0</v>
      </c>
      <c r="DK231">
        <f>($B$11*$D$9+$C$11*$D$9+$F$11*((FG231+EY231)/MAX(FG231+EY231+FH231, 0.1)*$I$9+FH231/MAX(FG231+EY231+FH231, 0.1)*$J$9))/($B$11+$C$11+$F$11)</f>
        <v>0</v>
      </c>
      <c r="DL231">
        <f>($B$11*$K$9+$C$11*$K$9+$F$11*((FG231+EY231)/MAX(FG231+EY231+FH231, 0.1)*$P$9+FH231/MAX(FG231+EY231+FH231, 0.1)*$Q$9))/($B$11+$C$11+$F$11)</f>
        <v>0</v>
      </c>
      <c r="DM231">
        <v>2.7</v>
      </c>
      <c r="DN231">
        <v>0.5</v>
      </c>
      <c r="DO231" t="s">
        <v>440</v>
      </c>
      <c r="DP231">
        <v>2</v>
      </c>
      <c r="DQ231" t="b">
        <v>1</v>
      </c>
      <c r="DR231">
        <v>1758404812.314285</v>
      </c>
      <c r="DS231">
        <v>121.086975</v>
      </c>
      <c r="DT231">
        <v>101.2456035714286</v>
      </c>
      <c r="DU231">
        <v>22.91805</v>
      </c>
      <c r="DV231">
        <v>21.27450714285715</v>
      </c>
      <c r="DW231">
        <v>121.162975</v>
      </c>
      <c r="DX231">
        <v>22.69736785714286</v>
      </c>
      <c r="DY231">
        <v>499.9960714285714</v>
      </c>
      <c r="DZ231">
        <v>90.26953214285713</v>
      </c>
      <c r="EA231">
        <v>0.05199863571428572</v>
      </c>
      <c r="EB231">
        <v>29.49898214285715</v>
      </c>
      <c r="EC231">
        <v>29.99348571428572</v>
      </c>
      <c r="ED231">
        <v>999.9000000000002</v>
      </c>
      <c r="EE231">
        <v>0</v>
      </c>
      <c r="EF231">
        <v>0</v>
      </c>
      <c r="EG231">
        <v>10000.20142857143</v>
      </c>
      <c r="EH231">
        <v>0</v>
      </c>
      <c r="EI231">
        <v>8.038581785714285</v>
      </c>
      <c r="EJ231">
        <v>19.84150357142857</v>
      </c>
      <c r="EK231">
        <v>123.9271357142857</v>
      </c>
      <c r="EL231">
        <v>103.4465321428571</v>
      </c>
      <c r="EM231">
        <v>1.643552142857143</v>
      </c>
      <c r="EN231">
        <v>101.2456035714286</v>
      </c>
      <c r="EO231">
        <v>21.27450714285715</v>
      </c>
      <c r="EP231">
        <v>2.068801785714286</v>
      </c>
      <c r="EQ231">
        <v>1.920439285714286</v>
      </c>
      <c r="ER231">
        <v>17.98098214285714</v>
      </c>
      <c r="ES231">
        <v>16.80318571428571</v>
      </c>
      <c r="ET231">
        <v>1999.985714285714</v>
      </c>
      <c r="EU231">
        <v>0.9800041785714286</v>
      </c>
      <c r="EV231">
        <v>0.01999548571428571</v>
      </c>
      <c r="EW231">
        <v>0</v>
      </c>
      <c r="EX231">
        <v>289.9841428571429</v>
      </c>
      <c r="EY231">
        <v>5.000560000000001</v>
      </c>
      <c r="EZ231">
        <v>5929.841071428572</v>
      </c>
      <c r="FA231">
        <v>17294.78571428571</v>
      </c>
      <c r="FB231">
        <v>40.625</v>
      </c>
      <c r="FC231">
        <v>40.81199999999999</v>
      </c>
      <c r="FD231">
        <v>40.32324999999999</v>
      </c>
      <c r="FE231">
        <v>39.9955</v>
      </c>
      <c r="FF231">
        <v>41.42814285714285</v>
      </c>
      <c r="FG231">
        <v>1955.095714285714</v>
      </c>
      <c r="FH231">
        <v>39.89000000000001</v>
      </c>
      <c r="FI231">
        <v>0</v>
      </c>
      <c r="FJ231">
        <v>1758404820.4</v>
      </c>
      <c r="FK231">
        <v>0</v>
      </c>
      <c r="FL231">
        <v>290.06832</v>
      </c>
      <c r="FM231">
        <v>5.231846136173986</v>
      </c>
      <c r="FN231">
        <v>124.1715381993072</v>
      </c>
      <c r="FO231">
        <v>5931.422</v>
      </c>
      <c r="FP231">
        <v>15</v>
      </c>
      <c r="FQ231">
        <v>0</v>
      </c>
      <c r="FR231" t="s">
        <v>441</v>
      </c>
      <c r="FS231">
        <v>1747148579.5</v>
      </c>
      <c r="FT231">
        <v>1747148584.5</v>
      </c>
      <c r="FU231">
        <v>0</v>
      </c>
      <c r="FV231">
        <v>0.162</v>
      </c>
      <c r="FW231">
        <v>-0.001</v>
      </c>
      <c r="FX231">
        <v>0.139</v>
      </c>
      <c r="FY231">
        <v>0.058</v>
      </c>
      <c r="FZ231">
        <v>420</v>
      </c>
      <c r="GA231">
        <v>16</v>
      </c>
      <c r="GB231">
        <v>0.19</v>
      </c>
      <c r="GC231">
        <v>0.02</v>
      </c>
      <c r="GD231">
        <v>19.61100243902439</v>
      </c>
      <c r="GE231">
        <v>5.811416027874547</v>
      </c>
      <c r="GF231">
        <v>0.5920582208054539</v>
      </c>
      <c r="GG231">
        <v>0</v>
      </c>
      <c r="GH231">
        <v>289.8136470588235</v>
      </c>
      <c r="GI231">
        <v>4.962658514756904</v>
      </c>
      <c r="GJ231">
        <v>0.5143021475377468</v>
      </c>
      <c r="GK231">
        <v>0</v>
      </c>
      <c r="GL231">
        <v>1.634008292682927</v>
      </c>
      <c r="GM231">
        <v>0.2152005574912867</v>
      </c>
      <c r="GN231">
        <v>0.02128416082355884</v>
      </c>
      <c r="GO231">
        <v>0</v>
      </c>
      <c r="GP231">
        <v>0</v>
      </c>
      <c r="GQ231">
        <v>3</v>
      </c>
      <c r="GR231" t="s">
        <v>470</v>
      </c>
      <c r="GS231">
        <v>3.12802</v>
      </c>
      <c r="GT231">
        <v>2.72978</v>
      </c>
      <c r="GU231">
        <v>0.0237869</v>
      </c>
      <c r="GV231">
        <v>0.0188288</v>
      </c>
      <c r="GW231">
        <v>0.103613</v>
      </c>
      <c r="GX231">
        <v>0.09881810000000001</v>
      </c>
      <c r="GY231">
        <v>29348.5</v>
      </c>
      <c r="GZ231">
        <v>28563.8</v>
      </c>
      <c r="HA231">
        <v>30602.7</v>
      </c>
      <c r="HB231">
        <v>29363.1</v>
      </c>
      <c r="HC231">
        <v>37850</v>
      </c>
      <c r="HD231">
        <v>34801.7</v>
      </c>
      <c r="HE231">
        <v>46814.3</v>
      </c>
      <c r="HF231">
        <v>43623.4</v>
      </c>
      <c r="HG231">
        <v>1.83067</v>
      </c>
      <c r="HH231">
        <v>1.88302</v>
      </c>
      <c r="HI231">
        <v>0.118613</v>
      </c>
      <c r="HJ231">
        <v>0</v>
      </c>
      <c r="HK231">
        <v>28.0554</v>
      </c>
      <c r="HL231">
        <v>999.9</v>
      </c>
      <c r="HM231">
        <v>52.1</v>
      </c>
      <c r="HN231">
        <v>30.7</v>
      </c>
      <c r="HO231">
        <v>25.5977</v>
      </c>
      <c r="HP231">
        <v>63.5122</v>
      </c>
      <c r="HQ231">
        <v>16.871</v>
      </c>
      <c r="HR231">
        <v>1</v>
      </c>
      <c r="HS231">
        <v>0.0854726</v>
      </c>
      <c r="HT231">
        <v>-0.572247</v>
      </c>
      <c r="HU231">
        <v>20.1993</v>
      </c>
      <c r="HV231">
        <v>5.22762</v>
      </c>
      <c r="HW231">
        <v>11.9739</v>
      </c>
      <c r="HX231">
        <v>4.9695</v>
      </c>
      <c r="HY231">
        <v>3.2895</v>
      </c>
      <c r="HZ231">
        <v>9999</v>
      </c>
      <c r="IA231">
        <v>9999</v>
      </c>
      <c r="IB231">
        <v>9999</v>
      </c>
      <c r="IC231">
        <v>999.9</v>
      </c>
      <c r="ID231">
        <v>4.97296</v>
      </c>
      <c r="IE231">
        <v>1.87729</v>
      </c>
      <c r="IF231">
        <v>1.87537</v>
      </c>
      <c r="IG231">
        <v>1.8782</v>
      </c>
      <c r="IH231">
        <v>1.87493</v>
      </c>
      <c r="II231">
        <v>1.87851</v>
      </c>
      <c r="IJ231">
        <v>1.87561</v>
      </c>
      <c r="IK231">
        <v>1.87682</v>
      </c>
      <c r="IL231">
        <v>0</v>
      </c>
      <c r="IM231">
        <v>0</v>
      </c>
      <c r="IN231">
        <v>0</v>
      </c>
      <c r="IO231">
        <v>0</v>
      </c>
      <c r="IP231" t="s">
        <v>443</v>
      </c>
      <c r="IQ231" t="s">
        <v>444</v>
      </c>
      <c r="IR231" t="s">
        <v>445</v>
      </c>
      <c r="IS231" t="s">
        <v>445</v>
      </c>
      <c r="IT231" t="s">
        <v>445</v>
      </c>
      <c r="IU231" t="s">
        <v>445</v>
      </c>
      <c r="IV231">
        <v>0</v>
      </c>
      <c r="IW231">
        <v>100</v>
      </c>
      <c r="IX231">
        <v>100</v>
      </c>
      <c r="IY231">
        <v>-0.102</v>
      </c>
      <c r="IZ231">
        <v>0.2211</v>
      </c>
      <c r="JA231">
        <v>-0.2046850803116756</v>
      </c>
      <c r="JB231">
        <v>0.001090686741545948</v>
      </c>
      <c r="JC231">
        <v>-2.452344269991786E-07</v>
      </c>
      <c r="JD231">
        <v>1.613811493950918E-10</v>
      </c>
      <c r="JE231">
        <v>-0.05017639731038544</v>
      </c>
      <c r="JF231">
        <v>-0.0006473243881308715</v>
      </c>
      <c r="JG231">
        <v>0.0006993473609999637</v>
      </c>
      <c r="JH231">
        <v>-6.390957121238126E-06</v>
      </c>
      <c r="JI231">
        <v>1</v>
      </c>
      <c r="JJ231">
        <v>2094</v>
      </c>
      <c r="JK231">
        <v>1</v>
      </c>
      <c r="JL231">
        <v>27</v>
      </c>
      <c r="JM231">
        <v>187604</v>
      </c>
      <c r="JN231">
        <v>187603.9</v>
      </c>
      <c r="JO231">
        <v>0.296631</v>
      </c>
      <c r="JP231">
        <v>2.59155</v>
      </c>
      <c r="JQ231">
        <v>1.39893</v>
      </c>
      <c r="JR231">
        <v>2.34497</v>
      </c>
      <c r="JS231">
        <v>1.44897</v>
      </c>
      <c r="JT231">
        <v>2.59399</v>
      </c>
      <c r="JU231">
        <v>36.9794</v>
      </c>
      <c r="JV231">
        <v>24.2013</v>
      </c>
      <c r="JW231">
        <v>18</v>
      </c>
      <c r="JX231">
        <v>477.001</v>
      </c>
      <c r="JY231">
        <v>480.049</v>
      </c>
      <c r="JZ231">
        <v>28.137</v>
      </c>
      <c r="KA231">
        <v>28.2503</v>
      </c>
      <c r="KB231">
        <v>30</v>
      </c>
      <c r="KC231">
        <v>28.0029</v>
      </c>
      <c r="KD231">
        <v>28.076</v>
      </c>
      <c r="KE231">
        <v>5.96355</v>
      </c>
      <c r="KF231">
        <v>25.3611</v>
      </c>
      <c r="KG231">
        <v>93.6844</v>
      </c>
      <c r="KH231">
        <v>28.1384</v>
      </c>
      <c r="KI231">
        <v>52.1119</v>
      </c>
      <c r="KJ231">
        <v>21.2387</v>
      </c>
      <c r="KK231">
        <v>101.17</v>
      </c>
      <c r="KL231">
        <v>100.349</v>
      </c>
    </row>
    <row r="232" spans="1:298">
      <c r="A232">
        <v>216</v>
      </c>
      <c r="B232">
        <v>1758404825.1</v>
      </c>
      <c r="C232">
        <v>7416.599999904633</v>
      </c>
      <c r="D232" t="s">
        <v>879</v>
      </c>
      <c r="E232" t="s">
        <v>880</v>
      </c>
      <c r="F232">
        <v>5</v>
      </c>
      <c r="G232" t="s">
        <v>834</v>
      </c>
      <c r="H232" t="s">
        <v>437</v>
      </c>
      <c r="I232" t="s">
        <v>438</v>
      </c>
      <c r="J232">
        <v>1758404817.6</v>
      </c>
      <c r="K232">
        <f>(L232)/1000</f>
        <v>0</v>
      </c>
      <c r="L232">
        <f>IF(DQ232, AO232, AI232)</f>
        <v>0</v>
      </c>
      <c r="M232">
        <f>IF(DQ232, AJ232, AH232)</f>
        <v>0</v>
      </c>
      <c r="N232">
        <f>DS232 - IF(AV232&gt;1, M232*DM232*100.0/(AX232), 0)</f>
        <v>0</v>
      </c>
      <c r="O232">
        <f>((U232-K232/2)*N232-M232)/(U232+K232/2)</f>
        <v>0</v>
      </c>
      <c r="P232">
        <f>O232*(DZ232+EA232)/1000.0</f>
        <v>0</v>
      </c>
      <c r="Q232">
        <f>(DS232 - IF(AV232&gt;1, M232*DM232*100.0/(AX232), 0))*(DZ232+EA232)/1000.0</f>
        <v>0</v>
      </c>
      <c r="R232">
        <f>2.0/((1/T232-1/S232)+SIGN(T232)*SQRT((1/T232-1/S232)*(1/T232-1/S232) + 4*DN232/((DN232+1)*(DN232+1))*(2*1/T232*1/S232-1/S232*1/S232)))</f>
        <v>0</v>
      </c>
      <c r="S232">
        <f>IF(LEFT(DO232,1)&lt;&gt;"0",IF(LEFT(DO232,1)="1",3.0,DP232),$D$5+$E$5*(EG232*DZ232/($K$5*1000))+$F$5*(EG232*DZ232/($K$5*1000))*MAX(MIN(DM232,$J$5),$I$5)*MAX(MIN(DM232,$J$5),$I$5)+$G$5*MAX(MIN(DM232,$J$5),$I$5)*(EG232*DZ232/($K$5*1000))+$H$5*(EG232*DZ232/($K$5*1000))*(EG232*DZ232/($K$5*1000)))</f>
        <v>0</v>
      </c>
      <c r="T232">
        <f>K232*(1000-(1000*0.61365*exp(17.502*X232/(240.97+X232))/(DZ232+EA232)+DU232)/2)/(1000*0.61365*exp(17.502*X232/(240.97+X232))/(DZ232+EA232)-DU232)</f>
        <v>0</v>
      </c>
      <c r="U232">
        <f>1/((DN232+1)/(R232/1.6)+1/(S232/1.37)) + DN232/((DN232+1)/(R232/1.6) + DN232/(S232/1.37))</f>
        <v>0</v>
      </c>
      <c r="V232">
        <f>(DI232*DL232)</f>
        <v>0</v>
      </c>
      <c r="W232">
        <f>(EB232+(V232+2*0.95*5.67E-8*(((EB232+$B$7)+273)^4-(EB232+273)^4)-44100*K232)/(1.84*29.3*S232+8*0.95*5.67E-8*(EB232+273)^3))</f>
        <v>0</v>
      </c>
      <c r="X232">
        <f>($C$7*EC232+$D$7*ED232+$E$7*W232)</f>
        <v>0</v>
      </c>
      <c r="Y232">
        <f>0.61365*exp(17.502*X232/(240.97+X232))</f>
        <v>0</v>
      </c>
      <c r="Z232">
        <f>(AA232/AB232*100)</f>
        <v>0</v>
      </c>
      <c r="AA232">
        <f>DU232*(DZ232+EA232)/1000</f>
        <v>0</v>
      </c>
      <c r="AB232">
        <f>0.61365*exp(17.502*EB232/(240.97+EB232))</f>
        <v>0</v>
      </c>
      <c r="AC232">
        <f>(Y232-DU232*(DZ232+EA232)/1000)</f>
        <v>0</v>
      </c>
      <c r="AD232">
        <f>(-K232*44100)</f>
        <v>0</v>
      </c>
      <c r="AE232">
        <f>2*29.3*S232*0.92*(EB232-X232)</f>
        <v>0</v>
      </c>
      <c r="AF232">
        <f>2*0.95*5.67E-8*(((EB232+$B$7)+273)^4-(X232+273)^4)</f>
        <v>0</v>
      </c>
      <c r="AG232">
        <f>V232+AF232+AD232+AE232</f>
        <v>0</v>
      </c>
      <c r="AH232">
        <f>DY232*AV232*(DT232-DS232*(1000-AV232*DV232)/(1000-AV232*DU232))/(100*DM232)</f>
        <v>0</v>
      </c>
      <c r="AI232">
        <f>1000*DY232*AV232*(DU232-DV232)/(100*DM232*(1000-AV232*DU232))</f>
        <v>0</v>
      </c>
      <c r="AJ232">
        <f>(AK232 - AL232 - DZ232*1E3/(8.314*(EB232+273.15)) * AN232/DY232 * AM232) * DY232/(100*DM232) * (1000 - DV232)/1000</f>
        <v>0</v>
      </c>
      <c r="AK232">
        <v>70.00437876109355</v>
      </c>
      <c r="AL232">
        <v>83.27746363636362</v>
      </c>
      <c r="AM232">
        <v>-3.34186603175598</v>
      </c>
      <c r="AN232">
        <v>65.66156784725538</v>
      </c>
      <c r="AO232">
        <f>(AQ232 - AP232 + DZ232*1E3/(8.314*(EB232+273.15)) * AS232/DY232 * AR232) * DY232/(100*DM232) * 1000/(1000 - AQ232)</f>
        <v>0</v>
      </c>
      <c r="AP232">
        <v>21.25862569678392</v>
      </c>
      <c r="AQ232">
        <v>22.95487939393939</v>
      </c>
      <c r="AR232">
        <v>8.723348542140308E-05</v>
      </c>
      <c r="AS232">
        <v>124.6823972662546</v>
      </c>
      <c r="AT232">
        <v>0</v>
      </c>
      <c r="AU232">
        <v>0</v>
      </c>
      <c r="AV232">
        <f>IF(AT232*$H$13&gt;=AX232,1.0,(AX232/(AX232-AT232*$H$13)))</f>
        <v>0</v>
      </c>
      <c r="AW232">
        <f>(AV232-1)*100</f>
        <v>0</v>
      </c>
      <c r="AX232">
        <f>MAX(0,($B$13+$C$13*EG232)/(1+$D$13*EG232)*DZ232/(EB232+273)*$E$13)</f>
        <v>0</v>
      </c>
      <c r="AY232" t="s">
        <v>439</v>
      </c>
      <c r="AZ232" t="s">
        <v>439</v>
      </c>
      <c r="BA232">
        <v>0</v>
      </c>
      <c r="BB232">
        <v>0</v>
      </c>
      <c r="BC232">
        <f>1-BA232/BB232</f>
        <v>0</v>
      </c>
      <c r="BD232">
        <v>0</v>
      </c>
      <c r="BE232" t="s">
        <v>439</v>
      </c>
      <c r="BF232" t="s">
        <v>439</v>
      </c>
      <c r="BG232">
        <v>0</v>
      </c>
      <c r="BH232">
        <v>0</v>
      </c>
      <c r="BI232">
        <f>1-BG232/BH232</f>
        <v>0</v>
      </c>
      <c r="BJ232">
        <v>0.5</v>
      </c>
      <c r="BK232">
        <f>DJ232</f>
        <v>0</v>
      </c>
      <c r="BL232">
        <f>M232</f>
        <v>0</v>
      </c>
      <c r="BM232">
        <f>BI232*BJ232*BK232</f>
        <v>0</v>
      </c>
      <c r="BN232">
        <f>(BL232-BD232)/BK232</f>
        <v>0</v>
      </c>
      <c r="BO232">
        <f>(BB232-BH232)/BH232</f>
        <v>0</v>
      </c>
      <c r="BP232">
        <f>BA232/(BC232+BA232/BH232)</f>
        <v>0</v>
      </c>
      <c r="BQ232" t="s">
        <v>439</v>
      </c>
      <c r="BR232">
        <v>0</v>
      </c>
      <c r="BS232">
        <f>IF(BR232&lt;&gt;0, BR232, BP232)</f>
        <v>0</v>
      </c>
      <c r="BT232">
        <f>1-BS232/BH232</f>
        <v>0</v>
      </c>
      <c r="BU232">
        <f>(BH232-BG232)/(BH232-BS232)</f>
        <v>0</v>
      </c>
      <c r="BV232">
        <f>(BB232-BH232)/(BB232-BS232)</f>
        <v>0</v>
      </c>
      <c r="BW232">
        <f>(BH232-BG232)/(BH232-BA232)</f>
        <v>0</v>
      </c>
      <c r="BX232">
        <f>(BB232-BH232)/(BB232-BA232)</f>
        <v>0</v>
      </c>
      <c r="BY232">
        <f>(BU232*BS232/BG232)</f>
        <v>0</v>
      </c>
      <c r="BZ232">
        <f>(1-BY232)</f>
        <v>0</v>
      </c>
      <c r="DI232">
        <f>$B$11*EH232+$C$11*EI232+$F$11*ET232*(1-EW232)</f>
        <v>0</v>
      </c>
      <c r="DJ232">
        <f>DI232*DK232</f>
        <v>0</v>
      </c>
      <c r="DK232">
        <f>($B$11*$D$9+$C$11*$D$9+$F$11*((FG232+EY232)/MAX(FG232+EY232+FH232, 0.1)*$I$9+FH232/MAX(FG232+EY232+FH232, 0.1)*$J$9))/($B$11+$C$11+$F$11)</f>
        <v>0</v>
      </c>
      <c r="DL232">
        <f>($B$11*$K$9+$C$11*$K$9+$F$11*((FG232+EY232)/MAX(FG232+EY232+FH232, 0.1)*$P$9+FH232/MAX(FG232+EY232+FH232, 0.1)*$Q$9))/($B$11+$C$11+$F$11)</f>
        <v>0</v>
      </c>
      <c r="DM232">
        <v>2.7</v>
      </c>
      <c r="DN232">
        <v>0.5</v>
      </c>
      <c r="DO232" t="s">
        <v>440</v>
      </c>
      <c r="DP232">
        <v>2</v>
      </c>
      <c r="DQ232" t="b">
        <v>1</v>
      </c>
      <c r="DR232">
        <v>1758404817.6</v>
      </c>
      <c r="DS232">
        <v>104.0409666666667</v>
      </c>
      <c r="DT232">
        <v>83.50435185185187</v>
      </c>
      <c r="DU232">
        <v>22.93265185185185</v>
      </c>
      <c r="DV232">
        <v>21.26749259259259</v>
      </c>
      <c r="DW232">
        <v>104.1346555555556</v>
      </c>
      <c r="DX232">
        <v>22.71167407407407</v>
      </c>
      <c r="DY232">
        <v>500.022074074074</v>
      </c>
      <c r="DZ232">
        <v>90.26883333333333</v>
      </c>
      <c r="EA232">
        <v>0.05193052592592594</v>
      </c>
      <c r="EB232">
        <v>29.49836666666667</v>
      </c>
      <c r="EC232">
        <v>29.98968888888889</v>
      </c>
      <c r="ED232">
        <v>999.9000000000001</v>
      </c>
      <c r="EE232">
        <v>0</v>
      </c>
      <c r="EF232">
        <v>0</v>
      </c>
      <c r="EG232">
        <v>10004.53740740741</v>
      </c>
      <c r="EH232">
        <v>0</v>
      </c>
      <c r="EI232">
        <v>8.977231481481484</v>
      </c>
      <c r="EJ232">
        <v>20.53678518518518</v>
      </c>
      <c r="EK232">
        <v>106.4829074074074</v>
      </c>
      <c r="EL232">
        <v>85.31895925925927</v>
      </c>
      <c r="EM232">
        <v>1.66518</v>
      </c>
      <c r="EN232">
        <v>83.50435185185187</v>
      </c>
      <c r="EO232">
        <v>21.26749259259259</v>
      </c>
      <c r="EP232">
        <v>2.070104814814815</v>
      </c>
      <c r="EQ232">
        <v>1.919791111111111</v>
      </c>
      <c r="ER232">
        <v>17.9909962962963</v>
      </c>
      <c r="ES232">
        <v>16.79785925925926</v>
      </c>
      <c r="ET232">
        <v>1999.958518518519</v>
      </c>
      <c r="EU232">
        <v>0.9800038888888887</v>
      </c>
      <c r="EV232">
        <v>0.01999578518518519</v>
      </c>
      <c r="EW232">
        <v>0</v>
      </c>
      <c r="EX232">
        <v>290.4968518518519</v>
      </c>
      <c r="EY232">
        <v>5.000560000000001</v>
      </c>
      <c r="EZ232">
        <v>5938.735555555555</v>
      </c>
      <c r="FA232">
        <v>17294.53333333333</v>
      </c>
      <c r="FB232">
        <v>40.625</v>
      </c>
      <c r="FC232">
        <v>40.81199999999999</v>
      </c>
      <c r="FD232">
        <v>40.31666666666666</v>
      </c>
      <c r="FE232">
        <v>39.99533333333333</v>
      </c>
      <c r="FF232">
        <v>41.42322222222221</v>
      </c>
      <c r="FG232">
        <v>1955.068518518519</v>
      </c>
      <c r="FH232">
        <v>39.89000000000001</v>
      </c>
      <c r="FI232">
        <v>0</v>
      </c>
      <c r="FJ232">
        <v>1758404825.2</v>
      </c>
      <c r="FK232">
        <v>0</v>
      </c>
      <c r="FL232">
        <v>290.5164</v>
      </c>
      <c r="FM232">
        <v>5.218692291454994</v>
      </c>
      <c r="FN232">
        <v>101.0161538255503</v>
      </c>
      <c r="FO232">
        <v>5939.476799999999</v>
      </c>
      <c r="FP232">
        <v>15</v>
      </c>
      <c r="FQ232">
        <v>0</v>
      </c>
      <c r="FR232" t="s">
        <v>441</v>
      </c>
      <c r="FS232">
        <v>1747148579.5</v>
      </c>
      <c r="FT232">
        <v>1747148584.5</v>
      </c>
      <c r="FU232">
        <v>0</v>
      </c>
      <c r="FV232">
        <v>0.162</v>
      </c>
      <c r="FW232">
        <v>-0.001</v>
      </c>
      <c r="FX232">
        <v>0.139</v>
      </c>
      <c r="FY232">
        <v>0.058</v>
      </c>
      <c r="FZ232">
        <v>420</v>
      </c>
      <c r="GA232">
        <v>16</v>
      </c>
      <c r="GB232">
        <v>0.19</v>
      </c>
      <c r="GC232">
        <v>0.02</v>
      </c>
      <c r="GD232">
        <v>20.15065365853658</v>
      </c>
      <c r="GE232">
        <v>7.516841811846707</v>
      </c>
      <c r="GF232">
        <v>0.7517018921632014</v>
      </c>
      <c r="GG232">
        <v>0</v>
      </c>
      <c r="GH232">
        <v>290.2209705882353</v>
      </c>
      <c r="GI232">
        <v>5.635431622356927</v>
      </c>
      <c r="GJ232">
        <v>0.5806614121891835</v>
      </c>
      <c r="GK232">
        <v>0</v>
      </c>
      <c r="GL232">
        <v>1.653338536585366</v>
      </c>
      <c r="GM232">
        <v>0.2438914285714258</v>
      </c>
      <c r="GN232">
        <v>0.02411978375919081</v>
      </c>
      <c r="GO232">
        <v>0</v>
      </c>
      <c r="GP232">
        <v>0</v>
      </c>
      <c r="GQ232">
        <v>3</v>
      </c>
      <c r="GR232" t="s">
        <v>470</v>
      </c>
      <c r="GS232">
        <v>3.12808</v>
      </c>
      <c r="GT232">
        <v>2.72964</v>
      </c>
      <c r="GU232">
        <v>0.0198995</v>
      </c>
      <c r="GV232">
        <v>0.014744</v>
      </c>
      <c r="GW232">
        <v>0.103667</v>
      </c>
      <c r="GX232">
        <v>0.09879880000000001</v>
      </c>
      <c r="GY232">
        <v>29465.1</v>
      </c>
      <c r="GZ232">
        <v>28682.7</v>
      </c>
      <c r="HA232">
        <v>30602.4</v>
      </c>
      <c r="HB232">
        <v>29363.1</v>
      </c>
      <c r="HC232">
        <v>37847.2</v>
      </c>
      <c r="HD232">
        <v>34802.2</v>
      </c>
      <c r="HE232">
        <v>46813.9</v>
      </c>
      <c r="HF232">
        <v>43623.4</v>
      </c>
      <c r="HG232">
        <v>1.83088</v>
      </c>
      <c r="HH232">
        <v>1.88295</v>
      </c>
      <c r="HI232">
        <v>0.117749</v>
      </c>
      <c r="HJ232">
        <v>0</v>
      </c>
      <c r="HK232">
        <v>28.0574</v>
      </c>
      <c r="HL232">
        <v>999.9</v>
      </c>
      <c r="HM232">
        <v>52.1</v>
      </c>
      <c r="HN232">
        <v>30.7</v>
      </c>
      <c r="HO232">
        <v>25.5963</v>
      </c>
      <c r="HP232">
        <v>63.5522</v>
      </c>
      <c r="HQ232">
        <v>16.8029</v>
      </c>
      <c r="HR232">
        <v>1</v>
      </c>
      <c r="HS232">
        <v>0.0853811</v>
      </c>
      <c r="HT232">
        <v>-0.589022</v>
      </c>
      <c r="HU232">
        <v>20.1992</v>
      </c>
      <c r="HV232">
        <v>5.22747</v>
      </c>
      <c r="HW232">
        <v>11.974</v>
      </c>
      <c r="HX232">
        <v>4.96935</v>
      </c>
      <c r="HY232">
        <v>3.28943</v>
      </c>
      <c r="HZ232">
        <v>9999</v>
      </c>
      <c r="IA232">
        <v>9999</v>
      </c>
      <c r="IB232">
        <v>9999</v>
      </c>
      <c r="IC232">
        <v>999.9</v>
      </c>
      <c r="ID232">
        <v>4.97295</v>
      </c>
      <c r="IE232">
        <v>1.87729</v>
      </c>
      <c r="IF232">
        <v>1.87536</v>
      </c>
      <c r="IG232">
        <v>1.8782</v>
      </c>
      <c r="IH232">
        <v>1.8749</v>
      </c>
      <c r="II232">
        <v>1.87851</v>
      </c>
      <c r="IJ232">
        <v>1.87561</v>
      </c>
      <c r="IK232">
        <v>1.87679</v>
      </c>
      <c r="IL232">
        <v>0</v>
      </c>
      <c r="IM232">
        <v>0</v>
      </c>
      <c r="IN232">
        <v>0</v>
      </c>
      <c r="IO232">
        <v>0</v>
      </c>
      <c r="IP232" t="s">
        <v>443</v>
      </c>
      <c r="IQ232" t="s">
        <v>444</v>
      </c>
      <c r="IR232" t="s">
        <v>445</v>
      </c>
      <c r="IS232" t="s">
        <v>445</v>
      </c>
      <c r="IT232" t="s">
        <v>445</v>
      </c>
      <c r="IU232" t="s">
        <v>445</v>
      </c>
      <c r="IV232">
        <v>0</v>
      </c>
      <c r="IW232">
        <v>100</v>
      </c>
      <c r="IX232">
        <v>100</v>
      </c>
      <c r="IY232">
        <v>-0.119</v>
      </c>
      <c r="IZ232">
        <v>0.2215</v>
      </c>
      <c r="JA232">
        <v>-0.2046850803116756</v>
      </c>
      <c r="JB232">
        <v>0.001090686741545948</v>
      </c>
      <c r="JC232">
        <v>-2.452344269991786E-07</v>
      </c>
      <c r="JD232">
        <v>1.613811493950918E-10</v>
      </c>
      <c r="JE232">
        <v>-0.05017639731038544</v>
      </c>
      <c r="JF232">
        <v>-0.0006473243881308715</v>
      </c>
      <c r="JG232">
        <v>0.0006993473609999637</v>
      </c>
      <c r="JH232">
        <v>-6.390957121238126E-06</v>
      </c>
      <c r="JI232">
        <v>1</v>
      </c>
      <c r="JJ232">
        <v>2094</v>
      </c>
      <c r="JK232">
        <v>1</v>
      </c>
      <c r="JL232">
        <v>27</v>
      </c>
      <c r="JM232">
        <v>187604.1</v>
      </c>
      <c r="JN232">
        <v>187604</v>
      </c>
      <c r="JO232">
        <v>0.255127</v>
      </c>
      <c r="JP232">
        <v>2.60254</v>
      </c>
      <c r="JQ232">
        <v>1.39893</v>
      </c>
      <c r="JR232">
        <v>2.34375</v>
      </c>
      <c r="JS232">
        <v>1.44897</v>
      </c>
      <c r="JT232">
        <v>2.57202</v>
      </c>
      <c r="JU232">
        <v>36.9794</v>
      </c>
      <c r="JV232">
        <v>24.2013</v>
      </c>
      <c r="JW232">
        <v>18</v>
      </c>
      <c r="JX232">
        <v>477.096</v>
      </c>
      <c r="JY232">
        <v>479.992</v>
      </c>
      <c r="JZ232">
        <v>28.1429</v>
      </c>
      <c r="KA232">
        <v>28.2493</v>
      </c>
      <c r="KB232">
        <v>29.9999</v>
      </c>
      <c r="KC232">
        <v>28.0006</v>
      </c>
      <c r="KD232">
        <v>28.0751</v>
      </c>
      <c r="KE232">
        <v>5.13016</v>
      </c>
      <c r="KF232">
        <v>25.3611</v>
      </c>
      <c r="KG232">
        <v>93.6844</v>
      </c>
      <c r="KH232">
        <v>28.1461</v>
      </c>
      <c r="KI232">
        <v>32.0493</v>
      </c>
      <c r="KJ232">
        <v>21.2046</v>
      </c>
      <c r="KK232">
        <v>101.169</v>
      </c>
      <c r="KL232">
        <v>100.349</v>
      </c>
    </row>
    <row r="233" spans="1:298">
      <c r="A233">
        <v>217</v>
      </c>
      <c r="B233">
        <v>1758404922.1</v>
      </c>
      <c r="C233">
        <v>7513.599999904633</v>
      </c>
      <c r="D233" t="s">
        <v>881</v>
      </c>
      <c r="E233" t="s">
        <v>882</v>
      </c>
      <c r="F233">
        <v>5</v>
      </c>
      <c r="G233" t="s">
        <v>834</v>
      </c>
      <c r="H233" t="s">
        <v>437</v>
      </c>
      <c r="I233" t="s">
        <v>438</v>
      </c>
      <c r="J233">
        <v>1758404914.099999</v>
      </c>
      <c r="K233">
        <f>(L233)/1000</f>
        <v>0</v>
      </c>
      <c r="L233">
        <f>IF(DQ233, AO233, AI233)</f>
        <v>0</v>
      </c>
      <c r="M233">
        <f>IF(DQ233, AJ233, AH233)</f>
        <v>0</v>
      </c>
      <c r="N233">
        <f>DS233 - IF(AV233&gt;1, M233*DM233*100.0/(AX233), 0)</f>
        <v>0</v>
      </c>
      <c r="O233">
        <f>((U233-K233/2)*N233-M233)/(U233+K233/2)</f>
        <v>0</v>
      </c>
      <c r="P233">
        <f>O233*(DZ233+EA233)/1000.0</f>
        <v>0</v>
      </c>
      <c r="Q233">
        <f>(DS233 - IF(AV233&gt;1, M233*DM233*100.0/(AX233), 0))*(DZ233+EA233)/1000.0</f>
        <v>0</v>
      </c>
      <c r="R233">
        <f>2.0/((1/T233-1/S233)+SIGN(T233)*SQRT((1/T233-1/S233)*(1/T233-1/S233) + 4*DN233/((DN233+1)*(DN233+1))*(2*1/T233*1/S233-1/S233*1/S233)))</f>
        <v>0</v>
      </c>
      <c r="S233">
        <f>IF(LEFT(DO233,1)&lt;&gt;"0",IF(LEFT(DO233,1)="1",3.0,DP233),$D$5+$E$5*(EG233*DZ233/($K$5*1000))+$F$5*(EG233*DZ233/($K$5*1000))*MAX(MIN(DM233,$J$5),$I$5)*MAX(MIN(DM233,$J$5),$I$5)+$G$5*MAX(MIN(DM233,$J$5),$I$5)*(EG233*DZ233/($K$5*1000))+$H$5*(EG233*DZ233/($K$5*1000))*(EG233*DZ233/($K$5*1000)))</f>
        <v>0</v>
      </c>
      <c r="T233">
        <f>K233*(1000-(1000*0.61365*exp(17.502*X233/(240.97+X233))/(DZ233+EA233)+DU233)/2)/(1000*0.61365*exp(17.502*X233/(240.97+X233))/(DZ233+EA233)-DU233)</f>
        <v>0</v>
      </c>
      <c r="U233">
        <f>1/((DN233+1)/(R233/1.6)+1/(S233/1.37)) + DN233/((DN233+1)/(R233/1.6) + DN233/(S233/1.37))</f>
        <v>0</v>
      </c>
      <c r="V233">
        <f>(DI233*DL233)</f>
        <v>0</v>
      </c>
      <c r="W233">
        <f>(EB233+(V233+2*0.95*5.67E-8*(((EB233+$B$7)+273)^4-(EB233+273)^4)-44100*K233)/(1.84*29.3*S233+8*0.95*5.67E-8*(EB233+273)^3))</f>
        <v>0</v>
      </c>
      <c r="X233">
        <f>($C$7*EC233+$D$7*ED233+$E$7*W233)</f>
        <v>0</v>
      </c>
      <c r="Y233">
        <f>0.61365*exp(17.502*X233/(240.97+X233))</f>
        <v>0</v>
      </c>
      <c r="Z233">
        <f>(AA233/AB233*100)</f>
        <v>0</v>
      </c>
      <c r="AA233">
        <f>DU233*(DZ233+EA233)/1000</f>
        <v>0</v>
      </c>
      <c r="AB233">
        <f>0.61365*exp(17.502*EB233/(240.97+EB233))</f>
        <v>0</v>
      </c>
      <c r="AC233">
        <f>(Y233-DU233*(DZ233+EA233)/1000)</f>
        <v>0</v>
      </c>
      <c r="AD233">
        <f>(-K233*44100)</f>
        <v>0</v>
      </c>
      <c r="AE233">
        <f>2*29.3*S233*0.92*(EB233-X233)</f>
        <v>0</v>
      </c>
      <c r="AF233">
        <f>2*0.95*5.67E-8*(((EB233+$B$7)+273)^4-(X233+273)^4)</f>
        <v>0</v>
      </c>
      <c r="AG233">
        <f>V233+AF233+AD233+AE233</f>
        <v>0</v>
      </c>
      <c r="AH233">
        <f>DY233*AV233*(DT233-DS233*(1000-AV233*DV233)/(1000-AV233*DU233))/(100*DM233)</f>
        <v>0</v>
      </c>
      <c r="AI233">
        <f>1000*DY233*AV233*(DU233-DV233)/(100*DM233*(1000-AV233*DU233))</f>
        <v>0</v>
      </c>
      <c r="AJ233">
        <f>(AK233 - AL233 - DZ233*1E3/(8.314*(EB233+273.15)) * AN233/DY233 * AM233) * DY233/(100*DM233) * (1000 - DV233)/1000</f>
        <v>0</v>
      </c>
      <c r="AK233">
        <v>428.912772297783</v>
      </c>
      <c r="AL233">
        <v>419.2933757575757</v>
      </c>
      <c r="AM233">
        <v>-0.0008818907565368188</v>
      </c>
      <c r="AN233">
        <v>65.66156784725538</v>
      </c>
      <c r="AO233">
        <f>(AQ233 - AP233 + DZ233*1E3/(8.314*(EB233+273.15)) * AS233/DY233 * AR233) * DY233/(100*DM233) * 1000/(1000 - AQ233)</f>
        <v>0</v>
      </c>
      <c r="AP233">
        <v>20.71569919890273</v>
      </c>
      <c r="AQ233">
        <v>22.98113393939393</v>
      </c>
      <c r="AR233">
        <v>1.15896606534559E-05</v>
      </c>
      <c r="AS233">
        <v>124.6823972662546</v>
      </c>
      <c r="AT233">
        <v>0</v>
      </c>
      <c r="AU233">
        <v>0</v>
      </c>
      <c r="AV233">
        <f>IF(AT233*$H$13&gt;=AX233,1.0,(AX233/(AX233-AT233*$H$13)))</f>
        <v>0</v>
      </c>
      <c r="AW233">
        <f>(AV233-1)*100</f>
        <v>0</v>
      </c>
      <c r="AX233">
        <f>MAX(0,($B$13+$C$13*EG233)/(1+$D$13*EG233)*DZ233/(EB233+273)*$E$13)</f>
        <v>0</v>
      </c>
      <c r="AY233" t="s">
        <v>439</v>
      </c>
      <c r="AZ233" t="s">
        <v>439</v>
      </c>
      <c r="BA233">
        <v>0</v>
      </c>
      <c r="BB233">
        <v>0</v>
      </c>
      <c r="BC233">
        <f>1-BA233/BB233</f>
        <v>0</v>
      </c>
      <c r="BD233">
        <v>0</v>
      </c>
      <c r="BE233" t="s">
        <v>439</v>
      </c>
      <c r="BF233" t="s">
        <v>439</v>
      </c>
      <c r="BG233">
        <v>0</v>
      </c>
      <c r="BH233">
        <v>0</v>
      </c>
      <c r="BI233">
        <f>1-BG233/BH233</f>
        <v>0</v>
      </c>
      <c r="BJ233">
        <v>0.5</v>
      </c>
      <c r="BK233">
        <f>DJ233</f>
        <v>0</v>
      </c>
      <c r="BL233">
        <f>M233</f>
        <v>0</v>
      </c>
      <c r="BM233">
        <f>BI233*BJ233*BK233</f>
        <v>0</v>
      </c>
      <c r="BN233">
        <f>(BL233-BD233)/BK233</f>
        <v>0</v>
      </c>
      <c r="BO233">
        <f>(BB233-BH233)/BH233</f>
        <v>0</v>
      </c>
      <c r="BP233">
        <f>BA233/(BC233+BA233/BH233)</f>
        <v>0</v>
      </c>
      <c r="BQ233" t="s">
        <v>439</v>
      </c>
      <c r="BR233">
        <v>0</v>
      </c>
      <c r="BS233">
        <f>IF(BR233&lt;&gt;0, BR233, BP233)</f>
        <v>0</v>
      </c>
      <c r="BT233">
        <f>1-BS233/BH233</f>
        <v>0</v>
      </c>
      <c r="BU233">
        <f>(BH233-BG233)/(BH233-BS233)</f>
        <v>0</v>
      </c>
      <c r="BV233">
        <f>(BB233-BH233)/(BB233-BS233)</f>
        <v>0</v>
      </c>
      <c r="BW233">
        <f>(BH233-BG233)/(BH233-BA233)</f>
        <v>0</v>
      </c>
      <c r="BX233">
        <f>(BB233-BH233)/(BB233-BA233)</f>
        <v>0</v>
      </c>
      <c r="BY233">
        <f>(BU233*BS233/BG233)</f>
        <v>0</v>
      </c>
      <c r="BZ233">
        <f>(1-BY233)</f>
        <v>0</v>
      </c>
      <c r="DI233">
        <f>$B$11*EH233+$C$11*EI233+$F$11*ET233*(1-EW233)</f>
        <v>0</v>
      </c>
      <c r="DJ233">
        <f>DI233*DK233</f>
        <v>0</v>
      </c>
      <c r="DK233">
        <f>($B$11*$D$9+$C$11*$D$9+$F$11*((FG233+EY233)/MAX(FG233+EY233+FH233, 0.1)*$I$9+FH233/MAX(FG233+EY233+FH233, 0.1)*$J$9))/($B$11+$C$11+$F$11)</f>
        <v>0</v>
      </c>
      <c r="DL233">
        <f>($B$11*$K$9+$C$11*$K$9+$F$11*((FG233+EY233)/MAX(FG233+EY233+FH233, 0.1)*$P$9+FH233/MAX(FG233+EY233+FH233, 0.1)*$Q$9))/($B$11+$C$11+$F$11)</f>
        <v>0</v>
      </c>
      <c r="DM233">
        <v>2.7</v>
      </c>
      <c r="DN233">
        <v>0.5</v>
      </c>
      <c r="DO233" t="s">
        <v>440</v>
      </c>
      <c r="DP233">
        <v>2</v>
      </c>
      <c r="DQ233" t="b">
        <v>1</v>
      </c>
      <c r="DR233">
        <v>1758404914.099999</v>
      </c>
      <c r="DS233">
        <v>409.7160322580644</v>
      </c>
      <c r="DT233">
        <v>420.0568387096773</v>
      </c>
      <c r="DU233">
        <v>22.97663870967742</v>
      </c>
      <c r="DV233">
        <v>20.72351612903226</v>
      </c>
      <c r="DW233">
        <v>409.504129032258</v>
      </c>
      <c r="DX233">
        <v>22.75474193548387</v>
      </c>
      <c r="DY233">
        <v>500.0037419354839</v>
      </c>
      <c r="DZ233">
        <v>90.27295806451613</v>
      </c>
      <c r="EA233">
        <v>0.05336440967741936</v>
      </c>
      <c r="EB233">
        <v>29.59343225806451</v>
      </c>
      <c r="EC233">
        <v>29.97483870967742</v>
      </c>
      <c r="ED233">
        <v>999.9000000000003</v>
      </c>
      <c r="EE233">
        <v>0</v>
      </c>
      <c r="EF233">
        <v>0</v>
      </c>
      <c r="EG233">
        <v>9998.206129032258</v>
      </c>
      <c r="EH233">
        <v>0</v>
      </c>
      <c r="EI233">
        <v>7.431171290322578</v>
      </c>
      <c r="EJ233">
        <v>-10.34083548387097</v>
      </c>
      <c r="EK233">
        <v>419.3512580645161</v>
      </c>
      <c r="EL233">
        <v>428.946193548387</v>
      </c>
      <c r="EM233">
        <v>2.25311935483871</v>
      </c>
      <c r="EN233">
        <v>420.0568387096773</v>
      </c>
      <c r="EO233">
        <v>20.72351612903226</v>
      </c>
      <c r="EP233">
        <v>2.07416935483871</v>
      </c>
      <c r="EQ233">
        <v>1.870774193548387</v>
      </c>
      <c r="ER233">
        <v>18.02218387096774</v>
      </c>
      <c r="ES233">
        <v>16.39103225806452</v>
      </c>
      <c r="ET233">
        <v>2000.029677419355</v>
      </c>
      <c r="EU233">
        <v>0.9800042580645161</v>
      </c>
      <c r="EV233">
        <v>0.01999540645161291</v>
      </c>
      <c r="EW233">
        <v>0</v>
      </c>
      <c r="EX233">
        <v>281.7265483870967</v>
      </c>
      <c r="EY233">
        <v>5.000560000000002</v>
      </c>
      <c r="EZ233">
        <v>5762.672903225807</v>
      </c>
      <c r="FA233">
        <v>17295.15161290322</v>
      </c>
      <c r="FB233">
        <v>40.26383870967741</v>
      </c>
      <c r="FC233">
        <v>40.81206451612902</v>
      </c>
      <c r="FD233">
        <v>40.27</v>
      </c>
      <c r="FE233">
        <v>39.97151612903225</v>
      </c>
      <c r="FF233">
        <v>41.3788064516129</v>
      </c>
      <c r="FG233">
        <v>1955.139677419355</v>
      </c>
      <c r="FH233">
        <v>39.89000000000002</v>
      </c>
      <c r="FI233">
        <v>0</v>
      </c>
      <c r="FJ233">
        <v>1758404922.4</v>
      </c>
      <c r="FK233">
        <v>0</v>
      </c>
      <c r="FL233">
        <v>281.71832</v>
      </c>
      <c r="FM233">
        <v>1.080384617847374</v>
      </c>
      <c r="FN233">
        <v>10.49923075091418</v>
      </c>
      <c r="FO233">
        <v>5762.9012</v>
      </c>
      <c r="FP233">
        <v>15</v>
      </c>
      <c r="FQ233">
        <v>0</v>
      </c>
      <c r="FR233" t="s">
        <v>441</v>
      </c>
      <c r="FS233">
        <v>1747148579.5</v>
      </c>
      <c r="FT233">
        <v>1747148584.5</v>
      </c>
      <c r="FU233">
        <v>0</v>
      </c>
      <c r="FV233">
        <v>0.162</v>
      </c>
      <c r="FW233">
        <v>-0.001</v>
      </c>
      <c r="FX233">
        <v>0.139</v>
      </c>
      <c r="FY233">
        <v>0.058</v>
      </c>
      <c r="FZ233">
        <v>420</v>
      </c>
      <c r="GA233">
        <v>16</v>
      </c>
      <c r="GB233">
        <v>0.19</v>
      </c>
      <c r="GC233">
        <v>0.02</v>
      </c>
      <c r="GD233">
        <v>-10.333955</v>
      </c>
      <c r="GE233">
        <v>-0.1836720450281222</v>
      </c>
      <c r="GF233">
        <v>0.04615173317438893</v>
      </c>
      <c r="GG233">
        <v>1</v>
      </c>
      <c r="GH233">
        <v>281.6862352941176</v>
      </c>
      <c r="GI233">
        <v>0.5005958758500922</v>
      </c>
      <c r="GJ233">
        <v>0.1747383016068417</v>
      </c>
      <c r="GK233">
        <v>1</v>
      </c>
      <c r="GL233">
        <v>2.24860475</v>
      </c>
      <c r="GM233">
        <v>0.1025526078799197</v>
      </c>
      <c r="GN233">
        <v>0.009946686128429891</v>
      </c>
      <c r="GO233">
        <v>0</v>
      </c>
      <c r="GP233">
        <v>2</v>
      </c>
      <c r="GQ233">
        <v>3</v>
      </c>
      <c r="GR233" t="s">
        <v>448</v>
      </c>
      <c r="GS233">
        <v>3.12811</v>
      </c>
      <c r="GT233">
        <v>2.73078</v>
      </c>
      <c r="GU233">
        <v>0.0841129</v>
      </c>
      <c r="GV233">
        <v>0.08618960000000001</v>
      </c>
      <c r="GW233">
        <v>0.103755</v>
      </c>
      <c r="GX233">
        <v>0.0970449</v>
      </c>
      <c r="GY233">
        <v>27537</v>
      </c>
      <c r="GZ233">
        <v>26604.4</v>
      </c>
      <c r="HA233">
        <v>30604.6</v>
      </c>
      <c r="HB233">
        <v>29364.3</v>
      </c>
      <c r="HC233">
        <v>37850.8</v>
      </c>
      <c r="HD233">
        <v>34877.1</v>
      </c>
      <c r="HE233">
        <v>46817.3</v>
      </c>
      <c r="HF233">
        <v>43625.2</v>
      </c>
      <c r="HG233">
        <v>1.8321</v>
      </c>
      <c r="HH233">
        <v>1.8832</v>
      </c>
      <c r="HI233">
        <v>0.117227</v>
      </c>
      <c r="HJ233">
        <v>0</v>
      </c>
      <c r="HK233">
        <v>28.086</v>
      </c>
      <c r="HL233">
        <v>999.9</v>
      </c>
      <c r="HM233">
        <v>52</v>
      </c>
      <c r="HN233">
        <v>30.7</v>
      </c>
      <c r="HO233">
        <v>25.5486</v>
      </c>
      <c r="HP233">
        <v>63.2722</v>
      </c>
      <c r="HQ233">
        <v>16.7508</v>
      </c>
      <c r="HR233">
        <v>1</v>
      </c>
      <c r="HS233">
        <v>0.0847815</v>
      </c>
      <c r="HT233">
        <v>-1.03124</v>
      </c>
      <c r="HU233">
        <v>20.1976</v>
      </c>
      <c r="HV233">
        <v>5.23301</v>
      </c>
      <c r="HW233">
        <v>11.974</v>
      </c>
      <c r="HX233">
        <v>4.971</v>
      </c>
      <c r="HY233">
        <v>3.29033</v>
      </c>
      <c r="HZ233">
        <v>9999</v>
      </c>
      <c r="IA233">
        <v>9999</v>
      </c>
      <c r="IB233">
        <v>9999</v>
      </c>
      <c r="IC233">
        <v>999.9</v>
      </c>
      <c r="ID233">
        <v>4.97295</v>
      </c>
      <c r="IE233">
        <v>1.87729</v>
      </c>
      <c r="IF233">
        <v>1.87538</v>
      </c>
      <c r="IG233">
        <v>1.8782</v>
      </c>
      <c r="IH233">
        <v>1.87498</v>
      </c>
      <c r="II233">
        <v>1.87853</v>
      </c>
      <c r="IJ233">
        <v>1.87562</v>
      </c>
      <c r="IK233">
        <v>1.87682</v>
      </c>
      <c r="IL233">
        <v>0</v>
      </c>
      <c r="IM233">
        <v>0</v>
      </c>
      <c r="IN233">
        <v>0</v>
      </c>
      <c r="IO233">
        <v>0</v>
      </c>
      <c r="IP233" t="s">
        <v>443</v>
      </c>
      <c r="IQ233" t="s">
        <v>444</v>
      </c>
      <c r="IR233" t="s">
        <v>445</v>
      </c>
      <c r="IS233" t="s">
        <v>445</v>
      </c>
      <c r="IT233" t="s">
        <v>445</v>
      </c>
      <c r="IU233" t="s">
        <v>445</v>
      </c>
      <c r="IV233">
        <v>0</v>
      </c>
      <c r="IW233">
        <v>100</v>
      </c>
      <c r="IX233">
        <v>100</v>
      </c>
      <c r="IY233">
        <v>0.212</v>
      </c>
      <c r="IZ233">
        <v>0.222</v>
      </c>
      <c r="JA233">
        <v>-0.2046850803116756</v>
      </c>
      <c r="JB233">
        <v>0.001090686741545948</v>
      </c>
      <c r="JC233">
        <v>-2.452344269991786E-07</v>
      </c>
      <c r="JD233">
        <v>1.613811493950918E-10</v>
      </c>
      <c r="JE233">
        <v>-0.05017639731038544</v>
      </c>
      <c r="JF233">
        <v>-0.0006473243881308715</v>
      </c>
      <c r="JG233">
        <v>0.0006993473609999637</v>
      </c>
      <c r="JH233">
        <v>-6.390957121238126E-06</v>
      </c>
      <c r="JI233">
        <v>1</v>
      </c>
      <c r="JJ233">
        <v>2094</v>
      </c>
      <c r="JK233">
        <v>1</v>
      </c>
      <c r="JL233">
        <v>27</v>
      </c>
      <c r="JM233">
        <v>187605.7</v>
      </c>
      <c r="JN233">
        <v>187605.6</v>
      </c>
      <c r="JO233">
        <v>1.11206</v>
      </c>
      <c r="JP233">
        <v>2.56592</v>
      </c>
      <c r="JQ233">
        <v>1.39893</v>
      </c>
      <c r="JR233">
        <v>2.34375</v>
      </c>
      <c r="JS233">
        <v>1.44897</v>
      </c>
      <c r="JT233">
        <v>2.56714</v>
      </c>
      <c r="JU233">
        <v>36.9317</v>
      </c>
      <c r="JV233">
        <v>24.1926</v>
      </c>
      <c r="JW233">
        <v>18</v>
      </c>
      <c r="JX233">
        <v>477.587</v>
      </c>
      <c r="JY233">
        <v>479.902</v>
      </c>
      <c r="JZ233">
        <v>28.8557</v>
      </c>
      <c r="KA233">
        <v>28.2311</v>
      </c>
      <c r="KB233">
        <v>29.9999</v>
      </c>
      <c r="KC233">
        <v>27.9738</v>
      </c>
      <c r="KD233">
        <v>28.0442</v>
      </c>
      <c r="KE233">
        <v>22.3725</v>
      </c>
      <c r="KF233">
        <v>27.3358</v>
      </c>
      <c r="KG233">
        <v>93.3134</v>
      </c>
      <c r="KH233">
        <v>28.8468</v>
      </c>
      <c r="KI233">
        <v>426.722</v>
      </c>
      <c r="KJ233">
        <v>20.736</v>
      </c>
      <c r="KK233">
        <v>101.176</v>
      </c>
      <c r="KL233">
        <v>100.353</v>
      </c>
    </row>
    <row r="234" spans="1:298">
      <c r="A234">
        <v>218</v>
      </c>
      <c r="B234">
        <v>1758404927.1</v>
      </c>
      <c r="C234">
        <v>7518.599999904633</v>
      </c>
      <c r="D234" t="s">
        <v>883</v>
      </c>
      <c r="E234" t="s">
        <v>884</v>
      </c>
      <c r="F234">
        <v>5</v>
      </c>
      <c r="G234" t="s">
        <v>834</v>
      </c>
      <c r="H234" t="s">
        <v>437</v>
      </c>
      <c r="I234" t="s">
        <v>438</v>
      </c>
      <c r="J234">
        <v>1758404919.255172</v>
      </c>
      <c r="K234">
        <f>(L234)/1000</f>
        <v>0</v>
      </c>
      <c r="L234">
        <f>IF(DQ234, AO234, AI234)</f>
        <v>0</v>
      </c>
      <c r="M234">
        <f>IF(DQ234, AJ234, AH234)</f>
        <v>0</v>
      </c>
      <c r="N234">
        <f>DS234 - IF(AV234&gt;1, M234*DM234*100.0/(AX234), 0)</f>
        <v>0</v>
      </c>
      <c r="O234">
        <f>((U234-K234/2)*N234-M234)/(U234+K234/2)</f>
        <v>0</v>
      </c>
      <c r="P234">
        <f>O234*(DZ234+EA234)/1000.0</f>
        <v>0</v>
      </c>
      <c r="Q234">
        <f>(DS234 - IF(AV234&gt;1, M234*DM234*100.0/(AX234), 0))*(DZ234+EA234)/1000.0</f>
        <v>0</v>
      </c>
      <c r="R234">
        <f>2.0/((1/T234-1/S234)+SIGN(T234)*SQRT((1/T234-1/S234)*(1/T234-1/S234) + 4*DN234/((DN234+1)*(DN234+1))*(2*1/T234*1/S234-1/S234*1/S234)))</f>
        <v>0</v>
      </c>
      <c r="S234">
        <f>IF(LEFT(DO234,1)&lt;&gt;"0",IF(LEFT(DO234,1)="1",3.0,DP234),$D$5+$E$5*(EG234*DZ234/($K$5*1000))+$F$5*(EG234*DZ234/($K$5*1000))*MAX(MIN(DM234,$J$5),$I$5)*MAX(MIN(DM234,$J$5),$I$5)+$G$5*MAX(MIN(DM234,$J$5),$I$5)*(EG234*DZ234/($K$5*1000))+$H$5*(EG234*DZ234/($K$5*1000))*(EG234*DZ234/($K$5*1000)))</f>
        <v>0</v>
      </c>
      <c r="T234">
        <f>K234*(1000-(1000*0.61365*exp(17.502*X234/(240.97+X234))/(DZ234+EA234)+DU234)/2)/(1000*0.61365*exp(17.502*X234/(240.97+X234))/(DZ234+EA234)-DU234)</f>
        <v>0</v>
      </c>
      <c r="U234">
        <f>1/((DN234+1)/(R234/1.6)+1/(S234/1.37)) + DN234/((DN234+1)/(R234/1.6) + DN234/(S234/1.37))</f>
        <v>0</v>
      </c>
      <c r="V234">
        <f>(DI234*DL234)</f>
        <v>0</v>
      </c>
      <c r="W234">
        <f>(EB234+(V234+2*0.95*5.67E-8*(((EB234+$B$7)+273)^4-(EB234+273)^4)-44100*K234)/(1.84*29.3*S234+8*0.95*5.67E-8*(EB234+273)^3))</f>
        <v>0</v>
      </c>
      <c r="X234">
        <f>($C$7*EC234+$D$7*ED234+$E$7*W234)</f>
        <v>0</v>
      </c>
      <c r="Y234">
        <f>0.61365*exp(17.502*X234/(240.97+X234))</f>
        <v>0</v>
      </c>
      <c r="Z234">
        <f>(AA234/AB234*100)</f>
        <v>0</v>
      </c>
      <c r="AA234">
        <f>DU234*(DZ234+EA234)/1000</f>
        <v>0</v>
      </c>
      <c r="AB234">
        <f>0.61365*exp(17.502*EB234/(240.97+EB234))</f>
        <v>0</v>
      </c>
      <c r="AC234">
        <f>(Y234-DU234*(DZ234+EA234)/1000)</f>
        <v>0</v>
      </c>
      <c r="AD234">
        <f>(-K234*44100)</f>
        <v>0</v>
      </c>
      <c r="AE234">
        <f>2*29.3*S234*0.92*(EB234-X234)</f>
        <v>0</v>
      </c>
      <c r="AF234">
        <f>2*0.95*5.67E-8*(((EB234+$B$7)+273)^4-(X234+273)^4)</f>
        <v>0</v>
      </c>
      <c r="AG234">
        <f>V234+AF234+AD234+AE234</f>
        <v>0</v>
      </c>
      <c r="AH234">
        <f>DY234*AV234*(DT234-DS234*(1000-AV234*DV234)/(1000-AV234*DU234))/(100*DM234)</f>
        <v>0</v>
      </c>
      <c r="AI234">
        <f>1000*DY234*AV234*(DU234-DV234)/(100*DM234*(1000-AV234*DU234))</f>
        <v>0</v>
      </c>
      <c r="AJ234">
        <f>(AK234 - AL234 - DZ234*1E3/(8.314*(EB234+273.15)) * AN234/DY234 * AM234) * DY234/(100*DM234) * (1000 - DV234)/1000</f>
        <v>0</v>
      </c>
      <c r="AK234">
        <v>428.9575941784201</v>
      </c>
      <c r="AL234">
        <v>419.3947454545454</v>
      </c>
      <c r="AM234">
        <v>0.02756177499664089</v>
      </c>
      <c r="AN234">
        <v>65.66156784725538</v>
      </c>
      <c r="AO234">
        <f>(AQ234 - AP234 + DZ234*1E3/(8.314*(EB234+273.15)) * AS234/DY234 * AR234) * DY234/(100*DM234) * 1000/(1000 - AQ234)</f>
        <v>0</v>
      </c>
      <c r="AP234">
        <v>20.71185681613559</v>
      </c>
      <c r="AQ234">
        <v>22.97998848484848</v>
      </c>
      <c r="AR234">
        <v>-7.088420691638013E-06</v>
      </c>
      <c r="AS234">
        <v>124.6823972662546</v>
      </c>
      <c r="AT234">
        <v>0</v>
      </c>
      <c r="AU234">
        <v>0</v>
      </c>
      <c r="AV234">
        <f>IF(AT234*$H$13&gt;=AX234,1.0,(AX234/(AX234-AT234*$H$13)))</f>
        <v>0</v>
      </c>
      <c r="AW234">
        <f>(AV234-1)*100</f>
        <v>0</v>
      </c>
      <c r="AX234">
        <f>MAX(0,($B$13+$C$13*EG234)/(1+$D$13*EG234)*DZ234/(EB234+273)*$E$13)</f>
        <v>0</v>
      </c>
      <c r="AY234" t="s">
        <v>439</v>
      </c>
      <c r="AZ234" t="s">
        <v>439</v>
      </c>
      <c r="BA234">
        <v>0</v>
      </c>
      <c r="BB234">
        <v>0</v>
      </c>
      <c r="BC234">
        <f>1-BA234/BB234</f>
        <v>0</v>
      </c>
      <c r="BD234">
        <v>0</v>
      </c>
      <c r="BE234" t="s">
        <v>439</v>
      </c>
      <c r="BF234" t="s">
        <v>439</v>
      </c>
      <c r="BG234">
        <v>0</v>
      </c>
      <c r="BH234">
        <v>0</v>
      </c>
      <c r="BI234">
        <f>1-BG234/BH234</f>
        <v>0</v>
      </c>
      <c r="BJ234">
        <v>0.5</v>
      </c>
      <c r="BK234">
        <f>DJ234</f>
        <v>0</v>
      </c>
      <c r="BL234">
        <f>M234</f>
        <v>0</v>
      </c>
      <c r="BM234">
        <f>BI234*BJ234*BK234</f>
        <v>0</v>
      </c>
      <c r="BN234">
        <f>(BL234-BD234)/BK234</f>
        <v>0</v>
      </c>
      <c r="BO234">
        <f>(BB234-BH234)/BH234</f>
        <v>0</v>
      </c>
      <c r="BP234">
        <f>BA234/(BC234+BA234/BH234)</f>
        <v>0</v>
      </c>
      <c r="BQ234" t="s">
        <v>439</v>
      </c>
      <c r="BR234">
        <v>0</v>
      </c>
      <c r="BS234">
        <f>IF(BR234&lt;&gt;0, BR234, BP234)</f>
        <v>0</v>
      </c>
      <c r="BT234">
        <f>1-BS234/BH234</f>
        <v>0</v>
      </c>
      <c r="BU234">
        <f>(BH234-BG234)/(BH234-BS234)</f>
        <v>0</v>
      </c>
      <c r="BV234">
        <f>(BB234-BH234)/(BB234-BS234)</f>
        <v>0</v>
      </c>
      <c r="BW234">
        <f>(BH234-BG234)/(BH234-BA234)</f>
        <v>0</v>
      </c>
      <c r="BX234">
        <f>(BB234-BH234)/(BB234-BA234)</f>
        <v>0</v>
      </c>
      <c r="BY234">
        <f>(BU234*BS234/BG234)</f>
        <v>0</v>
      </c>
      <c r="BZ234">
        <f>(1-BY234)</f>
        <v>0</v>
      </c>
      <c r="DI234">
        <f>$B$11*EH234+$C$11*EI234+$F$11*ET234*(1-EW234)</f>
        <v>0</v>
      </c>
      <c r="DJ234">
        <f>DI234*DK234</f>
        <v>0</v>
      </c>
      <c r="DK234">
        <f>($B$11*$D$9+$C$11*$D$9+$F$11*((FG234+EY234)/MAX(FG234+EY234+FH234, 0.1)*$I$9+FH234/MAX(FG234+EY234+FH234, 0.1)*$J$9))/($B$11+$C$11+$F$11)</f>
        <v>0</v>
      </c>
      <c r="DL234">
        <f>($B$11*$K$9+$C$11*$K$9+$F$11*((FG234+EY234)/MAX(FG234+EY234+FH234, 0.1)*$P$9+FH234/MAX(FG234+EY234+FH234, 0.1)*$Q$9))/($B$11+$C$11+$F$11)</f>
        <v>0</v>
      </c>
      <c r="DM234">
        <v>2.7</v>
      </c>
      <c r="DN234">
        <v>0.5</v>
      </c>
      <c r="DO234" t="s">
        <v>440</v>
      </c>
      <c r="DP234">
        <v>2</v>
      </c>
      <c r="DQ234" t="b">
        <v>1</v>
      </c>
      <c r="DR234">
        <v>1758404919.255172</v>
      </c>
      <c r="DS234">
        <v>409.698827586207</v>
      </c>
      <c r="DT234">
        <v>420.2361379310345</v>
      </c>
      <c r="DU234">
        <v>22.97940689655173</v>
      </c>
      <c r="DV234">
        <v>20.71807586206896</v>
      </c>
      <c r="DW234">
        <v>409.4869310344827</v>
      </c>
      <c r="DX234">
        <v>22.75744827586207</v>
      </c>
      <c r="DY234">
        <v>500.0254827586207</v>
      </c>
      <c r="DZ234">
        <v>90.27291034482759</v>
      </c>
      <c r="EA234">
        <v>0.05277320689655172</v>
      </c>
      <c r="EB234">
        <v>29.60529655172414</v>
      </c>
      <c r="EC234">
        <v>29.99110689655172</v>
      </c>
      <c r="ED234">
        <v>999.9000000000002</v>
      </c>
      <c r="EE234">
        <v>0</v>
      </c>
      <c r="EF234">
        <v>0</v>
      </c>
      <c r="EG234">
        <v>10002.85241379311</v>
      </c>
      <c r="EH234">
        <v>0</v>
      </c>
      <c r="EI234">
        <v>7.449473103448276</v>
      </c>
      <c r="EJ234">
        <v>-10.53731034482759</v>
      </c>
      <c r="EK234">
        <v>419.3349310344827</v>
      </c>
      <c r="EL234">
        <v>429.1268275862069</v>
      </c>
      <c r="EM234">
        <v>2.261335172413793</v>
      </c>
      <c r="EN234">
        <v>420.2361379310345</v>
      </c>
      <c r="EO234">
        <v>20.71807586206896</v>
      </c>
      <c r="EP234">
        <v>2.074418620689655</v>
      </c>
      <c r="EQ234">
        <v>1.870281379310345</v>
      </c>
      <c r="ER234">
        <v>18.02409310344828</v>
      </c>
      <c r="ES234">
        <v>16.3869</v>
      </c>
      <c r="ET234">
        <v>2000.048620689655</v>
      </c>
      <c r="EU234">
        <v>0.9800044482758621</v>
      </c>
      <c r="EV234">
        <v>0.01999520689655172</v>
      </c>
      <c r="EW234">
        <v>0</v>
      </c>
      <c r="EX234">
        <v>281.8244482758621</v>
      </c>
      <c r="EY234">
        <v>5.000560000000001</v>
      </c>
      <c r="EZ234">
        <v>5763.421379310344</v>
      </c>
      <c r="FA234">
        <v>17295.31724137931</v>
      </c>
      <c r="FB234">
        <v>40.24979310344828</v>
      </c>
      <c r="FC234">
        <v>40.80562068965516</v>
      </c>
      <c r="FD234">
        <v>40.26913793103448</v>
      </c>
      <c r="FE234">
        <v>39.96520689655171</v>
      </c>
      <c r="FF234">
        <v>41.38120689655172</v>
      </c>
      <c r="FG234">
        <v>1955.158620689655</v>
      </c>
      <c r="FH234">
        <v>39.89000000000001</v>
      </c>
      <c r="FI234">
        <v>0</v>
      </c>
      <c r="FJ234">
        <v>1758404927.2</v>
      </c>
      <c r="FK234">
        <v>0</v>
      </c>
      <c r="FL234">
        <v>281.80552</v>
      </c>
      <c r="FM234">
        <v>0.5550769117242124</v>
      </c>
      <c r="FN234">
        <v>11.06615385857394</v>
      </c>
      <c r="FO234">
        <v>5763.576</v>
      </c>
      <c r="FP234">
        <v>15</v>
      </c>
      <c r="FQ234">
        <v>0</v>
      </c>
      <c r="FR234" t="s">
        <v>441</v>
      </c>
      <c r="FS234">
        <v>1747148579.5</v>
      </c>
      <c r="FT234">
        <v>1747148584.5</v>
      </c>
      <c r="FU234">
        <v>0</v>
      </c>
      <c r="FV234">
        <v>0.162</v>
      </c>
      <c r="FW234">
        <v>-0.001</v>
      </c>
      <c r="FX234">
        <v>0.139</v>
      </c>
      <c r="FY234">
        <v>0.058</v>
      </c>
      <c r="FZ234">
        <v>420</v>
      </c>
      <c r="GA234">
        <v>16</v>
      </c>
      <c r="GB234">
        <v>0.19</v>
      </c>
      <c r="GC234">
        <v>0.02</v>
      </c>
      <c r="GD234">
        <v>-10.47478536585366</v>
      </c>
      <c r="GE234">
        <v>-2.234458536585374</v>
      </c>
      <c r="GF234">
        <v>0.4040921607999692</v>
      </c>
      <c r="GG234">
        <v>0</v>
      </c>
      <c r="GH234">
        <v>281.7634705882352</v>
      </c>
      <c r="GI234">
        <v>1.027471349173327</v>
      </c>
      <c r="GJ234">
        <v>0.2248114550271424</v>
      </c>
      <c r="GK234">
        <v>0</v>
      </c>
      <c r="GL234">
        <v>2.256744634146342</v>
      </c>
      <c r="GM234">
        <v>0.09627177700348291</v>
      </c>
      <c r="GN234">
        <v>0.009633299234137974</v>
      </c>
      <c r="GO234">
        <v>1</v>
      </c>
      <c r="GP234">
        <v>1</v>
      </c>
      <c r="GQ234">
        <v>3</v>
      </c>
      <c r="GR234" t="s">
        <v>455</v>
      </c>
      <c r="GS234">
        <v>3.12818</v>
      </c>
      <c r="GT234">
        <v>2.72972</v>
      </c>
      <c r="GU234">
        <v>0.08413959999999999</v>
      </c>
      <c r="GV234">
        <v>0.08665249999999999</v>
      </c>
      <c r="GW234">
        <v>0.103746</v>
      </c>
      <c r="GX234">
        <v>0.0970321</v>
      </c>
      <c r="GY234">
        <v>27535.6</v>
      </c>
      <c r="GZ234">
        <v>26590.6</v>
      </c>
      <c r="HA234">
        <v>30603.9</v>
      </c>
      <c r="HB234">
        <v>29364</v>
      </c>
      <c r="HC234">
        <v>37850.3</v>
      </c>
      <c r="HD234">
        <v>34877.5</v>
      </c>
      <c r="HE234">
        <v>46816.2</v>
      </c>
      <c r="HF234">
        <v>43625</v>
      </c>
      <c r="HG234">
        <v>1.8326</v>
      </c>
      <c r="HH234">
        <v>1.88325</v>
      </c>
      <c r="HI234">
        <v>0.117555</v>
      </c>
      <c r="HJ234">
        <v>0</v>
      </c>
      <c r="HK234">
        <v>28.0895</v>
      </c>
      <c r="HL234">
        <v>999.9</v>
      </c>
      <c r="HM234">
        <v>52</v>
      </c>
      <c r="HN234">
        <v>30.7</v>
      </c>
      <c r="HO234">
        <v>25.5461</v>
      </c>
      <c r="HP234">
        <v>63.3122</v>
      </c>
      <c r="HQ234">
        <v>16.8429</v>
      </c>
      <c r="HR234">
        <v>1</v>
      </c>
      <c r="HS234">
        <v>0.08465449999999999</v>
      </c>
      <c r="HT234">
        <v>-0.976506</v>
      </c>
      <c r="HU234">
        <v>20.1973</v>
      </c>
      <c r="HV234">
        <v>5.22912</v>
      </c>
      <c r="HW234">
        <v>11.974</v>
      </c>
      <c r="HX234">
        <v>4.9702</v>
      </c>
      <c r="HY234">
        <v>3.28968</v>
      </c>
      <c r="HZ234">
        <v>9999</v>
      </c>
      <c r="IA234">
        <v>9999</v>
      </c>
      <c r="IB234">
        <v>9999</v>
      </c>
      <c r="IC234">
        <v>999.9</v>
      </c>
      <c r="ID234">
        <v>4.97296</v>
      </c>
      <c r="IE234">
        <v>1.87729</v>
      </c>
      <c r="IF234">
        <v>1.87535</v>
      </c>
      <c r="IG234">
        <v>1.87819</v>
      </c>
      <c r="IH234">
        <v>1.87494</v>
      </c>
      <c r="II234">
        <v>1.87851</v>
      </c>
      <c r="IJ234">
        <v>1.87561</v>
      </c>
      <c r="IK234">
        <v>1.8768</v>
      </c>
      <c r="IL234">
        <v>0</v>
      </c>
      <c r="IM234">
        <v>0</v>
      </c>
      <c r="IN234">
        <v>0</v>
      </c>
      <c r="IO234">
        <v>0</v>
      </c>
      <c r="IP234" t="s">
        <v>443</v>
      </c>
      <c r="IQ234" t="s">
        <v>444</v>
      </c>
      <c r="IR234" t="s">
        <v>445</v>
      </c>
      <c r="IS234" t="s">
        <v>445</v>
      </c>
      <c r="IT234" t="s">
        <v>445</v>
      </c>
      <c r="IU234" t="s">
        <v>445</v>
      </c>
      <c r="IV234">
        <v>0</v>
      </c>
      <c r="IW234">
        <v>100</v>
      </c>
      <c r="IX234">
        <v>100</v>
      </c>
      <c r="IY234">
        <v>0.212</v>
      </c>
      <c r="IZ234">
        <v>0.222</v>
      </c>
      <c r="JA234">
        <v>-0.2046850803116756</v>
      </c>
      <c r="JB234">
        <v>0.001090686741545948</v>
      </c>
      <c r="JC234">
        <v>-2.452344269991786E-07</v>
      </c>
      <c r="JD234">
        <v>1.613811493950918E-10</v>
      </c>
      <c r="JE234">
        <v>-0.05017639731038544</v>
      </c>
      <c r="JF234">
        <v>-0.0006473243881308715</v>
      </c>
      <c r="JG234">
        <v>0.0006993473609999637</v>
      </c>
      <c r="JH234">
        <v>-6.390957121238126E-06</v>
      </c>
      <c r="JI234">
        <v>1</v>
      </c>
      <c r="JJ234">
        <v>2094</v>
      </c>
      <c r="JK234">
        <v>1</v>
      </c>
      <c r="JL234">
        <v>27</v>
      </c>
      <c r="JM234">
        <v>187605.8</v>
      </c>
      <c r="JN234">
        <v>187605.7</v>
      </c>
      <c r="JO234">
        <v>1.14136</v>
      </c>
      <c r="JP234">
        <v>2.5647</v>
      </c>
      <c r="JQ234">
        <v>1.39893</v>
      </c>
      <c r="JR234">
        <v>2.34375</v>
      </c>
      <c r="JS234">
        <v>1.44897</v>
      </c>
      <c r="JT234">
        <v>2.5769</v>
      </c>
      <c r="JU234">
        <v>36.9317</v>
      </c>
      <c r="JV234">
        <v>24.2013</v>
      </c>
      <c r="JW234">
        <v>18</v>
      </c>
      <c r="JX234">
        <v>477.845</v>
      </c>
      <c r="JY234">
        <v>479.922</v>
      </c>
      <c r="JZ234">
        <v>28.857</v>
      </c>
      <c r="KA234">
        <v>28.2287</v>
      </c>
      <c r="KB234">
        <v>29.9999</v>
      </c>
      <c r="KC234">
        <v>27.9718</v>
      </c>
      <c r="KD234">
        <v>28.0426</v>
      </c>
      <c r="KE234">
        <v>22.8789</v>
      </c>
      <c r="KF234">
        <v>27.3358</v>
      </c>
      <c r="KG234">
        <v>93.3134</v>
      </c>
      <c r="KH234">
        <v>28.8486</v>
      </c>
      <c r="KI234">
        <v>440.119</v>
      </c>
      <c r="KJ234">
        <v>20.736</v>
      </c>
      <c r="KK234">
        <v>101.174</v>
      </c>
      <c r="KL234">
        <v>100.353</v>
      </c>
    </row>
    <row r="235" spans="1:298">
      <c r="A235">
        <v>219</v>
      </c>
      <c r="B235">
        <v>1758404932.1</v>
      </c>
      <c r="C235">
        <v>7523.599999904633</v>
      </c>
      <c r="D235" t="s">
        <v>885</v>
      </c>
      <c r="E235" t="s">
        <v>886</v>
      </c>
      <c r="F235">
        <v>5</v>
      </c>
      <c r="G235" t="s">
        <v>834</v>
      </c>
      <c r="H235" t="s">
        <v>437</v>
      </c>
      <c r="I235" t="s">
        <v>438</v>
      </c>
      <c r="J235">
        <v>1758404924.332142</v>
      </c>
      <c r="K235">
        <f>(L235)/1000</f>
        <v>0</v>
      </c>
      <c r="L235">
        <f>IF(DQ235, AO235, AI235)</f>
        <v>0</v>
      </c>
      <c r="M235">
        <f>IF(DQ235, AJ235, AH235)</f>
        <v>0</v>
      </c>
      <c r="N235">
        <f>DS235 - IF(AV235&gt;1, M235*DM235*100.0/(AX235), 0)</f>
        <v>0</v>
      </c>
      <c r="O235">
        <f>((U235-K235/2)*N235-M235)/(U235+K235/2)</f>
        <v>0</v>
      </c>
      <c r="P235">
        <f>O235*(DZ235+EA235)/1000.0</f>
        <v>0</v>
      </c>
      <c r="Q235">
        <f>(DS235 - IF(AV235&gt;1, M235*DM235*100.0/(AX235), 0))*(DZ235+EA235)/1000.0</f>
        <v>0</v>
      </c>
      <c r="R235">
        <f>2.0/((1/T235-1/S235)+SIGN(T235)*SQRT((1/T235-1/S235)*(1/T235-1/S235) + 4*DN235/((DN235+1)*(DN235+1))*(2*1/T235*1/S235-1/S235*1/S235)))</f>
        <v>0</v>
      </c>
      <c r="S235">
        <f>IF(LEFT(DO235,1)&lt;&gt;"0",IF(LEFT(DO235,1)="1",3.0,DP235),$D$5+$E$5*(EG235*DZ235/($K$5*1000))+$F$5*(EG235*DZ235/($K$5*1000))*MAX(MIN(DM235,$J$5),$I$5)*MAX(MIN(DM235,$J$5),$I$5)+$G$5*MAX(MIN(DM235,$J$5),$I$5)*(EG235*DZ235/($K$5*1000))+$H$5*(EG235*DZ235/($K$5*1000))*(EG235*DZ235/($K$5*1000)))</f>
        <v>0</v>
      </c>
      <c r="T235">
        <f>K235*(1000-(1000*0.61365*exp(17.502*X235/(240.97+X235))/(DZ235+EA235)+DU235)/2)/(1000*0.61365*exp(17.502*X235/(240.97+X235))/(DZ235+EA235)-DU235)</f>
        <v>0</v>
      </c>
      <c r="U235">
        <f>1/((DN235+1)/(R235/1.6)+1/(S235/1.37)) + DN235/((DN235+1)/(R235/1.6) + DN235/(S235/1.37))</f>
        <v>0</v>
      </c>
      <c r="V235">
        <f>(DI235*DL235)</f>
        <v>0</v>
      </c>
      <c r="W235">
        <f>(EB235+(V235+2*0.95*5.67E-8*(((EB235+$B$7)+273)^4-(EB235+273)^4)-44100*K235)/(1.84*29.3*S235+8*0.95*5.67E-8*(EB235+273)^3))</f>
        <v>0</v>
      </c>
      <c r="X235">
        <f>($C$7*EC235+$D$7*ED235+$E$7*W235)</f>
        <v>0</v>
      </c>
      <c r="Y235">
        <f>0.61365*exp(17.502*X235/(240.97+X235))</f>
        <v>0</v>
      </c>
      <c r="Z235">
        <f>(AA235/AB235*100)</f>
        <v>0</v>
      </c>
      <c r="AA235">
        <f>DU235*(DZ235+EA235)/1000</f>
        <v>0</v>
      </c>
      <c r="AB235">
        <f>0.61365*exp(17.502*EB235/(240.97+EB235))</f>
        <v>0</v>
      </c>
      <c r="AC235">
        <f>(Y235-DU235*(DZ235+EA235)/1000)</f>
        <v>0</v>
      </c>
      <c r="AD235">
        <f>(-K235*44100)</f>
        <v>0</v>
      </c>
      <c r="AE235">
        <f>2*29.3*S235*0.92*(EB235-X235)</f>
        <v>0</v>
      </c>
      <c r="AF235">
        <f>2*0.95*5.67E-8*(((EB235+$B$7)+273)^4-(X235+273)^4)</f>
        <v>0</v>
      </c>
      <c r="AG235">
        <f>V235+AF235+AD235+AE235</f>
        <v>0</v>
      </c>
      <c r="AH235">
        <f>DY235*AV235*(DT235-DS235*(1000-AV235*DV235)/(1000-AV235*DU235))/(100*DM235)</f>
        <v>0</v>
      </c>
      <c r="AI235">
        <f>1000*DY235*AV235*(DU235-DV235)/(100*DM235*(1000-AV235*DU235))</f>
        <v>0</v>
      </c>
      <c r="AJ235">
        <f>(AK235 - AL235 - DZ235*1E3/(8.314*(EB235+273.15)) * AN235/DY235 * AM235) * DY235/(100*DM235) * (1000 - DV235)/1000</f>
        <v>0</v>
      </c>
      <c r="AK235">
        <v>436.5648923931739</v>
      </c>
      <c r="AL235">
        <v>422.9225575757575</v>
      </c>
      <c r="AM235">
        <v>0.8606998816682053</v>
      </c>
      <c r="AN235">
        <v>65.66156784725538</v>
      </c>
      <c r="AO235">
        <f>(AQ235 - AP235 + DZ235*1E3/(8.314*(EB235+273.15)) * AS235/DY235 * AR235) * DY235/(100*DM235) * 1000/(1000 - AQ235)</f>
        <v>0</v>
      </c>
      <c r="AP235">
        <v>20.70880982829814</v>
      </c>
      <c r="AQ235">
        <v>22.97923878787878</v>
      </c>
      <c r="AR235">
        <v>-5.980384694085971E-06</v>
      </c>
      <c r="AS235">
        <v>124.6823972662546</v>
      </c>
      <c r="AT235">
        <v>0</v>
      </c>
      <c r="AU235">
        <v>0</v>
      </c>
      <c r="AV235">
        <f>IF(AT235*$H$13&gt;=AX235,1.0,(AX235/(AX235-AT235*$H$13)))</f>
        <v>0</v>
      </c>
      <c r="AW235">
        <f>(AV235-1)*100</f>
        <v>0</v>
      </c>
      <c r="AX235">
        <f>MAX(0,($B$13+$C$13*EG235)/(1+$D$13*EG235)*DZ235/(EB235+273)*$E$13)</f>
        <v>0</v>
      </c>
      <c r="AY235" t="s">
        <v>439</v>
      </c>
      <c r="AZ235" t="s">
        <v>439</v>
      </c>
      <c r="BA235">
        <v>0</v>
      </c>
      <c r="BB235">
        <v>0</v>
      </c>
      <c r="BC235">
        <f>1-BA235/BB235</f>
        <v>0</v>
      </c>
      <c r="BD235">
        <v>0</v>
      </c>
      <c r="BE235" t="s">
        <v>439</v>
      </c>
      <c r="BF235" t="s">
        <v>439</v>
      </c>
      <c r="BG235">
        <v>0</v>
      </c>
      <c r="BH235">
        <v>0</v>
      </c>
      <c r="BI235">
        <f>1-BG235/BH235</f>
        <v>0</v>
      </c>
      <c r="BJ235">
        <v>0.5</v>
      </c>
      <c r="BK235">
        <f>DJ235</f>
        <v>0</v>
      </c>
      <c r="BL235">
        <f>M235</f>
        <v>0</v>
      </c>
      <c r="BM235">
        <f>BI235*BJ235*BK235</f>
        <v>0</v>
      </c>
      <c r="BN235">
        <f>(BL235-BD235)/BK235</f>
        <v>0</v>
      </c>
      <c r="BO235">
        <f>(BB235-BH235)/BH235</f>
        <v>0</v>
      </c>
      <c r="BP235">
        <f>BA235/(BC235+BA235/BH235)</f>
        <v>0</v>
      </c>
      <c r="BQ235" t="s">
        <v>439</v>
      </c>
      <c r="BR235">
        <v>0</v>
      </c>
      <c r="BS235">
        <f>IF(BR235&lt;&gt;0, BR235, BP235)</f>
        <v>0</v>
      </c>
      <c r="BT235">
        <f>1-BS235/BH235</f>
        <v>0</v>
      </c>
      <c r="BU235">
        <f>(BH235-BG235)/(BH235-BS235)</f>
        <v>0</v>
      </c>
      <c r="BV235">
        <f>(BB235-BH235)/(BB235-BS235)</f>
        <v>0</v>
      </c>
      <c r="BW235">
        <f>(BH235-BG235)/(BH235-BA235)</f>
        <v>0</v>
      </c>
      <c r="BX235">
        <f>(BB235-BH235)/(BB235-BA235)</f>
        <v>0</v>
      </c>
      <c r="BY235">
        <f>(BU235*BS235/BG235)</f>
        <v>0</v>
      </c>
      <c r="BZ235">
        <f>(1-BY235)</f>
        <v>0</v>
      </c>
      <c r="DI235">
        <f>$B$11*EH235+$C$11*EI235+$F$11*ET235*(1-EW235)</f>
        <v>0</v>
      </c>
      <c r="DJ235">
        <f>DI235*DK235</f>
        <v>0</v>
      </c>
      <c r="DK235">
        <f>($B$11*$D$9+$C$11*$D$9+$F$11*((FG235+EY235)/MAX(FG235+EY235+FH235, 0.1)*$I$9+FH235/MAX(FG235+EY235+FH235, 0.1)*$J$9))/($B$11+$C$11+$F$11)</f>
        <v>0</v>
      </c>
      <c r="DL235">
        <f>($B$11*$K$9+$C$11*$K$9+$F$11*((FG235+EY235)/MAX(FG235+EY235+FH235, 0.1)*$P$9+FH235/MAX(FG235+EY235+FH235, 0.1)*$Q$9))/($B$11+$C$11+$F$11)</f>
        <v>0</v>
      </c>
      <c r="DM235">
        <v>2.7</v>
      </c>
      <c r="DN235">
        <v>0.5</v>
      </c>
      <c r="DO235" t="s">
        <v>440</v>
      </c>
      <c r="DP235">
        <v>2</v>
      </c>
      <c r="DQ235" t="b">
        <v>1</v>
      </c>
      <c r="DR235">
        <v>1758404924.332142</v>
      </c>
      <c r="DS235">
        <v>410.1917142857143</v>
      </c>
      <c r="DT235">
        <v>423.1596071428571</v>
      </c>
      <c r="DU235">
        <v>22.98018928571428</v>
      </c>
      <c r="DV235">
        <v>20.71347142857143</v>
      </c>
      <c r="DW235">
        <v>409.9792857142858</v>
      </c>
      <c r="DX235">
        <v>22.75821071428572</v>
      </c>
      <c r="DY235">
        <v>500.0088214285714</v>
      </c>
      <c r="DZ235">
        <v>90.27151785714287</v>
      </c>
      <c r="EA235">
        <v>0.052370075</v>
      </c>
      <c r="EB235">
        <v>29.61565357142857</v>
      </c>
      <c r="EC235">
        <v>30.00089642857143</v>
      </c>
      <c r="ED235">
        <v>999.9000000000002</v>
      </c>
      <c r="EE235">
        <v>0</v>
      </c>
      <c r="EF235">
        <v>0</v>
      </c>
      <c r="EG235">
        <v>9997.101785714285</v>
      </c>
      <c r="EH235">
        <v>0</v>
      </c>
      <c r="EI235">
        <v>7.451723571428571</v>
      </c>
      <c r="EJ235">
        <v>-12.96793571428571</v>
      </c>
      <c r="EK235">
        <v>419.8396785714286</v>
      </c>
      <c r="EL235">
        <v>432.1101071428572</v>
      </c>
      <c r="EM235">
        <v>2.266718928571429</v>
      </c>
      <c r="EN235">
        <v>423.1596071428571</v>
      </c>
      <c r="EO235">
        <v>20.71347142857143</v>
      </c>
      <c r="EP235">
        <v>2.074456785714286</v>
      </c>
      <c r="EQ235">
        <v>1.869836785714286</v>
      </c>
      <c r="ER235">
        <v>18.02439285714285</v>
      </c>
      <c r="ES235">
        <v>16.383175</v>
      </c>
      <c r="ET235">
        <v>2000.052142857143</v>
      </c>
      <c r="EU235">
        <v>0.9800044999999999</v>
      </c>
      <c r="EV235">
        <v>0.01999515357142858</v>
      </c>
      <c r="EW235">
        <v>0</v>
      </c>
      <c r="EX235">
        <v>281.80775</v>
      </c>
      <c r="EY235">
        <v>5.000560000000001</v>
      </c>
      <c r="EZ235">
        <v>5764.088214285715</v>
      </c>
      <c r="FA235">
        <v>17295.35</v>
      </c>
      <c r="FB235">
        <v>40.20296428571429</v>
      </c>
      <c r="FC235">
        <v>40.80535714285714</v>
      </c>
      <c r="FD235">
        <v>40.26539285714284</v>
      </c>
      <c r="FE235">
        <v>39.94607142857142</v>
      </c>
      <c r="FF235">
        <v>41.38814285714285</v>
      </c>
      <c r="FG235">
        <v>1955.162142857143</v>
      </c>
      <c r="FH235">
        <v>39.89000000000001</v>
      </c>
      <c r="FI235">
        <v>0</v>
      </c>
      <c r="FJ235">
        <v>1758404932</v>
      </c>
      <c r="FK235">
        <v>0</v>
      </c>
      <c r="FL235">
        <v>281.79036</v>
      </c>
      <c r="FM235">
        <v>-0.08446155607402812</v>
      </c>
      <c r="FN235">
        <v>3.361538494047892</v>
      </c>
      <c r="FO235">
        <v>5764.184</v>
      </c>
      <c r="FP235">
        <v>15</v>
      </c>
      <c r="FQ235">
        <v>0</v>
      </c>
      <c r="FR235" t="s">
        <v>441</v>
      </c>
      <c r="FS235">
        <v>1747148579.5</v>
      </c>
      <c r="FT235">
        <v>1747148584.5</v>
      </c>
      <c r="FU235">
        <v>0</v>
      </c>
      <c r="FV235">
        <v>0.162</v>
      </c>
      <c r="FW235">
        <v>-0.001</v>
      </c>
      <c r="FX235">
        <v>0.139</v>
      </c>
      <c r="FY235">
        <v>0.058</v>
      </c>
      <c r="FZ235">
        <v>420</v>
      </c>
      <c r="GA235">
        <v>16</v>
      </c>
      <c r="GB235">
        <v>0.19</v>
      </c>
      <c r="GC235">
        <v>0.02</v>
      </c>
      <c r="GD235">
        <v>-12.2064243902439</v>
      </c>
      <c r="GE235">
        <v>-25.51734355400696</v>
      </c>
      <c r="GF235">
        <v>3.269339480226257</v>
      </c>
      <c r="GG235">
        <v>0</v>
      </c>
      <c r="GH235">
        <v>281.7931764705882</v>
      </c>
      <c r="GI235">
        <v>0.02114590883397507</v>
      </c>
      <c r="GJ235">
        <v>0.2080768340256372</v>
      </c>
      <c r="GK235">
        <v>1</v>
      </c>
      <c r="GL235">
        <v>2.263219512195122</v>
      </c>
      <c r="GM235">
        <v>0.06484222996515639</v>
      </c>
      <c r="GN235">
        <v>0.006712944158433142</v>
      </c>
      <c r="GO235">
        <v>1</v>
      </c>
      <c r="GP235">
        <v>2</v>
      </c>
      <c r="GQ235">
        <v>3</v>
      </c>
      <c r="GR235" t="s">
        <v>448</v>
      </c>
      <c r="GS235">
        <v>3.12828</v>
      </c>
      <c r="GT235">
        <v>2.72984</v>
      </c>
      <c r="GU235">
        <v>0.0847658</v>
      </c>
      <c r="GV235">
        <v>0.08867700000000001</v>
      </c>
      <c r="GW235">
        <v>0.10374</v>
      </c>
      <c r="GX235">
        <v>0.09701269999999999</v>
      </c>
      <c r="GY235">
        <v>27516.9</v>
      </c>
      <c r="GZ235">
        <v>26531.6</v>
      </c>
      <c r="HA235">
        <v>30604.2</v>
      </c>
      <c r="HB235">
        <v>29363.9</v>
      </c>
      <c r="HC235">
        <v>37851</v>
      </c>
      <c r="HD235">
        <v>34877.8</v>
      </c>
      <c r="HE235">
        <v>46816.8</v>
      </c>
      <c r="HF235">
        <v>43624.3</v>
      </c>
      <c r="HG235">
        <v>1.8322</v>
      </c>
      <c r="HH235">
        <v>1.88307</v>
      </c>
      <c r="HI235">
        <v>0.117105</v>
      </c>
      <c r="HJ235">
        <v>0</v>
      </c>
      <c r="HK235">
        <v>28.0929</v>
      </c>
      <c r="HL235">
        <v>999.9</v>
      </c>
      <c r="HM235">
        <v>52</v>
      </c>
      <c r="HN235">
        <v>30.7</v>
      </c>
      <c r="HO235">
        <v>25.5463</v>
      </c>
      <c r="HP235">
        <v>63.5022</v>
      </c>
      <c r="HQ235">
        <v>16.7788</v>
      </c>
      <c r="HR235">
        <v>1</v>
      </c>
      <c r="HS235">
        <v>0.0843064</v>
      </c>
      <c r="HT235">
        <v>-0.632971</v>
      </c>
      <c r="HU235">
        <v>20.1973</v>
      </c>
      <c r="HV235">
        <v>5.22822</v>
      </c>
      <c r="HW235">
        <v>11.974</v>
      </c>
      <c r="HX235">
        <v>4.96995</v>
      </c>
      <c r="HY235">
        <v>3.28953</v>
      </c>
      <c r="HZ235">
        <v>9999</v>
      </c>
      <c r="IA235">
        <v>9999</v>
      </c>
      <c r="IB235">
        <v>9999</v>
      </c>
      <c r="IC235">
        <v>999.9</v>
      </c>
      <c r="ID235">
        <v>4.97294</v>
      </c>
      <c r="IE235">
        <v>1.87729</v>
      </c>
      <c r="IF235">
        <v>1.87537</v>
      </c>
      <c r="IG235">
        <v>1.8782</v>
      </c>
      <c r="IH235">
        <v>1.87494</v>
      </c>
      <c r="II235">
        <v>1.87851</v>
      </c>
      <c r="IJ235">
        <v>1.87561</v>
      </c>
      <c r="IK235">
        <v>1.8768</v>
      </c>
      <c r="IL235">
        <v>0</v>
      </c>
      <c r="IM235">
        <v>0</v>
      </c>
      <c r="IN235">
        <v>0</v>
      </c>
      <c r="IO235">
        <v>0</v>
      </c>
      <c r="IP235" t="s">
        <v>443</v>
      </c>
      <c r="IQ235" t="s">
        <v>444</v>
      </c>
      <c r="IR235" t="s">
        <v>445</v>
      </c>
      <c r="IS235" t="s">
        <v>445</v>
      </c>
      <c r="IT235" t="s">
        <v>445</v>
      </c>
      <c r="IU235" t="s">
        <v>445</v>
      </c>
      <c r="IV235">
        <v>0</v>
      </c>
      <c r="IW235">
        <v>100</v>
      </c>
      <c r="IX235">
        <v>100</v>
      </c>
      <c r="IY235">
        <v>0.216</v>
      </c>
      <c r="IZ235">
        <v>0.2219</v>
      </c>
      <c r="JA235">
        <v>-0.2046850803116756</v>
      </c>
      <c r="JB235">
        <v>0.001090686741545948</v>
      </c>
      <c r="JC235">
        <v>-2.452344269991786E-07</v>
      </c>
      <c r="JD235">
        <v>1.613811493950918E-10</v>
      </c>
      <c r="JE235">
        <v>-0.05017639731038544</v>
      </c>
      <c r="JF235">
        <v>-0.0006473243881308715</v>
      </c>
      <c r="JG235">
        <v>0.0006993473609999637</v>
      </c>
      <c r="JH235">
        <v>-6.390957121238126E-06</v>
      </c>
      <c r="JI235">
        <v>1</v>
      </c>
      <c r="JJ235">
        <v>2094</v>
      </c>
      <c r="JK235">
        <v>1</v>
      </c>
      <c r="JL235">
        <v>27</v>
      </c>
      <c r="JM235">
        <v>187605.9</v>
      </c>
      <c r="JN235">
        <v>187605.8</v>
      </c>
      <c r="JO235">
        <v>1.16943</v>
      </c>
      <c r="JP235">
        <v>2.55859</v>
      </c>
      <c r="JQ235">
        <v>1.39893</v>
      </c>
      <c r="JR235">
        <v>2.34375</v>
      </c>
      <c r="JS235">
        <v>1.44897</v>
      </c>
      <c r="JT235">
        <v>2.59644</v>
      </c>
      <c r="JU235">
        <v>36.9317</v>
      </c>
      <c r="JV235">
        <v>24.2013</v>
      </c>
      <c r="JW235">
        <v>18</v>
      </c>
      <c r="JX235">
        <v>477.618</v>
      </c>
      <c r="JY235">
        <v>479.799</v>
      </c>
      <c r="JZ235">
        <v>28.8542</v>
      </c>
      <c r="KA235">
        <v>28.2287</v>
      </c>
      <c r="KB235">
        <v>30</v>
      </c>
      <c r="KC235">
        <v>27.9703</v>
      </c>
      <c r="KD235">
        <v>28.0418</v>
      </c>
      <c r="KE235">
        <v>23.5696</v>
      </c>
      <c r="KF235">
        <v>27.3358</v>
      </c>
      <c r="KG235">
        <v>93.3134</v>
      </c>
      <c r="KH235">
        <v>28.4834</v>
      </c>
      <c r="KI235">
        <v>460.193</v>
      </c>
      <c r="KJ235">
        <v>20.736</v>
      </c>
      <c r="KK235">
        <v>101.175</v>
      </c>
      <c r="KL235">
        <v>100.351</v>
      </c>
    </row>
    <row r="236" spans="1:298">
      <c r="A236">
        <v>220</v>
      </c>
      <c r="B236">
        <v>1758404937.1</v>
      </c>
      <c r="C236">
        <v>7528.599999904633</v>
      </c>
      <c r="D236" t="s">
        <v>887</v>
      </c>
      <c r="E236" t="s">
        <v>888</v>
      </c>
      <c r="F236">
        <v>5</v>
      </c>
      <c r="G236" t="s">
        <v>834</v>
      </c>
      <c r="H236" t="s">
        <v>437</v>
      </c>
      <c r="I236" t="s">
        <v>438</v>
      </c>
      <c r="J236">
        <v>1758404929.6</v>
      </c>
      <c r="K236">
        <f>(L236)/1000</f>
        <v>0</v>
      </c>
      <c r="L236">
        <f>IF(DQ236, AO236, AI236)</f>
        <v>0</v>
      </c>
      <c r="M236">
        <f>IF(DQ236, AJ236, AH236)</f>
        <v>0</v>
      </c>
      <c r="N236">
        <f>DS236 - IF(AV236&gt;1, M236*DM236*100.0/(AX236), 0)</f>
        <v>0</v>
      </c>
      <c r="O236">
        <f>((U236-K236/2)*N236-M236)/(U236+K236/2)</f>
        <v>0</v>
      </c>
      <c r="P236">
        <f>O236*(DZ236+EA236)/1000.0</f>
        <v>0</v>
      </c>
      <c r="Q236">
        <f>(DS236 - IF(AV236&gt;1, M236*DM236*100.0/(AX236), 0))*(DZ236+EA236)/1000.0</f>
        <v>0</v>
      </c>
      <c r="R236">
        <f>2.0/((1/T236-1/S236)+SIGN(T236)*SQRT((1/T236-1/S236)*(1/T236-1/S236) + 4*DN236/((DN236+1)*(DN236+1))*(2*1/T236*1/S236-1/S236*1/S236)))</f>
        <v>0</v>
      </c>
      <c r="S236">
        <f>IF(LEFT(DO236,1)&lt;&gt;"0",IF(LEFT(DO236,1)="1",3.0,DP236),$D$5+$E$5*(EG236*DZ236/($K$5*1000))+$F$5*(EG236*DZ236/($K$5*1000))*MAX(MIN(DM236,$J$5),$I$5)*MAX(MIN(DM236,$J$5),$I$5)+$G$5*MAX(MIN(DM236,$J$5),$I$5)*(EG236*DZ236/($K$5*1000))+$H$5*(EG236*DZ236/($K$5*1000))*(EG236*DZ236/($K$5*1000)))</f>
        <v>0</v>
      </c>
      <c r="T236">
        <f>K236*(1000-(1000*0.61365*exp(17.502*X236/(240.97+X236))/(DZ236+EA236)+DU236)/2)/(1000*0.61365*exp(17.502*X236/(240.97+X236))/(DZ236+EA236)-DU236)</f>
        <v>0</v>
      </c>
      <c r="U236">
        <f>1/((DN236+1)/(R236/1.6)+1/(S236/1.37)) + DN236/((DN236+1)/(R236/1.6) + DN236/(S236/1.37))</f>
        <v>0</v>
      </c>
      <c r="V236">
        <f>(DI236*DL236)</f>
        <v>0</v>
      </c>
      <c r="W236">
        <f>(EB236+(V236+2*0.95*5.67E-8*(((EB236+$B$7)+273)^4-(EB236+273)^4)-44100*K236)/(1.84*29.3*S236+8*0.95*5.67E-8*(EB236+273)^3))</f>
        <v>0</v>
      </c>
      <c r="X236">
        <f>($C$7*EC236+$D$7*ED236+$E$7*W236)</f>
        <v>0</v>
      </c>
      <c r="Y236">
        <f>0.61365*exp(17.502*X236/(240.97+X236))</f>
        <v>0</v>
      </c>
      <c r="Z236">
        <f>(AA236/AB236*100)</f>
        <v>0</v>
      </c>
      <c r="AA236">
        <f>DU236*(DZ236+EA236)/1000</f>
        <v>0</v>
      </c>
      <c r="AB236">
        <f>0.61365*exp(17.502*EB236/(240.97+EB236))</f>
        <v>0</v>
      </c>
      <c r="AC236">
        <f>(Y236-DU236*(DZ236+EA236)/1000)</f>
        <v>0</v>
      </c>
      <c r="AD236">
        <f>(-K236*44100)</f>
        <v>0</v>
      </c>
      <c r="AE236">
        <f>2*29.3*S236*0.92*(EB236-X236)</f>
        <v>0</v>
      </c>
      <c r="AF236">
        <f>2*0.95*5.67E-8*(((EB236+$B$7)+273)^4-(X236+273)^4)</f>
        <v>0</v>
      </c>
      <c r="AG236">
        <f>V236+AF236+AD236+AE236</f>
        <v>0</v>
      </c>
      <c r="AH236">
        <f>DY236*AV236*(DT236-DS236*(1000-AV236*DV236)/(1000-AV236*DU236))/(100*DM236)</f>
        <v>0</v>
      </c>
      <c r="AI236">
        <f>1000*DY236*AV236*(DU236-DV236)/(100*DM236*(1000-AV236*DU236))</f>
        <v>0</v>
      </c>
      <c r="AJ236">
        <f>(AK236 - AL236 - DZ236*1E3/(8.314*(EB236+273.15)) * AN236/DY236 * AM236) * DY236/(100*DM236) * (1000 - DV236)/1000</f>
        <v>0</v>
      </c>
      <c r="AK236">
        <v>451.507248057193</v>
      </c>
      <c r="AL236">
        <v>432.3550242424244</v>
      </c>
      <c r="AM236">
        <v>2.017843327899205</v>
      </c>
      <c r="AN236">
        <v>65.66156784725538</v>
      </c>
      <c r="AO236">
        <f>(AQ236 - AP236 + DZ236*1E3/(8.314*(EB236+273.15)) * AS236/DY236 * AR236) * DY236/(100*DM236) * 1000/(1000 - AQ236)</f>
        <v>0</v>
      </c>
      <c r="AP236">
        <v>20.70320476890216</v>
      </c>
      <c r="AQ236">
        <v>22.97312424242423</v>
      </c>
      <c r="AR236">
        <v>-4.273985998438875E-05</v>
      </c>
      <c r="AS236">
        <v>124.6823972662546</v>
      </c>
      <c r="AT236">
        <v>0</v>
      </c>
      <c r="AU236">
        <v>0</v>
      </c>
      <c r="AV236">
        <f>IF(AT236*$H$13&gt;=AX236,1.0,(AX236/(AX236-AT236*$H$13)))</f>
        <v>0</v>
      </c>
      <c r="AW236">
        <f>(AV236-1)*100</f>
        <v>0</v>
      </c>
      <c r="AX236">
        <f>MAX(0,($B$13+$C$13*EG236)/(1+$D$13*EG236)*DZ236/(EB236+273)*$E$13)</f>
        <v>0</v>
      </c>
      <c r="AY236" t="s">
        <v>439</v>
      </c>
      <c r="AZ236" t="s">
        <v>439</v>
      </c>
      <c r="BA236">
        <v>0</v>
      </c>
      <c r="BB236">
        <v>0</v>
      </c>
      <c r="BC236">
        <f>1-BA236/BB236</f>
        <v>0</v>
      </c>
      <c r="BD236">
        <v>0</v>
      </c>
      <c r="BE236" t="s">
        <v>439</v>
      </c>
      <c r="BF236" t="s">
        <v>439</v>
      </c>
      <c r="BG236">
        <v>0</v>
      </c>
      <c r="BH236">
        <v>0</v>
      </c>
      <c r="BI236">
        <f>1-BG236/BH236</f>
        <v>0</v>
      </c>
      <c r="BJ236">
        <v>0.5</v>
      </c>
      <c r="BK236">
        <f>DJ236</f>
        <v>0</v>
      </c>
      <c r="BL236">
        <f>M236</f>
        <v>0</v>
      </c>
      <c r="BM236">
        <f>BI236*BJ236*BK236</f>
        <v>0</v>
      </c>
      <c r="BN236">
        <f>(BL236-BD236)/BK236</f>
        <v>0</v>
      </c>
      <c r="BO236">
        <f>(BB236-BH236)/BH236</f>
        <v>0</v>
      </c>
      <c r="BP236">
        <f>BA236/(BC236+BA236/BH236)</f>
        <v>0</v>
      </c>
      <c r="BQ236" t="s">
        <v>439</v>
      </c>
      <c r="BR236">
        <v>0</v>
      </c>
      <c r="BS236">
        <f>IF(BR236&lt;&gt;0, BR236, BP236)</f>
        <v>0</v>
      </c>
      <c r="BT236">
        <f>1-BS236/BH236</f>
        <v>0</v>
      </c>
      <c r="BU236">
        <f>(BH236-BG236)/(BH236-BS236)</f>
        <v>0</v>
      </c>
      <c r="BV236">
        <f>(BB236-BH236)/(BB236-BS236)</f>
        <v>0</v>
      </c>
      <c r="BW236">
        <f>(BH236-BG236)/(BH236-BA236)</f>
        <v>0</v>
      </c>
      <c r="BX236">
        <f>(BB236-BH236)/(BB236-BA236)</f>
        <v>0</v>
      </c>
      <c r="BY236">
        <f>(BU236*BS236/BG236)</f>
        <v>0</v>
      </c>
      <c r="BZ236">
        <f>(1-BY236)</f>
        <v>0</v>
      </c>
      <c r="DI236">
        <f>$B$11*EH236+$C$11*EI236+$F$11*ET236*(1-EW236)</f>
        <v>0</v>
      </c>
      <c r="DJ236">
        <f>DI236*DK236</f>
        <v>0</v>
      </c>
      <c r="DK236">
        <f>($B$11*$D$9+$C$11*$D$9+$F$11*((FG236+EY236)/MAX(FG236+EY236+FH236, 0.1)*$I$9+FH236/MAX(FG236+EY236+FH236, 0.1)*$J$9))/($B$11+$C$11+$F$11)</f>
        <v>0</v>
      </c>
      <c r="DL236">
        <f>($B$11*$K$9+$C$11*$K$9+$F$11*((FG236+EY236)/MAX(FG236+EY236+FH236, 0.1)*$P$9+FH236/MAX(FG236+EY236+FH236, 0.1)*$Q$9))/($B$11+$C$11+$F$11)</f>
        <v>0</v>
      </c>
      <c r="DM236">
        <v>2.7</v>
      </c>
      <c r="DN236">
        <v>0.5</v>
      </c>
      <c r="DO236" t="s">
        <v>440</v>
      </c>
      <c r="DP236">
        <v>2</v>
      </c>
      <c r="DQ236" t="b">
        <v>1</v>
      </c>
      <c r="DR236">
        <v>1758404929.6</v>
      </c>
      <c r="DS236">
        <v>413.0817407407407</v>
      </c>
      <c r="DT236">
        <v>431.2521481481481</v>
      </c>
      <c r="DU236">
        <v>22.97912592592592</v>
      </c>
      <c r="DV236">
        <v>20.70905185185185</v>
      </c>
      <c r="DW236">
        <v>412.8665925925926</v>
      </c>
      <c r="DX236">
        <v>22.75716666666667</v>
      </c>
      <c r="DY236">
        <v>500.0577407407408</v>
      </c>
      <c r="DZ236">
        <v>90.27017777777779</v>
      </c>
      <c r="EA236">
        <v>0.05196738518518518</v>
      </c>
      <c r="EB236">
        <v>29.62564814814815</v>
      </c>
      <c r="EC236">
        <v>30.00479629629629</v>
      </c>
      <c r="ED236">
        <v>999.9000000000001</v>
      </c>
      <c r="EE236">
        <v>0</v>
      </c>
      <c r="EF236">
        <v>0</v>
      </c>
      <c r="EG236">
        <v>9998.825185185186</v>
      </c>
      <c r="EH236">
        <v>0</v>
      </c>
      <c r="EI236">
        <v>7.460374814814815</v>
      </c>
      <c r="EJ236">
        <v>-18.17040740740741</v>
      </c>
      <c r="EK236">
        <v>422.7972592592592</v>
      </c>
      <c r="EL236">
        <v>440.3717777777778</v>
      </c>
      <c r="EM236">
        <v>2.270068888888888</v>
      </c>
      <c r="EN236">
        <v>431.2521481481481</v>
      </c>
      <c r="EO236">
        <v>20.70905185185185</v>
      </c>
      <c r="EP236">
        <v>2.074329259259259</v>
      </c>
      <c r="EQ236">
        <v>1.869409629629629</v>
      </c>
      <c r="ER236">
        <v>18.02341851851851</v>
      </c>
      <c r="ES236">
        <v>16.37958518518519</v>
      </c>
      <c r="ET236">
        <v>2000.002592592593</v>
      </c>
      <c r="EU236">
        <v>0.980004</v>
      </c>
      <c r="EV236">
        <v>0.01999566666666667</v>
      </c>
      <c r="EW236">
        <v>0</v>
      </c>
      <c r="EX236">
        <v>281.8621111111111</v>
      </c>
      <c r="EY236">
        <v>5.000560000000001</v>
      </c>
      <c r="EZ236">
        <v>5764.066666666668</v>
      </c>
      <c r="FA236">
        <v>17294.92222222222</v>
      </c>
      <c r="FB236">
        <v>40.19207407407408</v>
      </c>
      <c r="FC236">
        <v>40.80051851851852</v>
      </c>
      <c r="FD236">
        <v>40.27055555555555</v>
      </c>
      <c r="FE236">
        <v>39.92551851851852</v>
      </c>
      <c r="FF236">
        <v>41.38399999999999</v>
      </c>
      <c r="FG236">
        <v>1955.112592592592</v>
      </c>
      <c r="FH236">
        <v>39.89000000000001</v>
      </c>
      <c r="FI236">
        <v>0</v>
      </c>
      <c r="FJ236">
        <v>1758404937.4</v>
      </c>
      <c r="FK236">
        <v>0</v>
      </c>
      <c r="FL236">
        <v>281.8329615384615</v>
      </c>
      <c r="FM236">
        <v>-0.3607863410283452</v>
      </c>
      <c r="FN236">
        <v>-3.540512780833134</v>
      </c>
      <c r="FO236">
        <v>5764.143846153847</v>
      </c>
      <c r="FP236">
        <v>15</v>
      </c>
      <c r="FQ236">
        <v>0</v>
      </c>
      <c r="FR236" t="s">
        <v>441</v>
      </c>
      <c r="FS236">
        <v>1747148579.5</v>
      </c>
      <c r="FT236">
        <v>1747148584.5</v>
      </c>
      <c r="FU236">
        <v>0</v>
      </c>
      <c r="FV236">
        <v>0.162</v>
      </c>
      <c r="FW236">
        <v>-0.001</v>
      </c>
      <c r="FX236">
        <v>0.139</v>
      </c>
      <c r="FY236">
        <v>0.058</v>
      </c>
      <c r="FZ236">
        <v>420</v>
      </c>
      <c r="GA236">
        <v>16</v>
      </c>
      <c r="GB236">
        <v>0.19</v>
      </c>
      <c r="GC236">
        <v>0.02</v>
      </c>
      <c r="GD236">
        <v>-15.02489024390244</v>
      </c>
      <c r="GE236">
        <v>-52.94276027874563</v>
      </c>
      <c r="GF236">
        <v>5.762618400785841</v>
      </c>
      <c r="GG236">
        <v>0</v>
      </c>
      <c r="GH236">
        <v>281.8184411764706</v>
      </c>
      <c r="GI236">
        <v>0.4044155795902991</v>
      </c>
      <c r="GJ236">
        <v>0.218322641866478</v>
      </c>
      <c r="GK236">
        <v>1</v>
      </c>
      <c r="GL236">
        <v>2.267128536585366</v>
      </c>
      <c r="GM236">
        <v>0.04473156794424969</v>
      </c>
      <c r="GN236">
        <v>0.004689535605993528</v>
      </c>
      <c r="GO236">
        <v>1</v>
      </c>
      <c r="GP236">
        <v>2</v>
      </c>
      <c r="GQ236">
        <v>3</v>
      </c>
      <c r="GR236" t="s">
        <v>448</v>
      </c>
      <c r="GS236">
        <v>3.12815</v>
      </c>
      <c r="GT236">
        <v>2.72944</v>
      </c>
      <c r="GU236">
        <v>0.0862636</v>
      </c>
      <c r="GV236">
        <v>0.09106930000000001</v>
      </c>
      <c r="GW236">
        <v>0.10372</v>
      </c>
      <c r="GX236">
        <v>0.0969999</v>
      </c>
      <c r="GY236">
        <v>27471.8</v>
      </c>
      <c r="GZ236">
        <v>26462.6</v>
      </c>
      <c r="HA236">
        <v>30604.1</v>
      </c>
      <c r="HB236">
        <v>29364.6</v>
      </c>
      <c r="HC236">
        <v>37851.6</v>
      </c>
      <c r="HD236">
        <v>34879.4</v>
      </c>
      <c r="HE236">
        <v>46816.3</v>
      </c>
      <c r="HF236">
        <v>43625.5</v>
      </c>
      <c r="HG236">
        <v>1.83202</v>
      </c>
      <c r="HH236">
        <v>1.88315</v>
      </c>
      <c r="HI236">
        <v>0.11795</v>
      </c>
      <c r="HJ236">
        <v>0</v>
      </c>
      <c r="HK236">
        <v>28.0967</v>
      </c>
      <c r="HL236">
        <v>999.9</v>
      </c>
      <c r="HM236">
        <v>52</v>
      </c>
      <c r="HN236">
        <v>30.7</v>
      </c>
      <c r="HO236">
        <v>25.5443</v>
      </c>
      <c r="HP236">
        <v>63.3322</v>
      </c>
      <c r="HQ236">
        <v>16.879</v>
      </c>
      <c r="HR236">
        <v>1</v>
      </c>
      <c r="HS236">
        <v>0.0853862</v>
      </c>
      <c r="HT236">
        <v>0.09680560000000001</v>
      </c>
      <c r="HU236">
        <v>20.1993</v>
      </c>
      <c r="HV236">
        <v>5.22627</v>
      </c>
      <c r="HW236">
        <v>11.974</v>
      </c>
      <c r="HX236">
        <v>4.9691</v>
      </c>
      <c r="HY236">
        <v>3.28923</v>
      </c>
      <c r="HZ236">
        <v>9999</v>
      </c>
      <c r="IA236">
        <v>9999</v>
      </c>
      <c r="IB236">
        <v>9999</v>
      </c>
      <c r="IC236">
        <v>999.9</v>
      </c>
      <c r="ID236">
        <v>4.97294</v>
      </c>
      <c r="IE236">
        <v>1.87729</v>
      </c>
      <c r="IF236">
        <v>1.87537</v>
      </c>
      <c r="IG236">
        <v>1.8782</v>
      </c>
      <c r="IH236">
        <v>1.87496</v>
      </c>
      <c r="II236">
        <v>1.87851</v>
      </c>
      <c r="IJ236">
        <v>1.87561</v>
      </c>
      <c r="IK236">
        <v>1.87682</v>
      </c>
      <c r="IL236">
        <v>0</v>
      </c>
      <c r="IM236">
        <v>0</v>
      </c>
      <c r="IN236">
        <v>0</v>
      </c>
      <c r="IO236">
        <v>0</v>
      </c>
      <c r="IP236" t="s">
        <v>443</v>
      </c>
      <c r="IQ236" t="s">
        <v>444</v>
      </c>
      <c r="IR236" t="s">
        <v>445</v>
      </c>
      <c r="IS236" t="s">
        <v>445</v>
      </c>
      <c r="IT236" t="s">
        <v>445</v>
      </c>
      <c r="IU236" t="s">
        <v>445</v>
      </c>
      <c r="IV236">
        <v>0</v>
      </c>
      <c r="IW236">
        <v>100</v>
      </c>
      <c r="IX236">
        <v>100</v>
      </c>
      <c r="IY236">
        <v>0.225</v>
      </c>
      <c r="IZ236">
        <v>0.2218</v>
      </c>
      <c r="JA236">
        <v>-0.2046850803116756</v>
      </c>
      <c r="JB236">
        <v>0.001090686741545948</v>
      </c>
      <c r="JC236">
        <v>-2.452344269991786E-07</v>
      </c>
      <c r="JD236">
        <v>1.613811493950918E-10</v>
      </c>
      <c r="JE236">
        <v>-0.05017639731038544</v>
      </c>
      <c r="JF236">
        <v>-0.0006473243881308715</v>
      </c>
      <c r="JG236">
        <v>0.0006993473609999637</v>
      </c>
      <c r="JH236">
        <v>-6.390957121238126E-06</v>
      </c>
      <c r="JI236">
        <v>1</v>
      </c>
      <c r="JJ236">
        <v>2094</v>
      </c>
      <c r="JK236">
        <v>1</v>
      </c>
      <c r="JL236">
        <v>27</v>
      </c>
      <c r="JM236">
        <v>187606</v>
      </c>
      <c r="JN236">
        <v>187605.9</v>
      </c>
      <c r="JO236">
        <v>1.2085</v>
      </c>
      <c r="JP236">
        <v>2.55371</v>
      </c>
      <c r="JQ236">
        <v>1.39893</v>
      </c>
      <c r="JR236">
        <v>2.34375</v>
      </c>
      <c r="JS236">
        <v>1.44897</v>
      </c>
      <c r="JT236">
        <v>2.59644</v>
      </c>
      <c r="JU236">
        <v>36.9317</v>
      </c>
      <c r="JV236">
        <v>24.2013</v>
      </c>
      <c r="JW236">
        <v>18</v>
      </c>
      <c r="JX236">
        <v>477.517</v>
      </c>
      <c r="JY236">
        <v>479.829</v>
      </c>
      <c r="JZ236">
        <v>28.5492</v>
      </c>
      <c r="KA236">
        <v>28.2263</v>
      </c>
      <c r="KB236">
        <v>30.0005</v>
      </c>
      <c r="KC236">
        <v>27.9694</v>
      </c>
      <c r="KD236">
        <v>28.0394</v>
      </c>
      <c r="KE236">
        <v>24.2292</v>
      </c>
      <c r="KF236">
        <v>27.3358</v>
      </c>
      <c r="KG236">
        <v>93.3134</v>
      </c>
      <c r="KH236">
        <v>28.4747</v>
      </c>
      <c r="KI236">
        <v>473.569</v>
      </c>
      <c r="KJ236">
        <v>20.827</v>
      </c>
      <c r="KK236">
        <v>101.174</v>
      </c>
      <c r="KL236">
        <v>100.354</v>
      </c>
    </row>
    <row r="237" spans="1:298">
      <c r="A237">
        <v>221</v>
      </c>
      <c r="B237">
        <v>1758404942.1</v>
      </c>
      <c r="C237">
        <v>7533.599999904633</v>
      </c>
      <c r="D237" t="s">
        <v>889</v>
      </c>
      <c r="E237" t="s">
        <v>890</v>
      </c>
      <c r="F237">
        <v>5</v>
      </c>
      <c r="G237" t="s">
        <v>834</v>
      </c>
      <c r="H237" t="s">
        <v>437</v>
      </c>
      <c r="I237" t="s">
        <v>438</v>
      </c>
      <c r="J237">
        <v>1758404934.314285</v>
      </c>
      <c r="K237">
        <f>(L237)/1000</f>
        <v>0</v>
      </c>
      <c r="L237">
        <f>IF(DQ237, AO237, AI237)</f>
        <v>0</v>
      </c>
      <c r="M237">
        <f>IF(DQ237, AJ237, AH237)</f>
        <v>0</v>
      </c>
      <c r="N237">
        <f>DS237 - IF(AV237&gt;1, M237*DM237*100.0/(AX237), 0)</f>
        <v>0</v>
      </c>
      <c r="O237">
        <f>((U237-K237/2)*N237-M237)/(U237+K237/2)</f>
        <v>0</v>
      </c>
      <c r="P237">
        <f>O237*(DZ237+EA237)/1000.0</f>
        <v>0</v>
      </c>
      <c r="Q237">
        <f>(DS237 - IF(AV237&gt;1, M237*DM237*100.0/(AX237), 0))*(DZ237+EA237)/1000.0</f>
        <v>0</v>
      </c>
      <c r="R237">
        <f>2.0/((1/T237-1/S237)+SIGN(T237)*SQRT((1/T237-1/S237)*(1/T237-1/S237) + 4*DN237/((DN237+1)*(DN237+1))*(2*1/T237*1/S237-1/S237*1/S237)))</f>
        <v>0</v>
      </c>
      <c r="S237">
        <f>IF(LEFT(DO237,1)&lt;&gt;"0",IF(LEFT(DO237,1)="1",3.0,DP237),$D$5+$E$5*(EG237*DZ237/($K$5*1000))+$F$5*(EG237*DZ237/($K$5*1000))*MAX(MIN(DM237,$J$5),$I$5)*MAX(MIN(DM237,$J$5),$I$5)+$G$5*MAX(MIN(DM237,$J$5),$I$5)*(EG237*DZ237/($K$5*1000))+$H$5*(EG237*DZ237/($K$5*1000))*(EG237*DZ237/($K$5*1000)))</f>
        <v>0</v>
      </c>
      <c r="T237">
        <f>K237*(1000-(1000*0.61365*exp(17.502*X237/(240.97+X237))/(DZ237+EA237)+DU237)/2)/(1000*0.61365*exp(17.502*X237/(240.97+X237))/(DZ237+EA237)-DU237)</f>
        <v>0</v>
      </c>
      <c r="U237">
        <f>1/((DN237+1)/(R237/1.6)+1/(S237/1.37)) + DN237/((DN237+1)/(R237/1.6) + DN237/(S237/1.37))</f>
        <v>0</v>
      </c>
      <c r="V237">
        <f>(DI237*DL237)</f>
        <v>0</v>
      </c>
      <c r="W237">
        <f>(EB237+(V237+2*0.95*5.67E-8*(((EB237+$B$7)+273)^4-(EB237+273)^4)-44100*K237)/(1.84*29.3*S237+8*0.95*5.67E-8*(EB237+273)^3))</f>
        <v>0</v>
      </c>
      <c r="X237">
        <f>($C$7*EC237+$D$7*ED237+$E$7*W237)</f>
        <v>0</v>
      </c>
      <c r="Y237">
        <f>0.61365*exp(17.502*X237/(240.97+X237))</f>
        <v>0</v>
      </c>
      <c r="Z237">
        <f>(AA237/AB237*100)</f>
        <v>0</v>
      </c>
      <c r="AA237">
        <f>DU237*(DZ237+EA237)/1000</f>
        <v>0</v>
      </c>
      <c r="AB237">
        <f>0.61365*exp(17.502*EB237/(240.97+EB237))</f>
        <v>0</v>
      </c>
      <c r="AC237">
        <f>(Y237-DU237*(DZ237+EA237)/1000)</f>
        <v>0</v>
      </c>
      <c r="AD237">
        <f>(-K237*44100)</f>
        <v>0</v>
      </c>
      <c r="AE237">
        <f>2*29.3*S237*0.92*(EB237-X237)</f>
        <v>0</v>
      </c>
      <c r="AF237">
        <f>2*0.95*5.67E-8*(((EB237+$B$7)+273)^4-(X237+273)^4)</f>
        <v>0</v>
      </c>
      <c r="AG237">
        <f>V237+AF237+AD237+AE237</f>
        <v>0</v>
      </c>
      <c r="AH237">
        <f>DY237*AV237*(DT237-DS237*(1000-AV237*DV237)/(1000-AV237*DU237))/(100*DM237)</f>
        <v>0</v>
      </c>
      <c r="AI237">
        <f>1000*DY237*AV237*(DU237-DV237)/(100*DM237*(1000-AV237*DU237))</f>
        <v>0</v>
      </c>
      <c r="AJ237">
        <f>(AK237 - AL237 - DZ237*1E3/(8.314*(EB237+273.15)) * AN237/DY237 * AM237) * DY237/(100*DM237) * (1000 - DV237)/1000</f>
        <v>0</v>
      </c>
      <c r="AK237">
        <v>468.1185118616135</v>
      </c>
      <c r="AL237">
        <v>445.6351999999999</v>
      </c>
      <c r="AM237">
        <v>2.734574488251152</v>
      </c>
      <c r="AN237">
        <v>65.66156784725538</v>
      </c>
      <c r="AO237">
        <f>(AQ237 - AP237 + DZ237*1E3/(8.314*(EB237+273.15)) * AS237/DY237 * AR237) * DY237/(100*DM237) * 1000/(1000 - AQ237)</f>
        <v>0</v>
      </c>
      <c r="AP237">
        <v>20.70251842389428</v>
      </c>
      <c r="AQ237">
        <v>22.95987939393938</v>
      </c>
      <c r="AR237">
        <v>-4.546857381344089E-05</v>
      </c>
      <c r="AS237">
        <v>124.6823972662546</v>
      </c>
      <c r="AT237">
        <v>0</v>
      </c>
      <c r="AU237">
        <v>0</v>
      </c>
      <c r="AV237">
        <f>IF(AT237*$H$13&gt;=AX237,1.0,(AX237/(AX237-AT237*$H$13)))</f>
        <v>0</v>
      </c>
      <c r="AW237">
        <f>(AV237-1)*100</f>
        <v>0</v>
      </c>
      <c r="AX237">
        <f>MAX(0,($B$13+$C$13*EG237)/(1+$D$13*EG237)*DZ237/(EB237+273)*$E$13)</f>
        <v>0</v>
      </c>
      <c r="AY237" t="s">
        <v>439</v>
      </c>
      <c r="AZ237" t="s">
        <v>439</v>
      </c>
      <c r="BA237">
        <v>0</v>
      </c>
      <c r="BB237">
        <v>0</v>
      </c>
      <c r="BC237">
        <f>1-BA237/BB237</f>
        <v>0</v>
      </c>
      <c r="BD237">
        <v>0</v>
      </c>
      <c r="BE237" t="s">
        <v>439</v>
      </c>
      <c r="BF237" t="s">
        <v>439</v>
      </c>
      <c r="BG237">
        <v>0</v>
      </c>
      <c r="BH237">
        <v>0</v>
      </c>
      <c r="BI237">
        <f>1-BG237/BH237</f>
        <v>0</v>
      </c>
      <c r="BJ237">
        <v>0.5</v>
      </c>
      <c r="BK237">
        <f>DJ237</f>
        <v>0</v>
      </c>
      <c r="BL237">
        <f>M237</f>
        <v>0</v>
      </c>
      <c r="BM237">
        <f>BI237*BJ237*BK237</f>
        <v>0</v>
      </c>
      <c r="BN237">
        <f>(BL237-BD237)/BK237</f>
        <v>0</v>
      </c>
      <c r="BO237">
        <f>(BB237-BH237)/BH237</f>
        <v>0</v>
      </c>
      <c r="BP237">
        <f>BA237/(BC237+BA237/BH237)</f>
        <v>0</v>
      </c>
      <c r="BQ237" t="s">
        <v>439</v>
      </c>
      <c r="BR237">
        <v>0</v>
      </c>
      <c r="BS237">
        <f>IF(BR237&lt;&gt;0, BR237, BP237)</f>
        <v>0</v>
      </c>
      <c r="BT237">
        <f>1-BS237/BH237</f>
        <v>0</v>
      </c>
      <c r="BU237">
        <f>(BH237-BG237)/(BH237-BS237)</f>
        <v>0</v>
      </c>
      <c r="BV237">
        <f>(BB237-BH237)/(BB237-BS237)</f>
        <v>0</v>
      </c>
      <c r="BW237">
        <f>(BH237-BG237)/(BH237-BA237)</f>
        <v>0</v>
      </c>
      <c r="BX237">
        <f>(BB237-BH237)/(BB237-BA237)</f>
        <v>0</v>
      </c>
      <c r="BY237">
        <f>(BU237*BS237/BG237)</f>
        <v>0</v>
      </c>
      <c r="BZ237">
        <f>(1-BY237)</f>
        <v>0</v>
      </c>
      <c r="DI237">
        <f>$B$11*EH237+$C$11*EI237+$F$11*ET237*(1-EW237)</f>
        <v>0</v>
      </c>
      <c r="DJ237">
        <f>DI237*DK237</f>
        <v>0</v>
      </c>
      <c r="DK237">
        <f>($B$11*$D$9+$C$11*$D$9+$F$11*((FG237+EY237)/MAX(FG237+EY237+FH237, 0.1)*$I$9+FH237/MAX(FG237+EY237+FH237, 0.1)*$J$9))/($B$11+$C$11+$F$11)</f>
        <v>0</v>
      </c>
      <c r="DL237">
        <f>($B$11*$K$9+$C$11*$K$9+$F$11*((FG237+EY237)/MAX(FG237+EY237+FH237, 0.1)*$P$9+FH237/MAX(FG237+EY237+FH237, 0.1)*$Q$9))/($B$11+$C$11+$F$11)</f>
        <v>0</v>
      </c>
      <c r="DM237">
        <v>2.7</v>
      </c>
      <c r="DN237">
        <v>0.5</v>
      </c>
      <c r="DO237" t="s">
        <v>440</v>
      </c>
      <c r="DP237">
        <v>2</v>
      </c>
      <c r="DQ237" t="b">
        <v>1</v>
      </c>
      <c r="DR237">
        <v>1758404934.314285</v>
      </c>
      <c r="DS237">
        <v>419.4751071428572</v>
      </c>
      <c r="DT237">
        <v>443.6928214285714</v>
      </c>
      <c r="DU237">
        <v>22.97400357142857</v>
      </c>
      <c r="DV237">
        <v>20.70585357142857</v>
      </c>
      <c r="DW237">
        <v>419.2536785714286</v>
      </c>
      <c r="DX237">
        <v>22.75215</v>
      </c>
      <c r="DY237">
        <v>500.0025357142857</v>
      </c>
      <c r="DZ237">
        <v>90.26848928571428</v>
      </c>
      <c r="EA237">
        <v>0.05200659285714285</v>
      </c>
      <c r="EB237">
        <v>29.63121428571428</v>
      </c>
      <c r="EC237">
        <v>30.00883571428571</v>
      </c>
      <c r="ED237">
        <v>999.9000000000002</v>
      </c>
      <c r="EE237">
        <v>0</v>
      </c>
      <c r="EF237">
        <v>0</v>
      </c>
      <c r="EG237">
        <v>9993.170714285716</v>
      </c>
      <c r="EH237">
        <v>0</v>
      </c>
      <c r="EI237">
        <v>7.462709642857143</v>
      </c>
      <c r="EJ237">
        <v>-24.21780714285715</v>
      </c>
      <c r="EK237">
        <v>429.3386785714286</v>
      </c>
      <c r="EL237">
        <v>453.0741428571429</v>
      </c>
      <c r="EM237">
        <v>2.26815</v>
      </c>
      <c r="EN237">
        <v>443.6928214285714</v>
      </c>
      <c r="EO237">
        <v>20.70585357142857</v>
      </c>
      <c r="EP237">
        <v>2.073828214285714</v>
      </c>
      <c r="EQ237">
        <v>1.869086071428571</v>
      </c>
      <c r="ER237">
        <v>18.01957857142857</v>
      </c>
      <c r="ES237">
        <v>16.37686785714286</v>
      </c>
      <c r="ET237">
        <v>1999.989642857143</v>
      </c>
      <c r="EU237">
        <v>0.9800038571428571</v>
      </c>
      <c r="EV237">
        <v>0.01999581428571428</v>
      </c>
      <c r="EW237">
        <v>0</v>
      </c>
      <c r="EX237">
        <v>281.7829642857143</v>
      </c>
      <c r="EY237">
        <v>5.000560000000001</v>
      </c>
      <c r="EZ237">
        <v>5763.775357142858</v>
      </c>
      <c r="FA237">
        <v>17294.81428571428</v>
      </c>
      <c r="FB237">
        <v>40.17846428571428</v>
      </c>
      <c r="FC237">
        <v>40.80535714285713</v>
      </c>
      <c r="FD237">
        <v>40.27214285714285</v>
      </c>
      <c r="FE237">
        <v>39.92371428571429</v>
      </c>
      <c r="FF237">
        <v>41.39924999999999</v>
      </c>
      <c r="FG237">
        <v>1955.099642857143</v>
      </c>
      <c r="FH237">
        <v>39.89000000000001</v>
      </c>
      <c r="FI237">
        <v>0</v>
      </c>
      <c r="FJ237">
        <v>1758404942.2</v>
      </c>
      <c r="FK237">
        <v>0</v>
      </c>
      <c r="FL237">
        <v>281.7411923076924</v>
      </c>
      <c r="FM237">
        <v>-0.3676923149320523</v>
      </c>
      <c r="FN237">
        <v>-6.100170907425142</v>
      </c>
      <c r="FO237">
        <v>5763.828846153847</v>
      </c>
      <c r="FP237">
        <v>15</v>
      </c>
      <c r="FQ237">
        <v>0</v>
      </c>
      <c r="FR237" t="s">
        <v>441</v>
      </c>
      <c r="FS237">
        <v>1747148579.5</v>
      </c>
      <c r="FT237">
        <v>1747148584.5</v>
      </c>
      <c r="FU237">
        <v>0</v>
      </c>
      <c r="FV237">
        <v>0.162</v>
      </c>
      <c r="FW237">
        <v>-0.001</v>
      </c>
      <c r="FX237">
        <v>0.139</v>
      </c>
      <c r="FY237">
        <v>0.058</v>
      </c>
      <c r="FZ237">
        <v>420</v>
      </c>
      <c r="GA237">
        <v>16</v>
      </c>
      <c r="GB237">
        <v>0.19</v>
      </c>
      <c r="GC237">
        <v>0.02</v>
      </c>
      <c r="GD237">
        <v>-20.70662926829268</v>
      </c>
      <c r="GE237">
        <v>-76.96864390243904</v>
      </c>
      <c r="GF237">
        <v>7.677960769670992</v>
      </c>
      <c r="GG237">
        <v>0</v>
      </c>
      <c r="GH237">
        <v>281.7891470588235</v>
      </c>
      <c r="GI237">
        <v>-0.7056837364400806</v>
      </c>
      <c r="GJ237">
        <v>0.2413305193094601</v>
      </c>
      <c r="GK237">
        <v>1</v>
      </c>
      <c r="GL237">
        <v>2.268177804878049</v>
      </c>
      <c r="GM237">
        <v>-0.01375149825783793</v>
      </c>
      <c r="GN237">
        <v>0.003890297193610082</v>
      </c>
      <c r="GO237">
        <v>1</v>
      </c>
      <c r="GP237">
        <v>2</v>
      </c>
      <c r="GQ237">
        <v>3</v>
      </c>
      <c r="GR237" t="s">
        <v>448</v>
      </c>
      <c r="GS237">
        <v>3.12825</v>
      </c>
      <c r="GT237">
        <v>2.72986</v>
      </c>
      <c r="GU237">
        <v>0.0882815</v>
      </c>
      <c r="GV237">
        <v>0.09355819999999999</v>
      </c>
      <c r="GW237">
        <v>0.103675</v>
      </c>
      <c r="GX237">
        <v>0.09700590000000001</v>
      </c>
      <c r="GY237">
        <v>27411.5</v>
      </c>
      <c r="GZ237">
        <v>26389.9</v>
      </c>
      <c r="HA237">
        <v>30604.4</v>
      </c>
      <c r="HB237">
        <v>29364.4</v>
      </c>
      <c r="HC237">
        <v>37854</v>
      </c>
      <c r="HD237">
        <v>34879.3</v>
      </c>
      <c r="HE237">
        <v>46816.7</v>
      </c>
      <c r="HF237">
        <v>43625.5</v>
      </c>
      <c r="HG237">
        <v>1.83228</v>
      </c>
      <c r="HH237">
        <v>1.883</v>
      </c>
      <c r="HI237">
        <v>0.116639</v>
      </c>
      <c r="HJ237">
        <v>0</v>
      </c>
      <c r="HK237">
        <v>28.1004</v>
      </c>
      <c r="HL237">
        <v>999.9</v>
      </c>
      <c r="HM237">
        <v>52</v>
      </c>
      <c r="HN237">
        <v>30.7</v>
      </c>
      <c r="HO237">
        <v>25.5467</v>
      </c>
      <c r="HP237">
        <v>63.4622</v>
      </c>
      <c r="HQ237">
        <v>16.6747</v>
      </c>
      <c r="HR237">
        <v>1</v>
      </c>
      <c r="HS237">
        <v>0.0843801</v>
      </c>
      <c r="HT237">
        <v>-0.370468</v>
      </c>
      <c r="HU237">
        <v>20.2</v>
      </c>
      <c r="HV237">
        <v>5.22852</v>
      </c>
      <c r="HW237">
        <v>11.974</v>
      </c>
      <c r="HX237">
        <v>4.97005</v>
      </c>
      <c r="HY237">
        <v>3.28958</v>
      </c>
      <c r="HZ237">
        <v>9999</v>
      </c>
      <c r="IA237">
        <v>9999</v>
      </c>
      <c r="IB237">
        <v>9999</v>
      </c>
      <c r="IC237">
        <v>999.9</v>
      </c>
      <c r="ID237">
        <v>4.97295</v>
      </c>
      <c r="IE237">
        <v>1.87729</v>
      </c>
      <c r="IF237">
        <v>1.87538</v>
      </c>
      <c r="IG237">
        <v>1.8782</v>
      </c>
      <c r="IH237">
        <v>1.87497</v>
      </c>
      <c r="II237">
        <v>1.87851</v>
      </c>
      <c r="IJ237">
        <v>1.87561</v>
      </c>
      <c r="IK237">
        <v>1.87681</v>
      </c>
      <c r="IL237">
        <v>0</v>
      </c>
      <c r="IM237">
        <v>0</v>
      </c>
      <c r="IN237">
        <v>0</v>
      </c>
      <c r="IO237">
        <v>0</v>
      </c>
      <c r="IP237" t="s">
        <v>443</v>
      </c>
      <c r="IQ237" t="s">
        <v>444</v>
      </c>
      <c r="IR237" t="s">
        <v>445</v>
      </c>
      <c r="IS237" t="s">
        <v>445</v>
      </c>
      <c r="IT237" t="s">
        <v>445</v>
      </c>
      <c r="IU237" t="s">
        <v>445</v>
      </c>
      <c r="IV237">
        <v>0</v>
      </c>
      <c r="IW237">
        <v>100</v>
      </c>
      <c r="IX237">
        <v>100</v>
      </c>
      <c r="IY237">
        <v>0.238</v>
      </c>
      <c r="IZ237">
        <v>0.2215</v>
      </c>
      <c r="JA237">
        <v>-0.2046850803116756</v>
      </c>
      <c r="JB237">
        <v>0.001090686741545948</v>
      </c>
      <c r="JC237">
        <v>-2.452344269991786E-07</v>
      </c>
      <c r="JD237">
        <v>1.613811493950918E-10</v>
      </c>
      <c r="JE237">
        <v>-0.05017639731038544</v>
      </c>
      <c r="JF237">
        <v>-0.0006473243881308715</v>
      </c>
      <c r="JG237">
        <v>0.0006993473609999637</v>
      </c>
      <c r="JH237">
        <v>-6.390957121238126E-06</v>
      </c>
      <c r="JI237">
        <v>1</v>
      </c>
      <c r="JJ237">
        <v>2094</v>
      </c>
      <c r="JK237">
        <v>1</v>
      </c>
      <c r="JL237">
        <v>27</v>
      </c>
      <c r="JM237">
        <v>187606</v>
      </c>
      <c r="JN237">
        <v>187606</v>
      </c>
      <c r="JO237">
        <v>1.23901</v>
      </c>
      <c r="JP237">
        <v>2.54639</v>
      </c>
      <c r="JQ237">
        <v>1.39893</v>
      </c>
      <c r="JR237">
        <v>2.34375</v>
      </c>
      <c r="JS237">
        <v>1.44897</v>
      </c>
      <c r="JT237">
        <v>2.58545</v>
      </c>
      <c r="JU237">
        <v>36.9317</v>
      </c>
      <c r="JV237">
        <v>24.2013</v>
      </c>
      <c r="JW237">
        <v>18</v>
      </c>
      <c r="JX237">
        <v>477.639</v>
      </c>
      <c r="JY237">
        <v>479.729</v>
      </c>
      <c r="JZ237">
        <v>28.4378</v>
      </c>
      <c r="KA237">
        <v>28.2263</v>
      </c>
      <c r="KB237">
        <v>29.9996</v>
      </c>
      <c r="KC237">
        <v>27.9673</v>
      </c>
      <c r="KD237">
        <v>28.0391</v>
      </c>
      <c r="KE237">
        <v>24.9468</v>
      </c>
      <c r="KF237">
        <v>26.7603</v>
      </c>
      <c r="KG237">
        <v>93.3134</v>
      </c>
      <c r="KH237">
        <v>28.4609</v>
      </c>
      <c r="KI237">
        <v>493.606</v>
      </c>
      <c r="KJ237">
        <v>20.8677</v>
      </c>
      <c r="KK237">
        <v>101.175</v>
      </c>
      <c r="KL237">
        <v>100.354</v>
      </c>
    </row>
    <row r="238" spans="1:298">
      <c r="A238">
        <v>222</v>
      </c>
      <c r="B238">
        <v>1758404947.1</v>
      </c>
      <c r="C238">
        <v>7538.599999904633</v>
      </c>
      <c r="D238" t="s">
        <v>891</v>
      </c>
      <c r="E238" t="s">
        <v>892</v>
      </c>
      <c r="F238">
        <v>5</v>
      </c>
      <c r="G238" t="s">
        <v>834</v>
      </c>
      <c r="H238" t="s">
        <v>437</v>
      </c>
      <c r="I238" t="s">
        <v>438</v>
      </c>
      <c r="J238">
        <v>1758404939.6</v>
      </c>
      <c r="K238">
        <f>(L238)/1000</f>
        <v>0</v>
      </c>
      <c r="L238">
        <f>IF(DQ238, AO238, AI238)</f>
        <v>0</v>
      </c>
      <c r="M238">
        <f>IF(DQ238, AJ238, AH238)</f>
        <v>0</v>
      </c>
      <c r="N238">
        <f>DS238 - IF(AV238&gt;1, M238*DM238*100.0/(AX238), 0)</f>
        <v>0</v>
      </c>
      <c r="O238">
        <f>((U238-K238/2)*N238-M238)/(U238+K238/2)</f>
        <v>0</v>
      </c>
      <c r="P238">
        <f>O238*(DZ238+EA238)/1000.0</f>
        <v>0</v>
      </c>
      <c r="Q238">
        <f>(DS238 - IF(AV238&gt;1, M238*DM238*100.0/(AX238), 0))*(DZ238+EA238)/1000.0</f>
        <v>0</v>
      </c>
      <c r="R238">
        <f>2.0/((1/T238-1/S238)+SIGN(T238)*SQRT((1/T238-1/S238)*(1/T238-1/S238) + 4*DN238/((DN238+1)*(DN238+1))*(2*1/T238*1/S238-1/S238*1/S238)))</f>
        <v>0</v>
      </c>
      <c r="S238">
        <f>IF(LEFT(DO238,1)&lt;&gt;"0",IF(LEFT(DO238,1)="1",3.0,DP238),$D$5+$E$5*(EG238*DZ238/($K$5*1000))+$F$5*(EG238*DZ238/($K$5*1000))*MAX(MIN(DM238,$J$5),$I$5)*MAX(MIN(DM238,$J$5),$I$5)+$G$5*MAX(MIN(DM238,$J$5),$I$5)*(EG238*DZ238/($K$5*1000))+$H$5*(EG238*DZ238/($K$5*1000))*(EG238*DZ238/($K$5*1000)))</f>
        <v>0</v>
      </c>
      <c r="T238">
        <f>K238*(1000-(1000*0.61365*exp(17.502*X238/(240.97+X238))/(DZ238+EA238)+DU238)/2)/(1000*0.61365*exp(17.502*X238/(240.97+X238))/(DZ238+EA238)-DU238)</f>
        <v>0</v>
      </c>
      <c r="U238">
        <f>1/((DN238+1)/(R238/1.6)+1/(S238/1.37)) + DN238/((DN238+1)/(R238/1.6) + DN238/(S238/1.37))</f>
        <v>0</v>
      </c>
      <c r="V238">
        <f>(DI238*DL238)</f>
        <v>0</v>
      </c>
      <c r="W238">
        <f>(EB238+(V238+2*0.95*5.67E-8*(((EB238+$B$7)+273)^4-(EB238+273)^4)-44100*K238)/(1.84*29.3*S238+8*0.95*5.67E-8*(EB238+273)^3))</f>
        <v>0</v>
      </c>
      <c r="X238">
        <f>($C$7*EC238+$D$7*ED238+$E$7*W238)</f>
        <v>0</v>
      </c>
      <c r="Y238">
        <f>0.61365*exp(17.502*X238/(240.97+X238))</f>
        <v>0</v>
      </c>
      <c r="Z238">
        <f>(AA238/AB238*100)</f>
        <v>0</v>
      </c>
      <c r="AA238">
        <f>DU238*(DZ238+EA238)/1000</f>
        <v>0</v>
      </c>
      <c r="AB238">
        <f>0.61365*exp(17.502*EB238/(240.97+EB238))</f>
        <v>0</v>
      </c>
      <c r="AC238">
        <f>(Y238-DU238*(DZ238+EA238)/1000)</f>
        <v>0</v>
      </c>
      <c r="AD238">
        <f>(-K238*44100)</f>
        <v>0</v>
      </c>
      <c r="AE238">
        <f>2*29.3*S238*0.92*(EB238-X238)</f>
        <v>0</v>
      </c>
      <c r="AF238">
        <f>2*0.95*5.67E-8*(((EB238+$B$7)+273)^4-(X238+273)^4)</f>
        <v>0</v>
      </c>
      <c r="AG238">
        <f>V238+AF238+AD238+AE238</f>
        <v>0</v>
      </c>
      <c r="AH238">
        <f>DY238*AV238*(DT238-DS238*(1000-AV238*DV238)/(1000-AV238*DU238))/(100*DM238)</f>
        <v>0</v>
      </c>
      <c r="AI238">
        <f>1000*DY238*AV238*(DU238-DV238)/(100*DM238*(1000-AV238*DU238))</f>
        <v>0</v>
      </c>
      <c r="AJ238">
        <f>(AK238 - AL238 - DZ238*1E3/(8.314*(EB238+273.15)) * AN238/DY238 * AM238) * DY238/(100*DM238) * (1000 - DV238)/1000</f>
        <v>0</v>
      </c>
      <c r="AK238">
        <v>485.2490411027571</v>
      </c>
      <c r="AL238">
        <v>460.9322363636362</v>
      </c>
      <c r="AM238">
        <v>3.091359974875017</v>
      </c>
      <c r="AN238">
        <v>65.66156784725538</v>
      </c>
      <c r="AO238">
        <f>(AQ238 - AP238 + DZ238*1E3/(8.314*(EB238+273.15)) * AS238/DY238 * AR238) * DY238/(100*DM238) * 1000/(1000 - AQ238)</f>
        <v>0</v>
      </c>
      <c r="AP238">
        <v>20.73841029934995</v>
      </c>
      <c r="AQ238">
        <v>22.95620666666666</v>
      </c>
      <c r="AR238">
        <v>1.724414709674925E-05</v>
      </c>
      <c r="AS238">
        <v>124.6823972662546</v>
      </c>
      <c r="AT238">
        <v>0</v>
      </c>
      <c r="AU238">
        <v>0</v>
      </c>
      <c r="AV238">
        <f>IF(AT238*$H$13&gt;=AX238,1.0,(AX238/(AX238-AT238*$H$13)))</f>
        <v>0</v>
      </c>
      <c r="AW238">
        <f>(AV238-1)*100</f>
        <v>0</v>
      </c>
      <c r="AX238">
        <f>MAX(0,($B$13+$C$13*EG238)/(1+$D$13*EG238)*DZ238/(EB238+273)*$E$13)</f>
        <v>0</v>
      </c>
      <c r="AY238" t="s">
        <v>439</v>
      </c>
      <c r="AZ238" t="s">
        <v>439</v>
      </c>
      <c r="BA238">
        <v>0</v>
      </c>
      <c r="BB238">
        <v>0</v>
      </c>
      <c r="BC238">
        <f>1-BA238/BB238</f>
        <v>0</v>
      </c>
      <c r="BD238">
        <v>0</v>
      </c>
      <c r="BE238" t="s">
        <v>439</v>
      </c>
      <c r="BF238" t="s">
        <v>439</v>
      </c>
      <c r="BG238">
        <v>0</v>
      </c>
      <c r="BH238">
        <v>0</v>
      </c>
      <c r="BI238">
        <f>1-BG238/BH238</f>
        <v>0</v>
      </c>
      <c r="BJ238">
        <v>0.5</v>
      </c>
      <c r="BK238">
        <f>DJ238</f>
        <v>0</v>
      </c>
      <c r="BL238">
        <f>M238</f>
        <v>0</v>
      </c>
      <c r="BM238">
        <f>BI238*BJ238*BK238</f>
        <v>0</v>
      </c>
      <c r="BN238">
        <f>(BL238-BD238)/BK238</f>
        <v>0</v>
      </c>
      <c r="BO238">
        <f>(BB238-BH238)/BH238</f>
        <v>0</v>
      </c>
      <c r="BP238">
        <f>BA238/(BC238+BA238/BH238)</f>
        <v>0</v>
      </c>
      <c r="BQ238" t="s">
        <v>439</v>
      </c>
      <c r="BR238">
        <v>0</v>
      </c>
      <c r="BS238">
        <f>IF(BR238&lt;&gt;0, BR238, BP238)</f>
        <v>0</v>
      </c>
      <c r="BT238">
        <f>1-BS238/BH238</f>
        <v>0</v>
      </c>
      <c r="BU238">
        <f>(BH238-BG238)/(BH238-BS238)</f>
        <v>0</v>
      </c>
      <c r="BV238">
        <f>(BB238-BH238)/(BB238-BS238)</f>
        <v>0</v>
      </c>
      <c r="BW238">
        <f>(BH238-BG238)/(BH238-BA238)</f>
        <v>0</v>
      </c>
      <c r="BX238">
        <f>(BB238-BH238)/(BB238-BA238)</f>
        <v>0</v>
      </c>
      <c r="BY238">
        <f>(BU238*BS238/BG238)</f>
        <v>0</v>
      </c>
      <c r="BZ238">
        <f>(1-BY238)</f>
        <v>0</v>
      </c>
      <c r="DI238">
        <f>$B$11*EH238+$C$11*EI238+$F$11*ET238*(1-EW238)</f>
        <v>0</v>
      </c>
      <c r="DJ238">
        <f>DI238*DK238</f>
        <v>0</v>
      </c>
      <c r="DK238">
        <f>($B$11*$D$9+$C$11*$D$9+$F$11*((FG238+EY238)/MAX(FG238+EY238+FH238, 0.1)*$I$9+FH238/MAX(FG238+EY238+FH238, 0.1)*$J$9))/($B$11+$C$11+$F$11)</f>
        <v>0</v>
      </c>
      <c r="DL238">
        <f>($B$11*$K$9+$C$11*$K$9+$F$11*((FG238+EY238)/MAX(FG238+EY238+FH238, 0.1)*$P$9+FH238/MAX(FG238+EY238+FH238, 0.1)*$Q$9))/($B$11+$C$11+$F$11)</f>
        <v>0</v>
      </c>
      <c r="DM238">
        <v>2.7</v>
      </c>
      <c r="DN238">
        <v>0.5</v>
      </c>
      <c r="DO238" t="s">
        <v>440</v>
      </c>
      <c r="DP238">
        <v>2</v>
      </c>
      <c r="DQ238" t="b">
        <v>1</v>
      </c>
      <c r="DR238">
        <v>1758404939.6</v>
      </c>
      <c r="DS238">
        <v>430.8360740740741</v>
      </c>
      <c r="DT238">
        <v>460.4603333333333</v>
      </c>
      <c r="DU238">
        <v>22.96555185185185</v>
      </c>
      <c r="DV238">
        <v>20.71107037037037</v>
      </c>
      <c r="DW238">
        <v>430.6035925925925</v>
      </c>
      <c r="DX238">
        <v>22.74388888888889</v>
      </c>
      <c r="DY238">
        <v>499.9958888888889</v>
      </c>
      <c r="DZ238">
        <v>90.26863703703704</v>
      </c>
      <c r="EA238">
        <v>0.0520988</v>
      </c>
      <c r="EB238">
        <v>29.63195185185185</v>
      </c>
      <c r="EC238">
        <v>30.01012962962963</v>
      </c>
      <c r="ED238">
        <v>999.9000000000001</v>
      </c>
      <c r="EE238">
        <v>0</v>
      </c>
      <c r="EF238">
        <v>0</v>
      </c>
      <c r="EG238">
        <v>9986.90148148148</v>
      </c>
      <c r="EH238">
        <v>0</v>
      </c>
      <c r="EI238">
        <v>7.468548888888889</v>
      </c>
      <c r="EJ238">
        <v>-29.62434814814814</v>
      </c>
      <c r="EK238">
        <v>440.962962962963</v>
      </c>
      <c r="EL238">
        <v>470.1987777777778</v>
      </c>
      <c r="EM238">
        <v>2.254488888888889</v>
      </c>
      <c r="EN238">
        <v>460.4603333333333</v>
      </c>
      <c r="EO238">
        <v>20.71107037037037</v>
      </c>
      <c r="EP238">
        <v>2.07307</v>
      </c>
      <c r="EQ238">
        <v>1.869561111111111</v>
      </c>
      <c r="ER238">
        <v>18.01375185185185</v>
      </c>
      <c r="ES238">
        <v>16.38084074074074</v>
      </c>
      <c r="ET238">
        <v>1999.952962962963</v>
      </c>
      <c r="EU238">
        <v>0.9800034444444443</v>
      </c>
      <c r="EV238">
        <v>0.01999623703703704</v>
      </c>
      <c r="EW238">
        <v>0</v>
      </c>
      <c r="EX238">
        <v>281.7309259259259</v>
      </c>
      <c r="EY238">
        <v>5.000560000000001</v>
      </c>
      <c r="EZ238">
        <v>5763.28</v>
      </c>
      <c r="FA238">
        <v>17294.49259259259</v>
      </c>
      <c r="FB238">
        <v>40.18962962962963</v>
      </c>
      <c r="FC238">
        <v>40.80281481481481</v>
      </c>
      <c r="FD238">
        <v>40.27285185185184</v>
      </c>
      <c r="FE238">
        <v>39.92322222222222</v>
      </c>
      <c r="FF238">
        <v>41.384</v>
      </c>
      <c r="FG238">
        <v>1955.062962962963</v>
      </c>
      <c r="FH238">
        <v>39.89000000000001</v>
      </c>
      <c r="FI238">
        <v>0</v>
      </c>
      <c r="FJ238">
        <v>1758404947</v>
      </c>
      <c r="FK238">
        <v>0</v>
      </c>
      <c r="FL238">
        <v>281.7233846153846</v>
      </c>
      <c r="FM238">
        <v>-1.004307691284814</v>
      </c>
      <c r="FN238">
        <v>-4.02427347233455</v>
      </c>
      <c r="FO238">
        <v>5763.418846153847</v>
      </c>
      <c r="FP238">
        <v>15</v>
      </c>
      <c r="FQ238">
        <v>0</v>
      </c>
      <c r="FR238" t="s">
        <v>441</v>
      </c>
      <c r="FS238">
        <v>1747148579.5</v>
      </c>
      <c r="FT238">
        <v>1747148584.5</v>
      </c>
      <c r="FU238">
        <v>0</v>
      </c>
      <c r="FV238">
        <v>0.162</v>
      </c>
      <c r="FW238">
        <v>-0.001</v>
      </c>
      <c r="FX238">
        <v>0.139</v>
      </c>
      <c r="FY238">
        <v>0.058</v>
      </c>
      <c r="FZ238">
        <v>420</v>
      </c>
      <c r="GA238">
        <v>16</v>
      </c>
      <c r="GB238">
        <v>0.19</v>
      </c>
      <c r="GC238">
        <v>0.02</v>
      </c>
      <c r="GD238">
        <v>-25.01419024390244</v>
      </c>
      <c r="GE238">
        <v>-67.89803623693379</v>
      </c>
      <c r="GF238">
        <v>6.88931220202554</v>
      </c>
      <c r="GG238">
        <v>0</v>
      </c>
      <c r="GH238">
        <v>281.7289411764706</v>
      </c>
      <c r="GI238">
        <v>-0.8786860253613198</v>
      </c>
      <c r="GJ238">
        <v>0.2427082418407736</v>
      </c>
      <c r="GK238">
        <v>1</v>
      </c>
      <c r="GL238">
        <v>2.26214756097561</v>
      </c>
      <c r="GM238">
        <v>-0.1072097560975591</v>
      </c>
      <c r="GN238">
        <v>0.01399667779057267</v>
      </c>
      <c r="GO238">
        <v>0</v>
      </c>
      <c r="GP238">
        <v>1</v>
      </c>
      <c r="GQ238">
        <v>3</v>
      </c>
      <c r="GR238" t="s">
        <v>455</v>
      </c>
      <c r="GS238">
        <v>3.12812</v>
      </c>
      <c r="GT238">
        <v>2.73011</v>
      </c>
      <c r="GU238">
        <v>0.09054570000000001</v>
      </c>
      <c r="GV238">
        <v>0.0959909</v>
      </c>
      <c r="GW238">
        <v>0.103677</v>
      </c>
      <c r="GX238">
        <v>0.0971682</v>
      </c>
      <c r="GY238">
        <v>27343.8</v>
      </c>
      <c r="GZ238">
        <v>26319.2</v>
      </c>
      <c r="HA238">
        <v>30604.9</v>
      </c>
      <c r="HB238">
        <v>29364.5</v>
      </c>
      <c r="HC238">
        <v>37854.8</v>
      </c>
      <c r="HD238">
        <v>34873.3</v>
      </c>
      <c r="HE238">
        <v>46817.5</v>
      </c>
      <c r="HF238">
        <v>43625.7</v>
      </c>
      <c r="HG238">
        <v>1.83215</v>
      </c>
      <c r="HH238">
        <v>1.88358</v>
      </c>
      <c r="HI238">
        <v>0.116259</v>
      </c>
      <c r="HJ238">
        <v>0</v>
      </c>
      <c r="HK238">
        <v>28.1054</v>
      </c>
      <c r="HL238">
        <v>999.9</v>
      </c>
      <c r="HM238">
        <v>52</v>
      </c>
      <c r="HN238">
        <v>30.6</v>
      </c>
      <c r="HO238">
        <v>25.3988</v>
      </c>
      <c r="HP238">
        <v>63.9222</v>
      </c>
      <c r="HQ238">
        <v>16.8189</v>
      </c>
      <c r="HR238">
        <v>1</v>
      </c>
      <c r="HS238">
        <v>0.0840574</v>
      </c>
      <c r="HT238">
        <v>-0.580242</v>
      </c>
      <c r="HU238">
        <v>20.1994</v>
      </c>
      <c r="HV238">
        <v>5.22792</v>
      </c>
      <c r="HW238">
        <v>11.974</v>
      </c>
      <c r="HX238">
        <v>4.9696</v>
      </c>
      <c r="HY238">
        <v>3.2895</v>
      </c>
      <c r="HZ238">
        <v>9999</v>
      </c>
      <c r="IA238">
        <v>9999</v>
      </c>
      <c r="IB238">
        <v>9999</v>
      </c>
      <c r="IC238">
        <v>999.9</v>
      </c>
      <c r="ID238">
        <v>4.97294</v>
      </c>
      <c r="IE238">
        <v>1.87728</v>
      </c>
      <c r="IF238">
        <v>1.87536</v>
      </c>
      <c r="IG238">
        <v>1.87819</v>
      </c>
      <c r="IH238">
        <v>1.87494</v>
      </c>
      <c r="II238">
        <v>1.87851</v>
      </c>
      <c r="IJ238">
        <v>1.87561</v>
      </c>
      <c r="IK238">
        <v>1.87678</v>
      </c>
      <c r="IL238">
        <v>0</v>
      </c>
      <c r="IM238">
        <v>0</v>
      </c>
      <c r="IN238">
        <v>0</v>
      </c>
      <c r="IO238">
        <v>0</v>
      </c>
      <c r="IP238" t="s">
        <v>443</v>
      </c>
      <c r="IQ238" t="s">
        <v>444</v>
      </c>
      <c r="IR238" t="s">
        <v>445</v>
      </c>
      <c r="IS238" t="s">
        <v>445</v>
      </c>
      <c r="IT238" t="s">
        <v>445</v>
      </c>
      <c r="IU238" t="s">
        <v>445</v>
      </c>
      <c r="IV238">
        <v>0</v>
      </c>
      <c r="IW238">
        <v>100</v>
      </c>
      <c r="IX238">
        <v>100</v>
      </c>
      <c r="IY238">
        <v>0.253</v>
      </c>
      <c r="IZ238">
        <v>0.2215</v>
      </c>
      <c r="JA238">
        <v>-0.2046850803116756</v>
      </c>
      <c r="JB238">
        <v>0.001090686741545948</v>
      </c>
      <c r="JC238">
        <v>-2.452344269991786E-07</v>
      </c>
      <c r="JD238">
        <v>1.613811493950918E-10</v>
      </c>
      <c r="JE238">
        <v>-0.05017639731038544</v>
      </c>
      <c r="JF238">
        <v>-0.0006473243881308715</v>
      </c>
      <c r="JG238">
        <v>0.0006993473609999637</v>
      </c>
      <c r="JH238">
        <v>-6.390957121238126E-06</v>
      </c>
      <c r="JI238">
        <v>1</v>
      </c>
      <c r="JJ238">
        <v>2094</v>
      </c>
      <c r="JK238">
        <v>1</v>
      </c>
      <c r="JL238">
        <v>27</v>
      </c>
      <c r="JM238">
        <v>187606.1</v>
      </c>
      <c r="JN238">
        <v>187606</v>
      </c>
      <c r="JO238">
        <v>1.27808</v>
      </c>
      <c r="JP238">
        <v>2.54395</v>
      </c>
      <c r="JQ238">
        <v>1.39893</v>
      </c>
      <c r="JR238">
        <v>2.34375</v>
      </c>
      <c r="JS238">
        <v>1.44897</v>
      </c>
      <c r="JT238">
        <v>2.55981</v>
      </c>
      <c r="JU238">
        <v>36.908</v>
      </c>
      <c r="JV238">
        <v>24.2013</v>
      </c>
      <c r="JW238">
        <v>18</v>
      </c>
      <c r="JX238">
        <v>477.569</v>
      </c>
      <c r="JY238">
        <v>480.091</v>
      </c>
      <c r="JZ238">
        <v>28.4186</v>
      </c>
      <c r="KA238">
        <v>28.224</v>
      </c>
      <c r="KB238">
        <v>29.9998</v>
      </c>
      <c r="KC238">
        <v>27.967</v>
      </c>
      <c r="KD238">
        <v>28.037</v>
      </c>
      <c r="KE238">
        <v>25.6028</v>
      </c>
      <c r="KF238">
        <v>26.4762</v>
      </c>
      <c r="KG238">
        <v>93.3134</v>
      </c>
      <c r="KH238">
        <v>28.4541</v>
      </c>
      <c r="KI238">
        <v>506.963</v>
      </c>
      <c r="KJ238">
        <v>20.8968</v>
      </c>
      <c r="KK238">
        <v>101.177</v>
      </c>
      <c r="KL238">
        <v>100.354</v>
      </c>
    </row>
    <row r="239" spans="1:298">
      <c r="A239">
        <v>223</v>
      </c>
      <c r="B239">
        <v>1758404952.1</v>
      </c>
      <c r="C239">
        <v>7543.599999904633</v>
      </c>
      <c r="D239" t="s">
        <v>893</v>
      </c>
      <c r="E239" t="s">
        <v>894</v>
      </c>
      <c r="F239">
        <v>5</v>
      </c>
      <c r="G239" t="s">
        <v>834</v>
      </c>
      <c r="H239" t="s">
        <v>437</v>
      </c>
      <c r="I239" t="s">
        <v>438</v>
      </c>
      <c r="J239">
        <v>1758404944.314285</v>
      </c>
      <c r="K239">
        <f>(L239)/1000</f>
        <v>0</v>
      </c>
      <c r="L239">
        <f>IF(DQ239, AO239, AI239)</f>
        <v>0</v>
      </c>
      <c r="M239">
        <f>IF(DQ239, AJ239, AH239)</f>
        <v>0</v>
      </c>
      <c r="N239">
        <f>DS239 - IF(AV239&gt;1, M239*DM239*100.0/(AX239), 0)</f>
        <v>0</v>
      </c>
      <c r="O239">
        <f>((U239-K239/2)*N239-M239)/(U239+K239/2)</f>
        <v>0</v>
      </c>
      <c r="P239">
        <f>O239*(DZ239+EA239)/1000.0</f>
        <v>0</v>
      </c>
      <c r="Q239">
        <f>(DS239 - IF(AV239&gt;1, M239*DM239*100.0/(AX239), 0))*(DZ239+EA239)/1000.0</f>
        <v>0</v>
      </c>
      <c r="R239">
        <f>2.0/((1/T239-1/S239)+SIGN(T239)*SQRT((1/T239-1/S239)*(1/T239-1/S239) + 4*DN239/((DN239+1)*(DN239+1))*(2*1/T239*1/S239-1/S239*1/S239)))</f>
        <v>0</v>
      </c>
      <c r="S239">
        <f>IF(LEFT(DO239,1)&lt;&gt;"0",IF(LEFT(DO239,1)="1",3.0,DP239),$D$5+$E$5*(EG239*DZ239/($K$5*1000))+$F$5*(EG239*DZ239/($K$5*1000))*MAX(MIN(DM239,$J$5),$I$5)*MAX(MIN(DM239,$J$5),$I$5)+$G$5*MAX(MIN(DM239,$J$5),$I$5)*(EG239*DZ239/($K$5*1000))+$H$5*(EG239*DZ239/($K$5*1000))*(EG239*DZ239/($K$5*1000)))</f>
        <v>0</v>
      </c>
      <c r="T239">
        <f>K239*(1000-(1000*0.61365*exp(17.502*X239/(240.97+X239))/(DZ239+EA239)+DU239)/2)/(1000*0.61365*exp(17.502*X239/(240.97+X239))/(DZ239+EA239)-DU239)</f>
        <v>0</v>
      </c>
      <c r="U239">
        <f>1/((DN239+1)/(R239/1.6)+1/(S239/1.37)) + DN239/((DN239+1)/(R239/1.6) + DN239/(S239/1.37))</f>
        <v>0</v>
      </c>
      <c r="V239">
        <f>(DI239*DL239)</f>
        <v>0</v>
      </c>
      <c r="W239">
        <f>(EB239+(V239+2*0.95*5.67E-8*(((EB239+$B$7)+273)^4-(EB239+273)^4)-44100*K239)/(1.84*29.3*S239+8*0.95*5.67E-8*(EB239+273)^3))</f>
        <v>0</v>
      </c>
      <c r="X239">
        <f>($C$7*EC239+$D$7*ED239+$E$7*W239)</f>
        <v>0</v>
      </c>
      <c r="Y239">
        <f>0.61365*exp(17.502*X239/(240.97+X239))</f>
        <v>0</v>
      </c>
      <c r="Z239">
        <f>(AA239/AB239*100)</f>
        <v>0</v>
      </c>
      <c r="AA239">
        <f>DU239*(DZ239+EA239)/1000</f>
        <v>0</v>
      </c>
      <c r="AB239">
        <f>0.61365*exp(17.502*EB239/(240.97+EB239))</f>
        <v>0</v>
      </c>
      <c r="AC239">
        <f>(Y239-DU239*(DZ239+EA239)/1000)</f>
        <v>0</v>
      </c>
      <c r="AD239">
        <f>(-K239*44100)</f>
        <v>0</v>
      </c>
      <c r="AE239">
        <f>2*29.3*S239*0.92*(EB239-X239)</f>
        <v>0</v>
      </c>
      <c r="AF239">
        <f>2*0.95*5.67E-8*(((EB239+$B$7)+273)^4-(X239+273)^4)</f>
        <v>0</v>
      </c>
      <c r="AG239">
        <f>V239+AF239+AD239+AE239</f>
        <v>0</v>
      </c>
      <c r="AH239">
        <f>DY239*AV239*(DT239-DS239*(1000-AV239*DV239)/(1000-AV239*DU239))/(100*DM239)</f>
        <v>0</v>
      </c>
      <c r="AI239">
        <f>1000*DY239*AV239*(DU239-DV239)/(100*DM239*(1000-AV239*DU239))</f>
        <v>0</v>
      </c>
      <c r="AJ239">
        <f>(AK239 - AL239 - DZ239*1E3/(8.314*(EB239+273.15)) * AN239/DY239 * AM239) * DY239/(100*DM239) * (1000 - DV239)/1000</f>
        <v>0</v>
      </c>
      <c r="AK239">
        <v>502.2905290784507</v>
      </c>
      <c r="AL239">
        <v>477.1844424242423</v>
      </c>
      <c r="AM239">
        <v>3.272966284051857</v>
      </c>
      <c r="AN239">
        <v>65.66156784725538</v>
      </c>
      <c r="AO239">
        <f>(AQ239 - AP239 + DZ239*1E3/(8.314*(EB239+273.15)) * AS239/DY239 * AR239) * DY239/(100*DM239) * 1000/(1000 - AQ239)</f>
        <v>0</v>
      </c>
      <c r="AP239">
        <v>20.81158985156233</v>
      </c>
      <c r="AQ239">
        <v>22.97964909090909</v>
      </c>
      <c r="AR239">
        <v>0.005182902588271076</v>
      </c>
      <c r="AS239">
        <v>124.6823972662546</v>
      </c>
      <c r="AT239">
        <v>0</v>
      </c>
      <c r="AU239">
        <v>0</v>
      </c>
      <c r="AV239">
        <f>IF(AT239*$H$13&gt;=AX239,1.0,(AX239/(AX239-AT239*$H$13)))</f>
        <v>0</v>
      </c>
      <c r="AW239">
        <f>(AV239-1)*100</f>
        <v>0</v>
      </c>
      <c r="AX239">
        <f>MAX(0,($B$13+$C$13*EG239)/(1+$D$13*EG239)*DZ239/(EB239+273)*$E$13)</f>
        <v>0</v>
      </c>
      <c r="AY239" t="s">
        <v>439</v>
      </c>
      <c r="AZ239" t="s">
        <v>439</v>
      </c>
      <c r="BA239">
        <v>0</v>
      </c>
      <c r="BB239">
        <v>0</v>
      </c>
      <c r="BC239">
        <f>1-BA239/BB239</f>
        <v>0</v>
      </c>
      <c r="BD239">
        <v>0</v>
      </c>
      <c r="BE239" t="s">
        <v>439</v>
      </c>
      <c r="BF239" t="s">
        <v>439</v>
      </c>
      <c r="BG239">
        <v>0</v>
      </c>
      <c r="BH239">
        <v>0</v>
      </c>
      <c r="BI239">
        <f>1-BG239/BH239</f>
        <v>0</v>
      </c>
      <c r="BJ239">
        <v>0.5</v>
      </c>
      <c r="BK239">
        <f>DJ239</f>
        <v>0</v>
      </c>
      <c r="BL239">
        <f>M239</f>
        <v>0</v>
      </c>
      <c r="BM239">
        <f>BI239*BJ239*BK239</f>
        <v>0</v>
      </c>
      <c r="BN239">
        <f>(BL239-BD239)/BK239</f>
        <v>0</v>
      </c>
      <c r="BO239">
        <f>(BB239-BH239)/BH239</f>
        <v>0</v>
      </c>
      <c r="BP239">
        <f>BA239/(BC239+BA239/BH239)</f>
        <v>0</v>
      </c>
      <c r="BQ239" t="s">
        <v>439</v>
      </c>
      <c r="BR239">
        <v>0</v>
      </c>
      <c r="BS239">
        <f>IF(BR239&lt;&gt;0, BR239, BP239)</f>
        <v>0</v>
      </c>
      <c r="BT239">
        <f>1-BS239/BH239</f>
        <v>0</v>
      </c>
      <c r="BU239">
        <f>(BH239-BG239)/(BH239-BS239)</f>
        <v>0</v>
      </c>
      <c r="BV239">
        <f>(BB239-BH239)/(BB239-BS239)</f>
        <v>0</v>
      </c>
      <c r="BW239">
        <f>(BH239-BG239)/(BH239-BA239)</f>
        <v>0</v>
      </c>
      <c r="BX239">
        <f>(BB239-BH239)/(BB239-BA239)</f>
        <v>0</v>
      </c>
      <c r="BY239">
        <f>(BU239*BS239/BG239)</f>
        <v>0</v>
      </c>
      <c r="BZ239">
        <f>(1-BY239)</f>
        <v>0</v>
      </c>
      <c r="DI239">
        <f>$B$11*EH239+$C$11*EI239+$F$11*ET239*(1-EW239)</f>
        <v>0</v>
      </c>
      <c r="DJ239">
        <f>DI239*DK239</f>
        <v>0</v>
      </c>
      <c r="DK239">
        <f>($B$11*$D$9+$C$11*$D$9+$F$11*((FG239+EY239)/MAX(FG239+EY239+FH239, 0.1)*$I$9+FH239/MAX(FG239+EY239+FH239, 0.1)*$J$9))/($B$11+$C$11+$F$11)</f>
        <v>0</v>
      </c>
      <c r="DL239">
        <f>($B$11*$K$9+$C$11*$K$9+$F$11*((FG239+EY239)/MAX(FG239+EY239+FH239, 0.1)*$P$9+FH239/MAX(FG239+EY239+FH239, 0.1)*$Q$9))/($B$11+$C$11+$F$11)</f>
        <v>0</v>
      </c>
      <c r="DM239">
        <v>2.7</v>
      </c>
      <c r="DN239">
        <v>0.5</v>
      </c>
      <c r="DO239" t="s">
        <v>440</v>
      </c>
      <c r="DP239">
        <v>2</v>
      </c>
      <c r="DQ239" t="b">
        <v>1</v>
      </c>
      <c r="DR239">
        <v>1758404944.314285</v>
      </c>
      <c r="DS239">
        <v>443.8758571428571</v>
      </c>
      <c r="DT239">
        <v>476.0906071428571</v>
      </c>
      <c r="DU239">
        <v>22.96343214285714</v>
      </c>
      <c r="DV239">
        <v>20.73830357142857</v>
      </c>
      <c r="DW239">
        <v>443.6308214285714</v>
      </c>
      <c r="DX239">
        <v>22.74181071428572</v>
      </c>
      <c r="DY239">
        <v>499.9591071428571</v>
      </c>
      <c r="DZ239">
        <v>90.26892500000001</v>
      </c>
      <c r="EA239">
        <v>0.05231408928571429</v>
      </c>
      <c r="EB239">
        <v>29.62761428571429</v>
      </c>
      <c r="EC239">
        <v>30.00268571428571</v>
      </c>
      <c r="ED239">
        <v>999.9000000000002</v>
      </c>
      <c r="EE239">
        <v>0</v>
      </c>
      <c r="EF239">
        <v>0</v>
      </c>
      <c r="EG239">
        <v>9983.905714285715</v>
      </c>
      <c r="EH239">
        <v>0</v>
      </c>
      <c r="EI239">
        <v>7.457981785714287</v>
      </c>
      <c r="EJ239">
        <v>-32.21479285714286</v>
      </c>
      <c r="EK239">
        <v>454.3083928571428</v>
      </c>
      <c r="EL239">
        <v>486.1735714285714</v>
      </c>
      <c r="EM239">
        <v>2.225141428571428</v>
      </c>
      <c r="EN239">
        <v>476.0906071428571</v>
      </c>
      <c r="EO239">
        <v>20.73830357142857</v>
      </c>
      <c r="EP239">
        <v>2.072886071428571</v>
      </c>
      <c r="EQ239">
        <v>1.872024285714286</v>
      </c>
      <c r="ER239">
        <v>18.01233571428572</v>
      </c>
      <c r="ES239">
        <v>16.40150357142857</v>
      </c>
      <c r="ET239">
        <v>1999.975</v>
      </c>
      <c r="EU239">
        <v>0.9800036428571427</v>
      </c>
      <c r="EV239">
        <v>0.01999603214285714</v>
      </c>
      <c r="EW239">
        <v>0</v>
      </c>
      <c r="EX239">
        <v>281.6741071428571</v>
      </c>
      <c r="EY239">
        <v>5.000560000000001</v>
      </c>
      <c r="EZ239">
        <v>5763.130714285714</v>
      </c>
      <c r="FA239">
        <v>17294.68928571428</v>
      </c>
      <c r="FB239">
        <v>40.17389285714286</v>
      </c>
      <c r="FC239">
        <v>40.80535714285714</v>
      </c>
      <c r="FD239">
        <v>40.25189285714284</v>
      </c>
      <c r="FE239">
        <v>39.90814285714286</v>
      </c>
      <c r="FF239">
        <v>41.37696428571428</v>
      </c>
      <c r="FG239">
        <v>1955.085</v>
      </c>
      <c r="FH239">
        <v>39.89000000000001</v>
      </c>
      <c r="FI239">
        <v>0</v>
      </c>
      <c r="FJ239">
        <v>1758404952.4</v>
      </c>
      <c r="FK239">
        <v>0</v>
      </c>
      <c r="FL239">
        <v>281.67144</v>
      </c>
      <c r="FM239">
        <v>0.7788461592056339</v>
      </c>
      <c r="FN239">
        <v>-1.023076944699592</v>
      </c>
      <c r="FO239">
        <v>5763.198000000001</v>
      </c>
      <c r="FP239">
        <v>15</v>
      </c>
      <c r="FQ239">
        <v>0</v>
      </c>
      <c r="FR239" t="s">
        <v>441</v>
      </c>
      <c r="FS239">
        <v>1747148579.5</v>
      </c>
      <c r="FT239">
        <v>1747148584.5</v>
      </c>
      <c r="FU239">
        <v>0</v>
      </c>
      <c r="FV239">
        <v>0.162</v>
      </c>
      <c r="FW239">
        <v>-0.001</v>
      </c>
      <c r="FX239">
        <v>0.139</v>
      </c>
      <c r="FY239">
        <v>0.058</v>
      </c>
      <c r="FZ239">
        <v>420</v>
      </c>
      <c r="GA239">
        <v>16</v>
      </c>
      <c r="GB239">
        <v>0.19</v>
      </c>
      <c r="GC239">
        <v>0.02</v>
      </c>
      <c r="GD239">
        <v>-30.31496097560976</v>
      </c>
      <c r="GE239">
        <v>-35.23763832752615</v>
      </c>
      <c r="GF239">
        <v>3.676964078831023</v>
      </c>
      <c r="GG239">
        <v>0</v>
      </c>
      <c r="GH239">
        <v>281.7198235294118</v>
      </c>
      <c r="GI239">
        <v>-0.4645683716282116</v>
      </c>
      <c r="GJ239">
        <v>0.2263171214167565</v>
      </c>
      <c r="GK239">
        <v>1</v>
      </c>
      <c r="GL239">
        <v>2.237868048780488</v>
      </c>
      <c r="GM239">
        <v>-0.353140766550525</v>
      </c>
      <c r="GN239">
        <v>0.03721856009714687</v>
      </c>
      <c r="GO239">
        <v>0</v>
      </c>
      <c r="GP239">
        <v>1</v>
      </c>
      <c r="GQ239">
        <v>3</v>
      </c>
      <c r="GR239" t="s">
        <v>455</v>
      </c>
      <c r="GS239">
        <v>3.12814</v>
      </c>
      <c r="GT239">
        <v>2.73038</v>
      </c>
      <c r="GU239">
        <v>0.0928995</v>
      </c>
      <c r="GV239">
        <v>0.098395</v>
      </c>
      <c r="GW239">
        <v>0.103759</v>
      </c>
      <c r="GX239">
        <v>0.09746059999999999</v>
      </c>
      <c r="GY239">
        <v>27272.6</v>
      </c>
      <c r="GZ239">
        <v>26249.3</v>
      </c>
      <c r="HA239">
        <v>30604.3</v>
      </c>
      <c r="HB239">
        <v>29364.6</v>
      </c>
      <c r="HC239">
        <v>37851.1</v>
      </c>
      <c r="HD239">
        <v>34862.3</v>
      </c>
      <c r="HE239">
        <v>46817.2</v>
      </c>
      <c r="HF239">
        <v>43626</v>
      </c>
      <c r="HG239">
        <v>1.83188</v>
      </c>
      <c r="HH239">
        <v>1.8838</v>
      </c>
      <c r="HI239">
        <v>0.115171</v>
      </c>
      <c r="HJ239">
        <v>0</v>
      </c>
      <c r="HK239">
        <v>28.1092</v>
      </c>
      <c r="HL239">
        <v>999.9</v>
      </c>
      <c r="HM239">
        <v>52</v>
      </c>
      <c r="HN239">
        <v>30.6</v>
      </c>
      <c r="HO239">
        <v>25.4014</v>
      </c>
      <c r="HP239">
        <v>63.7222</v>
      </c>
      <c r="HQ239">
        <v>16.887</v>
      </c>
      <c r="HR239">
        <v>1</v>
      </c>
      <c r="HS239">
        <v>0.0840549</v>
      </c>
      <c r="HT239">
        <v>-0.691217</v>
      </c>
      <c r="HU239">
        <v>20.1989</v>
      </c>
      <c r="HV239">
        <v>5.22882</v>
      </c>
      <c r="HW239">
        <v>11.974</v>
      </c>
      <c r="HX239">
        <v>4.9702</v>
      </c>
      <c r="HY239">
        <v>3.2895</v>
      </c>
      <c r="HZ239">
        <v>9999</v>
      </c>
      <c r="IA239">
        <v>9999</v>
      </c>
      <c r="IB239">
        <v>9999</v>
      </c>
      <c r="IC239">
        <v>999.9</v>
      </c>
      <c r="ID239">
        <v>4.97298</v>
      </c>
      <c r="IE239">
        <v>1.87729</v>
      </c>
      <c r="IF239">
        <v>1.8754</v>
      </c>
      <c r="IG239">
        <v>1.8782</v>
      </c>
      <c r="IH239">
        <v>1.87495</v>
      </c>
      <c r="II239">
        <v>1.87851</v>
      </c>
      <c r="IJ239">
        <v>1.87561</v>
      </c>
      <c r="IK239">
        <v>1.87679</v>
      </c>
      <c r="IL239">
        <v>0</v>
      </c>
      <c r="IM239">
        <v>0</v>
      </c>
      <c r="IN239">
        <v>0</v>
      </c>
      <c r="IO239">
        <v>0</v>
      </c>
      <c r="IP239" t="s">
        <v>443</v>
      </c>
      <c r="IQ239" t="s">
        <v>444</v>
      </c>
      <c r="IR239" t="s">
        <v>445</v>
      </c>
      <c r="IS239" t="s">
        <v>445</v>
      </c>
      <c r="IT239" t="s">
        <v>445</v>
      </c>
      <c r="IU239" t="s">
        <v>445</v>
      </c>
      <c r="IV239">
        <v>0</v>
      </c>
      <c r="IW239">
        <v>100</v>
      </c>
      <c r="IX239">
        <v>100</v>
      </c>
      <c r="IY239">
        <v>0.268</v>
      </c>
      <c r="IZ239">
        <v>0.2221</v>
      </c>
      <c r="JA239">
        <v>-0.2046850803116756</v>
      </c>
      <c r="JB239">
        <v>0.001090686741545948</v>
      </c>
      <c r="JC239">
        <v>-2.452344269991786E-07</v>
      </c>
      <c r="JD239">
        <v>1.613811493950918E-10</v>
      </c>
      <c r="JE239">
        <v>-0.05017639731038544</v>
      </c>
      <c r="JF239">
        <v>-0.0006473243881308715</v>
      </c>
      <c r="JG239">
        <v>0.0006993473609999637</v>
      </c>
      <c r="JH239">
        <v>-6.390957121238126E-06</v>
      </c>
      <c r="JI239">
        <v>1</v>
      </c>
      <c r="JJ239">
        <v>2094</v>
      </c>
      <c r="JK239">
        <v>1</v>
      </c>
      <c r="JL239">
        <v>27</v>
      </c>
      <c r="JM239">
        <v>187606.2</v>
      </c>
      <c r="JN239">
        <v>187606.1</v>
      </c>
      <c r="JO239">
        <v>1.30737</v>
      </c>
      <c r="JP239">
        <v>2.55249</v>
      </c>
      <c r="JQ239">
        <v>1.39893</v>
      </c>
      <c r="JR239">
        <v>2.34375</v>
      </c>
      <c r="JS239">
        <v>1.44897</v>
      </c>
      <c r="JT239">
        <v>2.51465</v>
      </c>
      <c r="JU239">
        <v>36.908</v>
      </c>
      <c r="JV239">
        <v>24.2013</v>
      </c>
      <c r="JW239">
        <v>18</v>
      </c>
      <c r="JX239">
        <v>477.404</v>
      </c>
      <c r="JY239">
        <v>480.24</v>
      </c>
      <c r="JZ239">
        <v>28.4231</v>
      </c>
      <c r="KA239">
        <v>28.2239</v>
      </c>
      <c r="KB239">
        <v>29.9998</v>
      </c>
      <c r="KC239">
        <v>27.9646</v>
      </c>
      <c r="KD239">
        <v>28.037</v>
      </c>
      <c r="KE239">
        <v>26.3272</v>
      </c>
      <c r="KF239">
        <v>26.4762</v>
      </c>
      <c r="KG239">
        <v>93.3134</v>
      </c>
      <c r="KH239">
        <v>28.4525</v>
      </c>
      <c r="KI239">
        <v>527.024</v>
      </c>
      <c r="KJ239">
        <v>20.9064</v>
      </c>
      <c r="KK239">
        <v>101.176</v>
      </c>
      <c r="KL239">
        <v>100.355</v>
      </c>
    </row>
    <row r="240" spans="1:298">
      <c r="A240">
        <v>224</v>
      </c>
      <c r="B240">
        <v>1758404957.1</v>
      </c>
      <c r="C240">
        <v>7548.599999904633</v>
      </c>
      <c r="D240" t="s">
        <v>895</v>
      </c>
      <c r="E240" t="s">
        <v>896</v>
      </c>
      <c r="F240">
        <v>5</v>
      </c>
      <c r="G240" t="s">
        <v>834</v>
      </c>
      <c r="H240" t="s">
        <v>437</v>
      </c>
      <c r="I240" t="s">
        <v>438</v>
      </c>
      <c r="J240">
        <v>1758404949.6</v>
      </c>
      <c r="K240">
        <f>(L240)/1000</f>
        <v>0</v>
      </c>
      <c r="L240">
        <f>IF(DQ240, AO240, AI240)</f>
        <v>0</v>
      </c>
      <c r="M240">
        <f>IF(DQ240, AJ240, AH240)</f>
        <v>0</v>
      </c>
      <c r="N240">
        <f>DS240 - IF(AV240&gt;1, M240*DM240*100.0/(AX240), 0)</f>
        <v>0</v>
      </c>
      <c r="O240">
        <f>((U240-K240/2)*N240-M240)/(U240+K240/2)</f>
        <v>0</v>
      </c>
      <c r="P240">
        <f>O240*(DZ240+EA240)/1000.0</f>
        <v>0</v>
      </c>
      <c r="Q240">
        <f>(DS240 - IF(AV240&gt;1, M240*DM240*100.0/(AX240), 0))*(DZ240+EA240)/1000.0</f>
        <v>0</v>
      </c>
      <c r="R240">
        <f>2.0/((1/T240-1/S240)+SIGN(T240)*SQRT((1/T240-1/S240)*(1/T240-1/S240) + 4*DN240/((DN240+1)*(DN240+1))*(2*1/T240*1/S240-1/S240*1/S240)))</f>
        <v>0</v>
      </c>
      <c r="S240">
        <f>IF(LEFT(DO240,1)&lt;&gt;"0",IF(LEFT(DO240,1)="1",3.0,DP240),$D$5+$E$5*(EG240*DZ240/($K$5*1000))+$F$5*(EG240*DZ240/($K$5*1000))*MAX(MIN(DM240,$J$5),$I$5)*MAX(MIN(DM240,$J$5),$I$5)+$G$5*MAX(MIN(DM240,$J$5),$I$5)*(EG240*DZ240/($K$5*1000))+$H$5*(EG240*DZ240/($K$5*1000))*(EG240*DZ240/($K$5*1000)))</f>
        <v>0</v>
      </c>
      <c r="T240">
        <f>K240*(1000-(1000*0.61365*exp(17.502*X240/(240.97+X240))/(DZ240+EA240)+DU240)/2)/(1000*0.61365*exp(17.502*X240/(240.97+X240))/(DZ240+EA240)-DU240)</f>
        <v>0</v>
      </c>
      <c r="U240">
        <f>1/((DN240+1)/(R240/1.6)+1/(S240/1.37)) + DN240/((DN240+1)/(R240/1.6) + DN240/(S240/1.37))</f>
        <v>0</v>
      </c>
      <c r="V240">
        <f>(DI240*DL240)</f>
        <v>0</v>
      </c>
      <c r="W240">
        <f>(EB240+(V240+2*0.95*5.67E-8*(((EB240+$B$7)+273)^4-(EB240+273)^4)-44100*K240)/(1.84*29.3*S240+8*0.95*5.67E-8*(EB240+273)^3))</f>
        <v>0</v>
      </c>
      <c r="X240">
        <f>($C$7*EC240+$D$7*ED240+$E$7*W240)</f>
        <v>0</v>
      </c>
      <c r="Y240">
        <f>0.61365*exp(17.502*X240/(240.97+X240))</f>
        <v>0</v>
      </c>
      <c r="Z240">
        <f>(AA240/AB240*100)</f>
        <v>0</v>
      </c>
      <c r="AA240">
        <f>DU240*(DZ240+EA240)/1000</f>
        <v>0</v>
      </c>
      <c r="AB240">
        <f>0.61365*exp(17.502*EB240/(240.97+EB240))</f>
        <v>0</v>
      </c>
      <c r="AC240">
        <f>(Y240-DU240*(DZ240+EA240)/1000)</f>
        <v>0</v>
      </c>
      <c r="AD240">
        <f>(-K240*44100)</f>
        <v>0</v>
      </c>
      <c r="AE240">
        <f>2*29.3*S240*0.92*(EB240-X240)</f>
        <v>0</v>
      </c>
      <c r="AF240">
        <f>2*0.95*5.67E-8*(((EB240+$B$7)+273)^4-(X240+273)^4)</f>
        <v>0</v>
      </c>
      <c r="AG240">
        <f>V240+AF240+AD240+AE240</f>
        <v>0</v>
      </c>
      <c r="AH240">
        <f>DY240*AV240*(DT240-DS240*(1000-AV240*DV240)/(1000-AV240*DU240))/(100*DM240)</f>
        <v>0</v>
      </c>
      <c r="AI240">
        <f>1000*DY240*AV240*(DU240-DV240)/(100*DM240*(1000-AV240*DU240))</f>
        <v>0</v>
      </c>
      <c r="AJ240">
        <f>(AK240 - AL240 - DZ240*1E3/(8.314*(EB240+273.15)) * AN240/DY240 * AM240) * DY240/(100*DM240) * (1000 - DV240)/1000</f>
        <v>0</v>
      </c>
      <c r="AK240">
        <v>519.5219066541217</v>
      </c>
      <c r="AL240">
        <v>493.9498848484847</v>
      </c>
      <c r="AM240">
        <v>3.368574009276744</v>
      </c>
      <c r="AN240">
        <v>65.66156784725538</v>
      </c>
      <c r="AO240">
        <f>(AQ240 - AP240 + DZ240*1E3/(8.314*(EB240+273.15)) * AS240/DY240 * AR240) * DY240/(100*DM240) * 1000/(1000 - AQ240)</f>
        <v>0</v>
      </c>
      <c r="AP240">
        <v>20.88310235543604</v>
      </c>
      <c r="AQ240">
        <v>23.02625151515151</v>
      </c>
      <c r="AR240">
        <v>0.01042219468787796</v>
      </c>
      <c r="AS240">
        <v>124.6823972662546</v>
      </c>
      <c r="AT240">
        <v>0</v>
      </c>
      <c r="AU240">
        <v>0</v>
      </c>
      <c r="AV240">
        <f>IF(AT240*$H$13&gt;=AX240,1.0,(AX240/(AX240-AT240*$H$13)))</f>
        <v>0</v>
      </c>
      <c r="AW240">
        <f>(AV240-1)*100</f>
        <v>0</v>
      </c>
      <c r="AX240">
        <f>MAX(0,($B$13+$C$13*EG240)/(1+$D$13*EG240)*DZ240/(EB240+273)*$E$13)</f>
        <v>0</v>
      </c>
      <c r="AY240" t="s">
        <v>439</v>
      </c>
      <c r="AZ240" t="s">
        <v>439</v>
      </c>
      <c r="BA240">
        <v>0</v>
      </c>
      <c r="BB240">
        <v>0</v>
      </c>
      <c r="BC240">
        <f>1-BA240/BB240</f>
        <v>0</v>
      </c>
      <c r="BD240">
        <v>0</v>
      </c>
      <c r="BE240" t="s">
        <v>439</v>
      </c>
      <c r="BF240" t="s">
        <v>439</v>
      </c>
      <c r="BG240">
        <v>0</v>
      </c>
      <c r="BH240">
        <v>0</v>
      </c>
      <c r="BI240">
        <f>1-BG240/BH240</f>
        <v>0</v>
      </c>
      <c r="BJ240">
        <v>0.5</v>
      </c>
      <c r="BK240">
        <f>DJ240</f>
        <v>0</v>
      </c>
      <c r="BL240">
        <f>M240</f>
        <v>0</v>
      </c>
      <c r="BM240">
        <f>BI240*BJ240*BK240</f>
        <v>0</v>
      </c>
      <c r="BN240">
        <f>(BL240-BD240)/BK240</f>
        <v>0</v>
      </c>
      <c r="BO240">
        <f>(BB240-BH240)/BH240</f>
        <v>0</v>
      </c>
      <c r="BP240">
        <f>BA240/(BC240+BA240/BH240)</f>
        <v>0</v>
      </c>
      <c r="BQ240" t="s">
        <v>439</v>
      </c>
      <c r="BR240">
        <v>0</v>
      </c>
      <c r="BS240">
        <f>IF(BR240&lt;&gt;0, BR240, BP240)</f>
        <v>0</v>
      </c>
      <c r="BT240">
        <f>1-BS240/BH240</f>
        <v>0</v>
      </c>
      <c r="BU240">
        <f>(BH240-BG240)/(BH240-BS240)</f>
        <v>0</v>
      </c>
      <c r="BV240">
        <f>(BB240-BH240)/(BB240-BS240)</f>
        <v>0</v>
      </c>
      <c r="BW240">
        <f>(BH240-BG240)/(BH240-BA240)</f>
        <v>0</v>
      </c>
      <c r="BX240">
        <f>(BB240-BH240)/(BB240-BA240)</f>
        <v>0</v>
      </c>
      <c r="BY240">
        <f>(BU240*BS240/BG240)</f>
        <v>0</v>
      </c>
      <c r="BZ240">
        <f>(1-BY240)</f>
        <v>0</v>
      </c>
      <c r="DI240">
        <f>$B$11*EH240+$C$11*EI240+$F$11*ET240*(1-EW240)</f>
        <v>0</v>
      </c>
      <c r="DJ240">
        <f>DI240*DK240</f>
        <v>0</v>
      </c>
      <c r="DK240">
        <f>($B$11*$D$9+$C$11*$D$9+$F$11*((FG240+EY240)/MAX(FG240+EY240+FH240, 0.1)*$I$9+FH240/MAX(FG240+EY240+FH240, 0.1)*$J$9))/($B$11+$C$11+$F$11)</f>
        <v>0</v>
      </c>
      <c r="DL240">
        <f>($B$11*$K$9+$C$11*$K$9+$F$11*((FG240+EY240)/MAX(FG240+EY240+FH240, 0.1)*$P$9+FH240/MAX(FG240+EY240+FH240, 0.1)*$Q$9))/($B$11+$C$11+$F$11)</f>
        <v>0</v>
      </c>
      <c r="DM240">
        <v>2.7</v>
      </c>
      <c r="DN240">
        <v>0.5</v>
      </c>
      <c r="DO240" t="s">
        <v>440</v>
      </c>
      <c r="DP240">
        <v>2</v>
      </c>
      <c r="DQ240" t="b">
        <v>1</v>
      </c>
      <c r="DR240">
        <v>1758404949.6</v>
      </c>
      <c r="DS240">
        <v>460.0225185185184</v>
      </c>
      <c r="DT240">
        <v>493.788037037037</v>
      </c>
      <c r="DU240">
        <v>22.97672222222223</v>
      </c>
      <c r="DV240">
        <v>20.79696296296297</v>
      </c>
      <c r="DW240">
        <v>459.7620000000001</v>
      </c>
      <c r="DX240">
        <v>22.75483333333333</v>
      </c>
      <c r="DY240">
        <v>499.9837037037036</v>
      </c>
      <c r="DZ240">
        <v>90.26891851851853</v>
      </c>
      <c r="EA240">
        <v>0.05248875925925926</v>
      </c>
      <c r="EB240">
        <v>29.62301851851852</v>
      </c>
      <c r="EC240">
        <v>29.99426296296296</v>
      </c>
      <c r="ED240">
        <v>999.9000000000001</v>
      </c>
      <c r="EE240">
        <v>0</v>
      </c>
      <c r="EF240">
        <v>0</v>
      </c>
      <c r="EG240">
        <v>9988.750370370371</v>
      </c>
      <c r="EH240">
        <v>0</v>
      </c>
      <c r="EI240">
        <v>7.446582592592592</v>
      </c>
      <c r="EJ240">
        <v>-33.76553703703704</v>
      </c>
      <c r="EK240">
        <v>470.8412222222222</v>
      </c>
      <c r="EL240">
        <v>504.2763333333333</v>
      </c>
      <c r="EM240">
        <v>2.179768148148148</v>
      </c>
      <c r="EN240">
        <v>493.788037037037</v>
      </c>
      <c r="EO240">
        <v>20.79696296296297</v>
      </c>
      <c r="EP240">
        <v>2.074084814814815</v>
      </c>
      <c r="EQ240">
        <v>1.87731962962963</v>
      </c>
      <c r="ER240">
        <v>18.02152962962963</v>
      </c>
      <c r="ES240">
        <v>16.44584074074074</v>
      </c>
      <c r="ET240">
        <v>2000.010740740741</v>
      </c>
      <c r="EU240">
        <v>0.9800039999999998</v>
      </c>
      <c r="EV240">
        <v>0.01999566296296296</v>
      </c>
      <c r="EW240">
        <v>0</v>
      </c>
      <c r="EX240">
        <v>281.7061851851852</v>
      </c>
      <c r="EY240">
        <v>5.000560000000001</v>
      </c>
      <c r="EZ240">
        <v>5763.091851851851</v>
      </c>
      <c r="FA240">
        <v>17295.0037037037</v>
      </c>
      <c r="FB240">
        <v>40.17807407407408</v>
      </c>
      <c r="FC240">
        <v>40.8051111111111</v>
      </c>
      <c r="FD240">
        <v>40.25422222222223</v>
      </c>
      <c r="FE240">
        <v>39.91166666666666</v>
      </c>
      <c r="FF240">
        <v>41.37707407407407</v>
      </c>
      <c r="FG240">
        <v>1955.120740740741</v>
      </c>
      <c r="FH240">
        <v>39.89000000000001</v>
      </c>
      <c r="FI240">
        <v>0</v>
      </c>
      <c r="FJ240">
        <v>1758404957.2</v>
      </c>
      <c r="FK240">
        <v>0</v>
      </c>
      <c r="FL240">
        <v>281.70856</v>
      </c>
      <c r="FM240">
        <v>0.6349230861362263</v>
      </c>
      <c r="FN240">
        <v>-1.270769266285734</v>
      </c>
      <c r="FO240">
        <v>5763.126400000001</v>
      </c>
      <c r="FP240">
        <v>15</v>
      </c>
      <c r="FQ240">
        <v>0</v>
      </c>
      <c r="FR240" t="s">
        <v>441</v>
      </c>
      <c r="FS240">
        <v>1747148579.5</v>
      </c>
      <c r="FT240">
        <v>1747148584.5</v>
      </c>
      <c r="FU240">
        <v>0</v>
      </c>
      <c r="FV240">
        <v>0.162</v>
      </c>
      <c r="FW240">
        <v>-0.001</v>
      </c>
      <c r="FX240">
        <v>0.139</v>
      </c>
      <c r="FY240">
        <v>0.058</v>
      </c>
      <c r="FZ240">
        <v>420</v>
      </c>
      <c r="GA240">
        <v>16</v>
      </c>
      <c r="GB240">
        <v>0.19</v>
      </c>
      <c r="GC240">
        <v>0.02</v>
      </c>
      <c r="GD240">
        <v>-32.34768048780487</v>
      </c>
      <c r="GE240">
        <v>-20.65964529616725</v>
      </c>
      <c r="GF240">
        <v>2.171816315978628</v>
      </c>
      <c r="GG240">
        <v>0</v>
      </c>
      <c r="GH240">
        <v>281.6917941176471</v>
      </c>
      <c r="GI240">
        <v>0.06763941836164086</v>
      </c>
      <c r="GJ240">
        <v>0.2147375661553875</v>
      </c>
      <c r="GK240">
        <v>1</v>
      </c>
      <c r="GL240">
        <v>2.210167804878049</v>
      </c>
      <c r="GM240">
        <v>-0.5099040418118415</v>
      </c>
      <c r="GN240">
        <v>0.05149003320616215</v>
      </c>
      <c r="GO240">
        <v>0</v>
      </c>
      <c r="GP240">
        <v>1</v>
      </c>
      <c r="GQ240">
        <v>3</v>
      </c>
      <c r="GR240" t="s">
        <v>455</v>
      </c>
      <c r="GS240">
        <v>3.12835</v>
      </c>
      <c r="GT240">
        <v>2.73022</v>
      </c>
      <c r="GU240">
        <v>0.0952842</v>
      </c>
      <c r="GV240">
        <v>0.100792</v>
      </c>
      <c r="GW240">
        <v>0.103902</v>
      </c>
      <c r="GX240">
        <v>0.09759710000000001</v>
      </c>
      <c r="GY240">
        <v>27201.2</v>
      </c>
      <c r="GZ240">
        <v>26179.6</v>
      </c>
      <c r="HA240">
        <v>30604.7</v>
      </c>
      <c r="HB240">
        <v>29364.7</v>
      </c>
      <c r="HC240">
        <v>37845.3</v>
      </c>
      <c r="HD240">
        <v>34857</v>
      </c>
      <c r="HE240">
        <v>46817.2</v>
      </c>
      <c r="HF240">
        <v>43625.8</v>
      </c>
      <c r="HG240">
        <v>1.83253</v>
      </c>
      <c r="HH240">
        <v>1.88355</v>
      </c>
      <c r="HI240">
        <v>0.114962</v>
      </c>
      <c r="HJ240">
        <v>0</v>
      </c>
      <c r="HK240">
        <v>28.1123</v>
      </c>
      <c r="HL240">
        <v>999.9</v>
      </c>
      <c r="HM240">
        <v>51.9</v>
      </c>
      <c r="HN240">
        <v>30.6</v>
      </c>
      <c r="HO240">
        <v>25.3528</v>
      </c>
      <c r="HP240">
        <v>63.6122</v>
      </c>
      <c r="HQ240">
        <v>16.6546</v>
      </c>
      <c r="HR240">
        <v>1</v>
      </c>
      <c r="HS240">
        <v>0.08363569999999999</v>
      </c>
      <c r="HT240">
        <v>-0.737802</v>
      </c>
      <c r="HU240">
        <v>20.1988</v>
      </c>
      <c r="HV240">
        <v>5.22972</v>
      </c>
      <c r="HW240">
        <v>11.974</v>
      </c>
      <c r="HX240">
        <v>4.97025</v>
      </c>
      <c r="HY240">
        <v>3.28968</v>
      </c>
      <c r="HZ240">
        <v>9999</v>
      </c>
      <c r="IA240">
        <v>9999</v>
      </c>
      <c r="IB240">
        <v>9999</v>
      </c>
      <c r="IC240">
        <v>999.9</v>
      </c>
      <c r="ID240">
        <v>4.97296</v>
      </c>
      <c r="IE240">
        <v>1.87732</v>
      </c>
      <c r="IF240">
        <v>1.87544</v>
      </c>
      <c r="IG240">
        <v>1.8782</v>
      </c>
      <c r="IH240">
        <v>1.87497</v>
      </c>
      <c r="II240">
        <v>1.87853</v>
      </c>
      <c r="IJ240">
        <v>1.87562</v>
      </c>
      <c r="IK240">
        <v>1.87681</v>
      </c>
      <c r="IL240">
        <v>0</v>
      </c>
      <c r="IM240">
        <v>0</v>
      </c>
      <c r="IN240">
        <v>0</v>
      </c>
      <c r="IO240">
        <v>0</v>
      </c>
      <c r="IP240" t="s">
        <v>443</v>
      </c>
      <c r="IQ240" t="s">
        <v>444</v>
      </c>
      <c r="IR240" t="s">
        <v>445</v>
      </c>
      <c r="IS240" t="s">
        <v>445</v>
      </c>
      <c r="IT240" t="s">
        <v>445</v>
      </c>
      <c r="IU240" t="s">
        <v>445</v>
      </c>
      <c r="IV240">
        <v>0</v>
      </c>
      <c r="IW240">
        <v>100</v>
      </c>
      <c r="IX240">
        <v>100</v>
      </c>
      <c r="IY240">
        <v>0.285</v>
      </c>
      <c r="IZ240">
        <v>0.2231</v>
      </c>
      <c r="JA240">
        <v>-0.2046850803116756</v>
      </c>
      <c r="JB240">
        <v>0.001090686741545948</v>
      </c>
      <c r="JC240">
        <v>-2.452344269991786E-07</v>
      </c>
      <c r="JD240">
        <v>1.613811493950918E-10</v>
      </c>
      <c r="JE240">
        <v>-0.05017639731038544</v>
      </c>
      <c r="JF240">
        <v>-0.0006473243881308715</v>
      </c>
      <c r="JG240">
        <v>0.0006993473609999637</v>
      </c>
      <c r="JH240">
        <v>-6.390957121238126E-06</v>
      </c>
      <c r="JI240">
        <v>1</v>
      </c>
      <c r="JJ240">
        <v>2094</v>
      </c>
      <c r="JK240">
        <v>1</v>
      </c>
      <c r="JL240">
        <v>27</v>
      </c>
      <c r="JM240">
        <v>187606.3</v>
      </c>
      <c r="JN240">
        <v>187606.2</v>
      </c>
      <c r="JO240">
        <v>1.34521</v>
      </c>
      <c r="JP240">
        <v>2.55737</v>
      </c>
      <c r="JQ240">
        <v>1.39893</v>
      </c>
      <c r="JR240">
        <v>2.34375</v>
      </c>
      <c r="JS240">
        <v>1.44897</v>
      </c>
      <c r="JT240">
        <v>2.48291</v>
      </c>
      <c r="JU240">
        <v>36.908</v>
      </c>
      <c r="JV240">
        <v>24.1926</v>
      </c>
      <c r="JW240">
        <v>18</v>
      </c>
      <c r="JX240">
        <v>477.757</v>
      </c>
      <c r="JY240">
        <v>480.062</v>
      </c>
      <c r="JZ240">
        <v>28.4372</v>
      </c>
      <c r="KA240">
        <v>28.2239</v>
      </c>
      <c r="KB240">
        <v>30</v>
      </c>
      <c r="KC240">
        <v>27.9646</v>
      </c>
      <c r="KD240">
        <v>28.0354</v>
      </c>
      <c r="KE240">
        <v>26.9513</v>
      </c>
      <c r="KF240">
        <v>26.4762</v>
      </c>
      <c r="KG240">
        <v>93.3134</v>
      </c>
      <c r="KH240">
        <v>28.4612</v>
      </c>
      <c r="KI240">
        <v>540.398</v>
      </c>
      <c r="KJ240">
        <v>20.8864</v>
      </c>
      <c r="KK240">
        <v>101.176</v>
      </c>
      <c r="KL240">
        <v>100.355</v>
      </c>
    </row>
    <row r="241" spans="1:298">
      <c r="A241">
        <v>225</v>
      </c>
      <c r="B241">
        <v>1758404962.1</v>
      </c>
      <c r="C241">
        <v>7553.599999904633</v>
      </c>
      <c r="D241" t="s">
        <v>897</v>
      </c>
      <c r="E241" t="s">
        <v>898</v>
      </c>
      <c r="F241">
        <v>5</v>
      </c>
      <c r="G241" t="s">
        <v>834</v>
      </c>
      <c r="H241" t="s">
        <v>437</v>
      </c>
      <c r="I241" t="s">
        <v>438</v>
      </c>
      <c r="J241">
        <v>1758404954.314285</v>
      </c>
      <c r="K241">
        <f>(L241)/1000</f>
        <v>0</v>
      </c>
      <c r="L241">
        <f>IF(DQ241, AO241, AI241)</f>
        <v>0</v>
      </c>
      <c r="M241">
        <f>IF(DQ241, AJ241, AH241)</f>
        <v>0</v>
      </c>
      <c r="N241">
        <f>DS241 - IF(AV241&gt;1, M241*DM241*100.0/(AX241), 0)</f>
        <v>0</v>
      </c>
      <c r="O241">
        <f>((U241-K241/2)*N241-M241)/(U241+K241/2)</f>
        <v>0</v>
      </c>
      <c r="P241">
        <f>O241*(DZ241+EA241)/1000.0</f>
        <v>0</v>
      </c>
      <c r="Q241">
        <f>(DS241 - IF(AV241&gt;1, M241*DM241*100.0/(AX241), 0))*(DZ241+EA241)/1000.0</f>
        <v>0</v>
      </c>
      <c r="R241">
        <f>2.0/((1/T241-1/S241)+SIGN(T241)*SQRT((1/T241-1/S241)*(1/T241-1/S241) + 4*DN241/((DN241+1)*(DN241+1))*(2*1/T241*1/S241-1/S241*1/S241)))</f>
        <v>0</v>
      </c>
      <c r="S241">
        <f>IF(LEFT(DO241,1)&lt;&gt;"0",IF(LEFT(DO241,1)="1",3.0,DP241),$D$5+$E$5*(EG241*DZ241/($K$5*1000))+$F$5*(EG241*DZ241/($K$5*1000))*MAX(MIN(DM241,$J$5),$I$5)*MAX(MIN(DM241,$J$5),$I$5)+$G$5*MAX(MIN(DM241,$J$5),$I$5)*(EG241*DZ241/($K$5*1000))+$H$5*(EG241*DZ241/($K$5*1000))*(EG241*DZ241/($K$5*1000)))</f>
        <v>0</v>
      </c>
      <c r="T241">
        <f>K241*(1000-(1000*0.61365*exp(17.502*X241/(240.97+X241))/(DZ241+EA241)+DU241)/2)/(1000*0.61365*exp(17.502*X241/(240.97+X241))/(DZ241+EA241)-DU241)</f>
        <v>0</v>
      </c>
      <c r="U241">
        <f>1/((DN241+1)/(R241/1.6)+1/(S241/1.37)) + DN241/((DN241+1)/(R241/1.6) + DN241/(S241/1.37))</f>
        <v>0</v>
      </c>
      <c r="V241">
        <f>(DI241*DL241)</f>
        <v>0</v>
      </c>
      <c r="W241">
        <f>(EB241+(V241+2*0.95*5.67E-8*(((EB241+$B$7)+273)^4-(EB241+273)^4)-44100*K241)/(1.84*29.3*S241+8*0.95*5.67E-8*(EB241+273)^3))</f>
        <v>0</v>
      </c>
      <c r="X241">
        <f>($C$7*EC241+$D$7*ED241+$E$7*W241)</f>
        <v>0</v>
      </c>
      <c r="Y241">
        <f>0.61365*exp(17.502*X241/(240.97+X241))</f>
        <v>0</v>
      </c>
      <c r="Z241">
        <f>(AA241/AB241*100)</f>
        <v>0</v>
      </c>
      <c r="AA241">
        <f>DU241*(DZ241+EA241)/1000</f>
        <v>0</v>
      </c>
      <c r="AB241">
        <f>0.61365*exp(17.502*EB241/(240.97+EB241))</f>
        <v>0</v>
      </c>
      <c r="AC241">
        <f>(Y241-DU241*(DZ241+EA241)/1000)</f>
        <v>0</v>
      </c>
      <c r="AD241">
        <f>(-K241*44100)</f>
        <v>0</v>
      </c>
      <c r="AE241">
        <f>2*29.3*S241*0.92*(EB241-X241)</f>
        <v>0</v>
      </c>
      <c r="AF241">
        <f>2*0.95*5.67E-8*(((EB241+$B$7)+273)^4-(X241+273)^4)</f>
        <v>0</v>
      </c>
      <c r="AG241">
        <f>V241+AF241+AD241+AE241</f>
        <v>0</v>
      </c>
      <c r="AH241">
        <f>DY241*AV241*(DT241-DS241*(1000-AV241*DV241)/(1000-AV241*DU241))/(100*DM241)</f>
        <v>0</v>
      </c>
      <c r="AI241">
        <f>1000*DY241*AV241*(DU241-DV241)/(100*DM241*(1000-AV241*DU241))</f>
        <v>0</v>
      </c>
      <c r="AJ241">
        <f>(AK241 - AL241 - DZ241*1E3/(8.314*(EB241+273.15)) * AN241/DY241 * AM241) * DY241/(100*DM241) * (1000 - DV241)/1000</f>
        <v>0</v>
      </c>
      <c r="AK241">
        <v>536.6427947061844</v>
      </c>
      <c r="AL241">
        <v>510.9307333333331</v>
      </c>
      <c r="AM241">
        <v>3.396469008574822</v>
      </c>
      <c r="AN241">
        <v>65.66156784725538</v>
      </c>
      <c r="AO241">
        <f>(AQ241 - AP241 + DZ241*1E3/(8.314*(EB241+273.15)) * AS241/DY241 * AR241) * DY241/(100*DM241) * 1000/(1000 - AQ241)</f>
        <v>0</v>
      </c>
      <c r="AP241">
        <v>20.88553764340779</v>
      </c>
      <c r="AQ241">
        <v>23.05452969696968</v>
      </c>
      <c r="AR241">
        <v>0.002445363223453138</v>
      </c>
      <c r="AS241">
        <v>124.6823972662546</v>
      </c>
      <c r="AT241">
        <v>0</v>
      </c>
      <c r="AU241">
        <v>0</v>
      </c>
      <c r="AV241">
        <f>IF(AT241*$H$13&gt;=AX241,1.0,(AX241/(AX241-AT241*$H$13)))</f>
        <v>0</v>
      </c>
      <c r="AW241">
        <f>(AV241-1)*100</f>
        <v>0</v>
      </c>
      <c r="AX241">
        <f>MAX(0,($B$13+$C$13*EG241)/(1+$D$13*EG241)*DZ241/(EB241+273)*$E$13)</f>
        <v>0</v>
      </c>
      <c r="AY241" t="s">
        <v>439</v>
      </c>
      <c r="AZ241" t="s">
        <v>439</v>
      </c>
      <c r="BA241">
        <v>0</v>
      </c>
      <c r="BB241">
        <v>0</v>
      </c>
      <c r="BC241">
        <f>1-BA241/BB241</f>
        <v>0</v>
      </c>
      <c r="BD241">
        <v>0</v>
      </c>
      <c r="BE241" t="s">
        <v>439</v>
      </c>
      <c r="BF241" t="s">
        <v>439</v>
      </c>
      <c r="BG241">
        <v>0</v>
      </c>
      <c r="BH241">
        <v>0</v>
      </c>
      <c r="BI241">
        <f>1-BG241/BH241</f>
        <v>0</v>
      </c>
      <c r="BJ241">
        <v>0.5</v>
      </c>
      <c r="BK241">
        <f>DJ241</f>
        <v>0</v>
      </c>
      <c r="BL241">
        <f>M241</f>
        <v>0</v>
      </c>
      <c r="BM241">
        <f>BI241*BJ241*BK241</f>
        <v>0</v>
      </c>
      <c r="BN241">
        <f>(BL241-BD241)/BK241</f>
        <v>0</v>
      </c>
      <c r="BO241">
        <f>(BB241-BH241)/BH241</f>
        <v>0</v>
      </c>
      <c r="BP241">
        <f>BA241/(BC241+BA241/BH241)</f>
        <v>0</v>
      </c>
      <c r="BQ241" t="s">
        <v>439</v>
      </c>
      <c r="BR241">
        <v>0</v>
      </c>
      <c r="BS241">
        <f>IF(BR241&lt;&gt;0, BR241, BP241)</f>
        <v>0</v>
      </c>
      <c r="BT241">
        <f>1-BS241/BH241</f>
        <v>0</v>
      </c>
      <c r="BU241">
        <f>(BH241-BG241)/(BH241-BS241)</f>
        <v>0</v>
      </c>
      <c r="BV241">
        <f>(BB241-BH241)/(BB241-BS241)</f>
        <v>0</v>
      </c>
      <c r="BW241">
        <f>(BH241-BG241)/(BH241-BA241)</f>
        <v>0</v>
      </c>
      <c r="BX241">
        <f>(BB241-BH241)/(BB241-BA241)</f>
        <v>0</v>
      </c>
      <c r="BY241">
        <f>(BU241*BS241/BG241)</f>
        <v>0</v>
      </c>
      <c r="BZ241">
        <f>(1-BY241)</f>
        <v>0</v>
      </c>
      <c r="DI241">
        <f>$B$11*EH241+$C$11*EI241+$F$11*ET241*(1-EW241)</f>
        <v>0</v>
      </c>
      <c r="DJ241">
        <f>DI241*DK241</f>
        <v>0</v>
      </c>
      <c r="DK241">
        <f>($B$11*$D$9+$C$11*$D$9+$F$11*((FG241+EY241)/MAX(FG241+EY241+FH241, 0.1)*$I$9+FH241/MAX(FG241+EY241+FH241, 0.1)*$J$9))/($B$11+$C$11+$F$11)</f>
        <v>0</v>
      </c>
      <c r="DL241">
        <f>($B$11*$K$9+$C$11*$K$9+$F$11*((FG241+EY241)/MAX(FG241+EY241+FH241, 0.1)*$P$9+FH241/MAX(FG241+EY241+FH241, 0.1)*$Q$9))/($B$11+$C$11+$F$11)</f>
        <v>0</v>
      </c>
      <c r="DM241">
        <v>2.7</v>
      </c>
      <c r="DN241">
        <v>0.5</v>
      </c>
      <c r="DO241" t="s">
        <v>440</v>
      </c>
      <c r="DP241">
        <v>2</v>
      </c>
      <c r="DQ241" t="b">
        <v>1</v>
      </c>
      <c r="DR241">
        <v>1758404954.314285</v>
      </c>
      <c r="DS241">
        <v>475.1911428571428</v>
      </c>
      <c r="DT241">
        <v>509.5406428571428</v>
      </c>
      <c r="DU241">
        <v>23.00501785714286</v>
      </c>
      <c r="DV241">
        <v>20.84650714285714</v>
      </c>
      <c r="DW241">
        <v>474.9160357142857</v>
      </c>
      <c r="DX241">
        <v>22.78253571428572</v>
      </c>
      <c r="DY241">
        <v>500.0284285714286</v>
      </c>
      <c r="DZ241">
        <v>90.26907857142858</v>
      </c>
      <c r="EA241">
        <v>0.05238740357142858</v>
      </c>
      <c r="EB241">
        <v>29.62241071428571</v>
      </c>
      <c r="EC241">
        <v>29.98745</v>
      </c>
      <c r="ED241">
        <v>999.9000000000002</v>
      </c>
      <c r="EE241">
        <v>0</v>
      </c>
      <c r="EF241">
        <v>0</v>
      </c>
      <c r="EG241">
        <v>9994.131428571429</v>
      </c>
      <c r="EH241">
        <v>0</v>
      </c>
      <c r="EI241">
        <v>7.440689999999999</v>
      </c>
      <c r="EJ241">
        <v>-34.34944642857143</v>
      </c>
      <c r="EK241">
        <v>486.3808571428572</v>
      </c>
      <c r="EL241">
        <v>520.3896428571428</v>
      </c>
      <c r="EM241">
        <v>2.158519642857143</v>
      </c>
      <c r="EN241">
        <v>509.5406428571428</v>
      </c>
      <c r="EO241">
        <v>20.84650714285714</v>
      </c>
      <c r="EP241">
        <v>2.076641785714286</v>
      </c>
      <c r="EQ241">
        <v>1.881794285714286</v>
      </c>
      <c r="ER241">
        <v>18.04112142857143</v>
      </c>
      <c r="ES241">
        <v>16.48328214285714</v>
      </c>
      <c r="ET241">
        <v>2000.045</v>
      </c>
      <c r="EU241">
        <v>0.9800043928571428</v>
      </c>
      <c r="EV241">
        <v>0.01999526428571428</v>
      </c>
      <c r="EW241">
        <v>0</v>
      </c>
      <c r="EX241">
        <v>281.7100357142857</v>
      </c>
      <c r="EY241">
        <v>5.000560000000001</v>
      </c>
      <c r="EZ241">
        <v>5762.945357142858</v>
      </c>
      <c r="FA241">
        <v>17295.30357142857</v>
      </c>
      <c r="FB241">
        <v>40.1650357142857</v>
      </c>
      <c r="FC241">
        <v>40.80757142857142</v>
      </c>
      <c r="FD241">
        <v>40.23853571428572</v>
      </c>
      <c r="FE241">
        <v>39.91699999999999</v>
      </c>
      <c r="FF241">
        <v>41.37928571428571</v>
      </c>
      <c r="FG241">
        <v>1955.155</v>
      </c>
      <c r="FH241">
        <v>39.89000000000001</v>
      </c>
      <c r="FI241">
        <v>0</v>
      </c>
      <c r="FJ241">
        <v>1758404962</v>
      </c>
      <c r="FK241">
        <v>0</v>
      </c>
      <c r="FL241">
        <v>281.73916</v>
      </c>
      <c r="FM241">
        <v>0.2963076826106781</v>
      </c>
      <c r="FN241">
        <v>-4.426923086338669</v>
      </c>
      <c r="FO241">
        <v>5762.964</v>
      </c>
      <c r="FP241">
        <v>15</v>
      </c>
      <c r="FQ241">
        <v>0</v>
      </c>
      <c r="FR241" t="s">
        <v>441</v>
      </c>
      <c r="FS241">
        <v>1747148579.5</v>
      </c>
      <c r="FT241">
        <v>1747148584.5</v>
      </c>
      <c r="FU241">
        <v>0</v>
      </c>
      <c r="FV241">
        <v>0.162</v>
      </c>
      <c r="FW241">
        <v>-0.001</v>
      </c>
      <c r="FX241">
        <v>0.139</v>
      </c>
      <c r="FY241">
        <v>0.058</v>
      </c>
      <c r="FZ241">
        <v>420</v>
      </c>
      <c r="GA241">
        <v>16</v>
      </c>
      <c r="GB241">
        <v>0.19</v>
      </c>
      <c r="GC241">
        <v>0.02</v>
      </c>
      <c r="GD241">
        <v>-33.89579512195122</v>
      </c>
      <c r="GE241">
        <v>-8.178959581881507</v>
      </c>
      <c r="GF241">
        <v>0.8819387025741391</v>
      </c>
      <c r="GG241">
        <v>0</v>
      </c>
      <c r="GH241">
        <v>281.7228823529412</v>
      </c>
      <c r="GI241">
        <v>0.2289075598021221</v>
      </c>
      <c r="GJ241">
        <v>0.2248739208463656</v>
      </c>
      <c r="GK241">
        <v>1</v>
      </c>
      <c r="GL241">
        <v>2.177829024390244</v>
      </c>
      <c r="GM241">
        <v>-0.3279522648083644</v>
      </c>
      <c r="GN241">
        <v>0.04008927785640677</v>
      </c>
      <c r="GO241">
        <v>0</v>
      </c>
      <c r="GP241">
        <v>1</v>
      </c>
      <c r="GQ241">
        <v>3</v>
      </c>
      <c r="GR241" t="s">
        <v>455</v>
      </c>
      <c r="GS241">
        <v>3.12833</v>
      </c>
      <c r="GT241">
        <v>2.72932</v>
      </c>
      <c r="GU241">
        <v>0.0976494</v>
      </c>
      <c r="GV241">
        <v>0.103039</v>
      </c>
      <c r="GW241">
        <v>0.103986</v>
      </c>
      <c r="GX241">
        <v>0.09759610000000001</v>
      </c>
      <c r="GY241">
        <v>27130.2</v>
      </c>
      <c r="GZ241">
        <v>26114.3</v>
      </c>
      <c r="HA241">
        <v>30604.8</v>
      </c>
      <c r="HB241">
        <v>29364.8</v>
      </c>
      <c r="HC241">
        <v>37841.7</v>
      </c>
      <c r="HD241">
        <v>34857.5</v>
      </c>
      <c r="HE241">
        <v>46817.1</v>
      </c>
      <c r="HF241">
        <v>43626.2</v>
      </c>
      <c r="HG241">
        <v>1.83237</v>
      </c>
      <c r="HH241">
        <v>1.88375</v>
      </c>
      <c r="HI241">
        <v>0.115119</v>
      </c>
      <c r="HJ241">
        <v>0</v>
      </c>
      <c r="HK241">
        <v>28.1157</v>
      </c>
      <c r="HL241">
        <v>999.9</v>
      </c>
      <c r="HM241">
        <v>51.9</v>
      </c>
      <c r="HN241">
        <v>30.6</v>
      </c>
      <c r="HO241">
        <v>25.3517</v>
      </c>
      <c r="HP241">
        <v>63.3822</v>
      </c>
      <c r="HQ241">
        <v>16.5865</v>
      </c>
      <c r="HR241">
        <v>1</v>
      </c>
      <c r="HS241">
        <v>0.08375</v>
      </c>
      <c r="HT241">
        <v>-0.765063</v>
      </c>
      <c r="HU241">
        <v>20.1987</v>
      </c>
      <c r="HV241">
        <v>5.22942</v>
      </c>
      <c r="HW241">
        <v>11.974</v>
      </c>
      <c r="HX241">
        <v>4.97035</v>
      </c>
      <c r="HY241">
        <v>3.28965</v>
      </c>
      <c r="HZ241">
        <v>9999</v>
      </c>
      <c r="IA241">
        <v>9999</v>
      </c>
      <c r="IB241">
        <v>9999</v>
      </c>
      <c r="IC241">
        <v>999.9</v>
      </c>
      <c r="ID241">
        <v>4.97297</v>
      </c>
      <c r="IE241">
        <v>1.8773</v>
      </c>
      <c r="IF241">
        <v>1.87543</v>
      </c>
      <c r="IG241">
        <v>1.8782</v>
      </c>
      <c r="IH241">
        <v>1.87498</v>
      </c>
      <c r="II241">
        <v>1.87851</v>
      </c>
      <c r="IJ241">
        <v>1.87561</v>
      </c>
      <c r="IK241">
        <v>1.87682</v>
      </c>
      <c r="IL241">
        <v>0</v>
      </c>
      <c r="IM241">
        <v>0</v>
      </c>
      <c r="IN241">
        <v>0</v>
      </c>
      <c r="IO241">
        <v>0</v>
      </c>
      <c r="IP241" t="s">
        <v>443</v>
      </c>
      <c r="IQ241" t="s">
        <v>444</v>
      </c>
      <c r="IR241" t="s">
        <v>445</v>
      </c>
      <c r="IS241" t="s">
        <v>445</v>
      </c>
      <c r="IT241" t="s">
        <v>445</v>
      </c>
      <c r="IU241" t="s">
        <v>445</v>
      </c>
      <c r="IV241">
        <v>0</v>
      </c>
      <c r="IW241">
        <v>100</v>
      </c>
      <c r="IX241">
        <v>100</v>
      </c>
      <c r="IY241">
        <v>0.3</v>
      </c>
      <c r="IZ241">
        <v>0.2236</v>
      </c>
      <c r="JA241">
        <v>-0.2046850803116756</v>
      </c>
      <c r="JB241">
        <v>0.001090686741545948</v>
      </c>
      <c r="JC241">
        <v>-2.452344269991786E-07</v>
      </c>
      <c r="JD241">
        <v>1.613811493950918E-10</v>
      </c>
      <c r="JE241">
        <v>-0.05017639731038544</v>
      </c>
      <c r="JF241">
        <v>-0.0006473243881308715</v>
      </c>
      <c r="JG241">
        <v>0.0006993473609999637</v>
      </c>
      <c r="JH241">
        <v>-6.390957121238126E-06</v>
      </c>
      <c r="JI241">
        <v>1</v>
      </c>
      <c r="JJ241">
        <v>2094</v>
      </c>
      <c r="JK241">
        <v>1</v>
      </c>
      <c r="JL241">
        <v>27</v>
      </c>
      <c r="JM241">
        <v>187606.4</v>
      </c>
      <c r="JN241">
        <v>187606.3</v>
      </c>
      <c r="JO241">
        <v>1.37573</v>
      </c>
      <c r="JP241">
        <v>2.55981</v>
      </c>
      <c r="JQ241">
        <v>1.39893</v>
      </c>
      <c r="JR241">
        <v>2.34375</v>
      </c>
      <c r="JS241">
        <v>1.44897</v>
      </c>
      <c r="JT241">
        <v>2.46094</v>
      </c>
      <c r="JU241">
        <v>36.908</v>
      </c>
      <c r="JV241">
        <v>24.1926</v>
      </c>
      <c r="JW241">
        <v>18</v>
      </c>
      <c r="JX241">
        <v>477.662</v>
      </c>
      <c r="JY241">
        <v>480.187</v>
      </c>
      <c r="JZ241">
        <v>28.4546</v>
      </c>
      <c r="KA241">
        <v>28.2223</v>
      </c>
      <c r="KB241">
        <v>30.0001</v>
      </c>
      <c r="KC241">
        <v>27.9625</v>
      </c>
      <c r="KD241">
        <v>28.0346</v>
      </c>
      <c r="KE241">
        <v>27.5506</v>
      </c>
      <c r="KF241">
        <v>26.4762</v>
      </c>
      <c r="KG241">
        <v>93.3134</v>
      </c>
      <c r="KH241">
        <v>28.4715</v>
      </c>
      <c r="KI241">
        <v>560.441</v>
      </c>
      <c r="KJ241">
        <v>20.875</v>
      </c>
      <c r="KK241">
        <v>101.176</v>
      </c>
      <c r="KL241">
        <v>100.355</v>
      </c>
    </row>
    <row r="242" spans="1:298">
      <c r="A242">
        <v>226</v>
      </c>
      <c r="B242">
        <v>1758404967.1</v>
      </c>
      <c r="C242">
        <v>7558.599999904633</v>
      </c>
      <c r="D242" t="s">
        <v>899</v>
      </c>
      <c r="E242" t="s">
        <v>900</v>
      </c>
      <c r="F242">
        <v>5</v>
      </c>
      <c r="G242" t="s">
        <v>834</v>
      </c>
      <c r="H242" t="s">
        <v>437</v>
      </c>
      <c r="I242" t="s">
        <v>438</v>
      </c>
      <c r="J242">
        <v>1758404959.6</v>
      </c>
      <c r="K242">
        <f>(L242)/1000</f>
        <v>0</v>
      </c>
      <c r="L242">
        <f>IF(DQ242, AO242, AI242)</f>
        <v>0</v>
      </c>
      <c r="M242">
        <f>IF(DQ242, AJ242, AH242)</f>
        <v>0</v>
      </c>
      <c r="N242">
        <f>DS242 - IF(AV242&gt;1, M242*DM242*100.0/(AX242), 0)</f>
        <v>0</v>
      </c>
      <c r="O242">
        <f>((U242-K242/2)*N242-M242)/(U242+K242/2)</f>
        <v>0</v>
      </c>
      <c r="P242">
        <f>O242*(DZ242+EA242)/1000.0</f>
        <v>0</v>
      </c>
      <c r="Q242">
        <f>(DS242 - IF(AV242&gt;1, M242*DM242*100.0/(AX242), 0))*(DZ242+EA242)/1000.0</f>
        <v>0</v>
      </c>
      <c r="R242">
        <f>2.0/((1/T242-1/S242)+SIGN(T242)*SQRT((1/T242-1/S242)*(1/T242-1/S242) + 4*DN242/((DN242+1)*(DN242+1))*(2*1/T242*1/S242-1/S242*1/S242)))</f>
        <v>0</v>
      </c>
      <c r="S242">
        <f>IF(LEFT(DO242,1)&lt;&gt;"0",IF(LEFT(DO242,1)="1",3.0,DP242),$D$5+$E$5*(EG242*DZ242/($K$5*1000))+$F$5*(EG242*DZ242/($K$5*1000))*MAX(MIN(DM242,$J$5),$I$5)*MAX(MIN(DM242,$J$5),$I$5)+$G$5*MAX(MIN(DM242,$J$5),$I$5)*(EG242*DZ242/($K$5*1000))+$H$5*(EG242*DZ242/($K$5*1000))*(EG242*DZ242/($K$5*1000)))</f>
        <v>0</v>
      </c>
      <c r="T242">
        <f>K242*(1000-(1000*0.61365*exp(17.502*X242/(240.97+X242))/(DZ242+EA242)+DU242)/2)/(1000*0.61365*exp(17.502*X242/(240.97+X242))/(DZ242+EA242)-DU242)</f>
        <v>0</v>
      </c>
      <c r="U242">
        <f>1/((DN242+1)/(R242/1.6)+1/(S242/1.37)) + DN242/((DN242+1)/(R242/1.6) + DN242/(S242/1.37))</f>
        <v>0</v>
      </c>
      <c r="V242">
        <f>(DI242*DL242)</f>
        <v>0</v>
      </c>
      <c r="W242">
        <f>(EB242+(V242+2*0.95*5.67E-8*(((EB242+$B$7)+273)^4-(EB242+273)^4)-44100*K242)/(1.84*29.3*S242+8*0.95*5.67E-8*(EB242+273)^3))</f>
        <v>0</v>
      </c>
      <c r="X242">
        <f>($C$7*EC242+$D$7*ED242+$E$7*W242)</f>
        <v>0</v>
      </c>
      <c r="Y242">
        <f>0.61365*exp(17.502*X242/(240.97+X242))</f>
        <v>0</v>
      </c>
      <c r="Z242">
        <f>(AA242/AB242*100)</f>
        <v>0</v>
      </c>
      <c r="AA242">
        <f>DU242*(DZ242+EA242)/1000</f>
        <v>0</v>
      </c>
      <c r="AB242">
        <f>0.61365*exp(17.502*EB242/(240.97+EB242))</f>
        <v>0</v>
      </c>
      <c r="AC242">
        <f>(Y242-DU242*(DZ242+EA242)/1000)</f>
        <v>0</v>
      </c>
      <c r="AD242">
        <f>(-K242*44100)</f>
        <v>0</v>
      </c>
      <c r="AE242">
        <f>2*29.3*S242*0.92*(EB242-X242)</f>
        <v>0</v>
      </c>
      <c r="AF242">
        <f>2*0.95*5.67E-8*(((EB242+$B$7)+273)^4-(X242+273)^4)</f>
        <v>0</v>
      </c>
      <c r="AG242">
        <f>V242+AF242+AD242+AE242</f>
        <v>0</v>
      </c>
      <c r="AH242">
        <f>DY242*AV242*(DT242-DS242*(1000-AV242*DV242)/(1000-AV242*DU242))/(100*DM242)</f>
        <v>0</v>
      </c>
      <c r="AI242">
        <f>1000*DY242*AV242*(DU242-DV242)/(100*DM242*(1000-AV242*DU242))</f>
        <v>0</v>
      </c>
      <c r="AJ242">
        <f>(AK242 - AL242 - DZ242*1E3/(8.314*(EB242+273.15)) * AN242/DY242 * AM242) * DY242/(100*DM242) * (1000 - DV242)/1000</f>
        <v>0</v>
      </c>
      <c r="AK242">
        <v>552.7695789420646</v>
      </c>
      <c r="AL242">
        <v>527.4106424242426</v>
      </c>
      <c r="AM242">
        <v>3.288841111615674</v>
      </c>
      <c r="AN242">
        <v>65.66156784725538</v>
      </c>
      <c r="AO242">
        <f>(AQ242 - AP242 + DZ242*1E3/(8.314*(EB242+273.15)) * AS242/DY242 * AR242) * DY242/(100*DM242) * 1000/(1000 - AQ242)</f>
        <v>0</v>
      </c>
      <c r="AP242">
        <v>20.88289946206292</v>
      </c>
      <c r="AQ242">
        <v>23.06619151515152</v>
      </c>
      <c r="AR242">
        <v>0.000350081529563743</v>
      </c>
      <c r="AS242">
        <v>124.6823972662546</v>
      </c>
      <c r="AT242">
        <v>0</v>
      </c>
      <c r="AU242">
        <v>0</v>
      </c>
      <c r="AV242">
        <f>IF(AT242*$H$13&gt;=AX242,1.0,(AX242/(AX242-AT242*$H$13)))</f>
        <v>0</v>
      </c>
      <c r="AW242">
        <f>(AV242-1)*100</f>
        <v>0</v>
      </c>
      <c r="AX242">
        <f>MAX(0,($B$13+$C$13*EG242)/(1+$D$13*EG242)*DZ242/(EB242+273)*$E$13)</f>
        <v>0</v>
      </c>
      <c r="AY242" t="s">
        <v>439</v>
      </c>
      <c r="AZ242" t="s">
        <v>439</v>
      </c>
      <c r="BA242">
        <v>0</v>
      </c>
      <c r="BB242">
        <v>0</v>
      </c>
      <c r="BC242">
        <f>1-BA242/BB242</f>
        <v>0</v>
      </c>
      <c r="BD242">
        <v>0</v>
      </c>
      <c r="BE242" t="s">
        <v>439</v>
      </c>
      <c r="BF242" t="s">
        <v>439</v>
      </c>
      <c r="BG242">
        <v>0</v>
      </c>
      <c r="BH242">
        <v>0</v>
      </c>
      <c r="BI242">
        <f>1-BG242/BH242</f>
        <v>0</v>
      </c>
      <c r="BJ242">
        <v>0.5</v>
      </c>
      <c r="BK242">
        <f>DJ242</f>
        <v>0</v>
      </c>
      <c r="BL242">
        <f>M242</f>
        <v>0</v>
      </c>
      <c r="BM242">
        <f>BI242*BJ242*BK242</f>
        <v>0</v>
      </c>
      <c r="BN242">
        <f>(BL242-BD242)/BK242</f>
        <v>0</v>
      </c>
      <c r="BO242">
        <f>(BB242-BH242)/BH242</f>
        <v>0</v>
      </c>
      <c r="BP242">
        <f>BA242/(BC242+BA242/BH242)</f>
        <v>0</v>
      </c>
      <c r="BQ242" t="s">
        <v>439</v>
      </c>
      <c r="BR242">
        <v>0</v>
      </c>
      <c r="BS242">
        <f>IF(BR242&lt;&gt;0, BR242, BP242)</f>
        <v>0</v>
      </c>
      <c r="BT242">
        <f>1-BS242/BH242</f>
        <v>0</v>
      </c>
      <c r="BU242">
        <f>(BH242-BG242)/(BH242-BS242)</f>
        <v>0</v>
      </c>
      <c r="BV242">
        <f>(BB242-BH242)/(BB242-BS242)</f>
        <v>0</v>
      </c>
      <c r="BW242">
        <f>(BH242-BG242)/(BH242-BA242)</f>
        <v>0</v>
      </c>
      <c r="BX242">
        <f>(BB242-BH242)/(BB242-BA242)</f>
        <v>0</v>
      </c>
      <c r="BY242">
        <f>(BU242*BS242/BG242)</f>
        <v>0</v>
      </c>
      <c r="BZ242">
        <f>(1-BY242)</f>
        <v>0</v>
      </c>
      <c r="DI242">
        <f>$B$11*EH242+$C$11*EI242+$F$11*ET242*(1-EW242)</f>
        <v>0</v>
      </c>
      <c r="DJ242">
        <f>DI242*DK242</f>
        <v>0</v>
      </c>
      <c r="DK242">
        <f>($B$11*$D$9+$C$11*$D$9+$F$11*((FG242+EY242)/MAX(FG242+EY242+FH242, 0.1)*$I$9+FH242/MAX(FG242+EY242+FH242, 0.1)*$J$9))/($B$11+$C$11+$F$11)</f>
        <v>0</v>
      </c>
      <c r="DL242">
        <f>($B$11*$K$9+$C$11*$K$9+$F$11*((FG242+EY242)/MAX(FG242+EY242+FH242, 0.1)*$P$9+FH242/MAX(FG242+EY242+FH242, 0.1)*$Q$9))/($B$11+$C$11+$F$11)</f>
        <v>0</v>
      </c>
      <c r="DM242">
        <v>2.7</v>
      </c>
      <c r="DN242">
        <v>0.5</v>
      </c>
      <c r="DO242" t="s">
        <v>440</v>
      </c>
      <c r="DP242">
        <v>2</v>
      </c>
      <c r="DQ242" t="b">
        <v>1</v>
      </c>
      <c r="DR242">
        <v>1758404959.6</v>
      </c>
      <c r="DS242">
        <v>492.4540370370371</v>
      </c>
      <c r="DT242">
        <v>526.9402962962963</v>
      </c>
      <c r="DU242">
        <v>23.03795185185185</v>
      </c>
      <c r="DV242">
        <v>20.88118148148148</v>
      </c>
      <c r="DW242">
        <v>492.1621481481482</v>
      </c>
      <c r="DX242">
        <v>22.81478518518518</v>
      </c>
      <c r="DY242">
        <v>500.0691481481482</v>
      </c>
      <c r="DZ242">
        <v>90.26964444444444</v>
      </c>
      <c r="EA242">
        <v>0.05204344074074073</v>
      </c>
      <c r="EB242">
        <v>29.62371481481482</v>
      </c>
      <c r="EC242">
        <v>29.99122222222222</v>
      </c>
      <c r="ED242">
        <v>999.9000000000001</v>
      </c>
      <c r="EE242">
        <v>0</v>
      </c>
      <c r="EF242">
        <v>0</v>
      </c>
      <c r="EG242">
        <v>9999.076666666668</v>
      </c>
      <c r="EH242">
        <v>0</v>
      </c>
      <c r="EI242">
        <v>7.442645925925924</v>
      </c>
      <c r="EJ242">
        <v>-34.48632962962963</v>
      </c>
      <c r="EK242">
        <v>504.0670370370369</v>
      </c>
      <c r="EL242">
        <v>538.1781851851852</v>
      </c>
      <c r="EM242">
        <v>2.156784814814815</v>
      </c>
      <c r="EN242">
        <v>526.9402962962963</v>
      </c>
      <c r="EO242">
        <v>20.88118148148148</v>
      </c>
      <c r="EP242">
        <v>2.079626666666667</v>
      </c>
      <c r="EQ242">
        <v>1.884936296296296</v>
      </c>
      <c r="ER242">
        <v>18.06398148148148</v>
      </c>
      <c r="ES242">
        <v>16.50952962962963</v>
      </c>
      <c r="ET242">
        <v>2000.058518518519</v>
      </c>
      <c r="EU242">
        <v>0.9800045555555555</v>
      </c>
      <c r="EV242">
        <v>0.0199951</v>
      </c>
      <c r="EW242">
        <v>0</v>
      </c>
      <c r="EX242">
        <v>281.6303703703704</v>
      </c>
      <c r="EY242">
        <v>5.000560000000001</v>
      </c>
      <c r="EZ242">
        <v>5762.662592592592</v>
      </c>
      <c r="FA242">
        <v>17295.41111111111</v>
      </c>
      <c r="FB242">
        <v>40.17577777777777</v>
      </c>
      <c r="FC242">
        <v>40.8051111111111</v>
      </c>
      <c r="FD242">
        <v>40.23818518518518</v>
      </c>
      <c r="FE242">
        <v>39.91862962962963</v>
      </c>
      <c r="FF242">
        <v>41.38870370370369</v>
      </c>
      <c r="FG242">
        <v>1955.168518518519</v>
      </c>
      <c r="FH242">
        <v>39.89000000000001</v>
      </c>
      <c r="FI242">
        <v>0</v>
      </c>
      <c r="FJ242">
        <v>1758404967.4</v>
      </c>
      <c r="FK242">
        <v>0</v>
      </c>
      <c r="FL242">
        <v>281.6975769230769</v>
      </c>
      <c r="FM242">
        <v>-0.7367179563643916</v>
      </c>
      <c r="FN242">
        <v>-3.516239316760375</v>
      </c>
      <c r="FO242">
        <v>5762.678076923077</v>
      </c>
      <c r="FP242">
        <v>15</v>
      </c>
      <c r="FQ242">
        <v>0</v>
      </c>
      <c r="FR242" t="s">
        <v>441</v>
      </c>
      <c r="FS242">
        <v>1747148579.5</v>
      </c>
      <c r="FT242">
        <v>1747148584.5</v>
      </c>
      <c r="FU242">
        <v>0</v>
      </c>
      <c r="FV242">
        <v>0.162</v>
      </c>
      <c r="FW242">
        <v>-0.001</v>
      </c>
      <c r="FX242">
        <v>0.139</v>
      </c>
      <c r="FY242">
        <v>0.058</v>
      </c>
      <c r="FZ242">
        <v>420</v>
      </c>
      <c r="GA242">
        <v>16</v>
      </c>
      <c r="GB242">
        <v>0.19</v>
      </c>
      <c r="GC242">
        <v>0.02</v>
      </c>
      <c r="GD242">
        <v>-34.25363902439024</v>
      </c>
      <c r="GE242">
        <v>-2.772541463414656</v>
      </c>
      <c r="GF242">
        <v>0.447121564131326</v>
      </c>
      <c r="GG242">
        <v>0</v>
      </c>
      <c r="GH242">
        <v>281.6915588235294</v>
      </c>
      <c r="GI242">
        <v>-0.4265393443650772</v>
      </c>
      <c r="GJ242">
        <v>0.2340725366679022</v>
      </c>
      <c r="GK242">
        <v>1</v>
      </c>
      <c r="GL242">
        <v>2.165328292682927</v>
      </c>
      <c r="GM242">
        <v>-0.0630581184668995</v>
      </c>
      <c r="GN242">
        <v>0.02532728798346289</v>
      </c>
      <c r="GO242">
        <v>1</v>
      </c>
      <c r="GP242">
        <v>2</v>
      </c>
      <c r="GQ242">
        <v>3</v>
      </c>
      <c r="GR242" t="s">
        <v>448</v>
      </c>
      <c r="GS242">
        <v>3.12817</v>
      </c>
      <c r="GT242">
        <v>2.72933</v>
      </c>
      <c r="GU242">
        <v>0.0999106</v>
      </c>
      <c r="GV242">
        <v>0.105247</v>
      </c>
      <c r="GW242">
        <v>0.104021</v>
      </c>
      <c r="GX242">
        <v>0.0975906</v>
      </c>
      <c r="GY242">
        <v>27061.9</v>
      </c>
      <c r="GZ242">
        <v>26049.8</v>
      </c>
      <c r="HA242">
        <v>30604.4</v>
      </c>
      <c r="HB242">
        <v>29364.5</v>
      </c>
      <c r="HC242">
        <v>37840.3</v>
      </c>
      <c r="HD242">
        <v>34857.5</v>
      </c>
      <c r="HE242">
        <v>46816.9</v>
      </c>
      <c r="HF242">
        <v>43625.8</v>
      </c>
      <c r="HG242">
        <v>1.8321</v>
      </c>
      <c r="HH242">
        <v>1.88395</v>
      </c>
      <c r="HI242">
        <v>0.115827</v>
      </c>
      <c r="HJ242">
        <v>0</v>
      </c>
      <c r="HK242">
        <v>28.1195</v>
      </c>
      <c r="HL242">
        <v>999.9</v>
      </c>
      <c r="HM242">
        <v>51.9</v>
      </c>
      <c r="HN242">
        <v>30.6</v>
      </c>
      <c r="HO242">
        <v>25.3522</v>
      </c>
      <c r="HP242">
        <v>63.3022</v>
      </c>
      <c r="HQ242">
        <v>16.6186</v>
      </c>
      <c r="HR242">
        <v>1</v>
      </c>
      <c r="HS242">
        <v>0.0837373</v>
      </c>
      <c r="HT242">
        <v>-0.766686</v>
      </c>
      <c r="HU242">
        <v>20.1986</v>
      </c>
      <c r="HV242">
        <v>5.22927</v>
      </c>
      <c r="HW242">
        <v>11.974</v>
      </c>
      <c r="HX242">
        <v>4.97</v>
      </c>
      <c r="HY242">
        <v>3.28978</v>
      </c>
      <c r="HZ242">
        <v>9999</v>
      </c>
      <c r="IA242">
        <v>9999</v>
      </c>
      <c r="IB242">
        <v>9999</v>
      </c>
      <c r="IC242">
        <v>999.9</v>
      </c>
      <c r="ID242">
        <v>4.97297</v>
      </c>
      <c r="IE242">
        <v>1.87729</v>
      </c>
      <c r="IF242">
        <v>1.87539</v>
      </c>
      <c r="IG242">
        <v>1.8782</v>
      </c>
      <c r="IH242">
        <v>1.87496</v>
      </c>
      <c r="II242">
        <v>1.87851</v>
      </c>
      <c r="IJ242">
        <v>1.87561</v>
      </c>
      <c r="IK242">
        <v>1.87682</v>
      </c>
      <c r="IL242">
        <v>0</v>
      </c>
      <c r="IM242">
        <v>0</v>
      </c>
      <c r="IN242">
        <v>0</v>
      </c>
      <c r="IO242">
        <v>0</v>
      </c>
      <c r="IP242" t="s">
        <v>443</v>
      </c>
      <c r="IQ242" t="s">
        <v>444</v>
      </c>
      <c r="IR242" t="s">
        <v>445</v>
      </c>
      <c r="IS242" t="s">
        <v>445</v>
      </c>
      <c r="IT242" t="s">
        <v>445</v>
      </c>
      <c r="IU242" t="s">
        <v>445</v>
      </c>
      <c r="IV242">
        <v>0</v>
      </c>
      <c r="IW242">
        <v>100</v>
      </c>
      <c r="IX242">
        <v>100</v>
      </c>
      <c r="IY242">
        <v>0.316</v>
      </c>
      <c r="IZ242">
        <v>0.2238</v>
      </c>
      <c r="JA242">
        <v>-0.2046850803116756</v>
      </c>
      <c r="JB242">
        <v>0.001090686741545948</v>
      </c>
      <c r="JC242">
        <v>-2.452344269991786E-07</v>
      </c>
      <c r="JD242">
        <v>1.613811493950918E-10</v>
      </c>
      <c r="JE242">
        <v>-0.05017639731038544</v>
      </c>
      <c r="JF242">
        <v>-0.0006473243881308715</v>
      </c>
      <c r="JG242">
        <v>0.0006993473609999637</v>
      </c>
      <c r="JH242">
        <v>-6.390957121238126E-06</v>
      </c>
      <c r="JI242">
        <v>1</v>
      </c>
      <c r="JJ242">
        <v>2094</v>
      </c>
      <c r="JK242">
        <v>1</v>
      </c>
      <c r="JL242">
        <v>27</v>
      </c>
      <c r="JM242">
        <v>187606.5</v>
      </c>
      <c r="JN242">
        <v>187606.4</v>
      </c>
      <c r="JO242">
        <v>1.41113</v>
      </c>
      <c r="JP242">
        <v>2.55615</v>
      </c>
      <c r="JQ242">
        <v>1.39893</v>
      </c>
      <c r="JR242">
        <v>2.34375</v>
      </c>
      <c r="JS242">
        <v>1.44897</v>
      </c>
      <c r="JT242">
        <v>2.51221</v>
      </c>
      <c r="JU242">
        <v>36.908</v>
      </c>
      <c r="JV242">
        <v>24.1926</v>
      </c>
      <c r="JW242">
        <v>18</v>
      </c>
      <c r="JX242">
        <v>477.511</v>
      </c>
      <c r="JY242">
        <v>480.302</v>
      </c>
      <c r="JZ242">
        <v>28.4694</v>
      </c>
      <c r="KA242">
        <v>28.2214</v>
      </c>
      <c r="KB242">
        <v>30.0001</v>
      </c>
      <c r="KC242">
        <v>27.9622</v>
      </c>
      <c r="KD242">
        <v>28.0325</v>
      </c>
      <c r="KE242">
        <v>28.2552</v>
      </c>
      <c r="KF242">
        <v>26.4762</v>
      </c>
      <c r="KG242">
        <v>93.3134</v>
      </c>
      <c r="KH242">
        <v>28.4729</v>
      </c>
      <c r="KI242">
        <v>573.798</v>
      </c>
      <c r="KJ242">
        <v>20.8749</v>
      </c>
      <c r="KK242">
        <v>101.176</v>
      </c>
      <c r="KL242">
        <v>100.354</v>
      </c>
    </row>
    <row r="243" spans="1:298">
      <c r="A243">
        <v>227</v>
      </c>
      <c r="B243">
        <v>1758404972.1</v>
      </c>
      <c r="C243">
        <v>7563.599999904633</v>
      </c>
      <c r="D243" t="s">
        <v>901</v>
      </c>
      <c r="E243" t="s">
        <v>902</v>
      </c>
      <c r="F243">
        <v>5</v>
      </c>
      <c r="G243" t="s">
        <v>834</v>
      </c>
      <c r="H243" t="s">
        <v>437</v>
      </c>
      <c r="I243" t="s">
        <v>438</v>
      </c>
      <c r="J243">
        <v>1758404964.314285</v>
      </c>
      <c r="K243">
        <f>(L243)/1000</f>
        <v>0</v>
      </c>
      <c r="L243">
        <f>IF(DQ243, AO243, AI243)</f>
        <v>0</v>
      </c>
      <c r="M243">
        <f>IF(DQ243, AJ243, AH243)</f>
        <v>0</v>
      </c>
      <c r="N243">
        <f>DS243 - IF(AV243&gt;1, M243*DM243*100.0/(AX243), 0)</f>
        <v>0</v>
      </c>
      <c r="O243">
        <f>((U243-K243/2)*N243-M243)/(U243+K243/2)</f>
        <v>0</v>
      </c>
      <c r="P243">
        <f>O243*(DZ243+EA243)/1000.0</f>
        <v>0</v>
      </c>
      <c r="Q243">
        <f>(DS243 - IF(AV243&gt;1, M243*DM243*100.0/(AX243), 0))*(DZ243+EA243)/1000.0</f>
        <v>0</v>
      </c>
      <c r="R243">
        <f>2.0/((1/T243-1/S243)+SIGN(T243)*SQRT((1/T243-1/S243)*(1/T243-1/S243) + 4*DN243/((DN243+1)*(DN243+1))*(2*1/T243*1/S243-1/S243*1/S243)))</f>
        <v>0</v>
      </c>
      <c r="S243">
        <f>IF(LEFT(DO243,1)&lt;&gt;"0",IF(LEFT(DO243,1)="1",3.0,DP243),$D$5+$E$5*(EG243*DZ243/($K$5*1000))+$F$5*(EG243*DZ243/($K$5*1000))*MAX(MIN(DM243,$J$5),$I$5)*MAX(MIN(DM243,$J$5),$I$5)+$G$5*MAX(MIN(DM243,$J$5),$I$5)*(EG243*DZ243/($K$5*1000))+$H$5*(EG243*DZ243/($K$5*1000))*(EG243*DZ243/($K$5*1000)))</f>
        <v>0</v>
      </c>
      <c r="T243">
        <f>K243*(1000-(1000*0.61365*exp(17.502*X243/(240.97+X243))/(DZ243+EA243)+DU243)/2)/(1000*0.61365*exp(17.502*X243/(240.97+X243))/(DZ243+EA243)-DU243)</f>
        <v>0</v>
      </c>
      <c r="U243">
        <f>1/((DN243+1)/(R243/1.6)+1/(S243/1.37)) + DN243/((DN243+1)/(R243/1.6) + DN243/(S243/1.37))</f>
        <v>0</v>
      </c>
      <c r="V243">
        <f>(DI243*DL243)</f>
        <v>0</v>
      </c>
      <c r="W243">
        <f>(EB243+(V243+2*0.95*5.67E-8*(((EB243+$B$7)+273)^4-(EB243+273)^4)-44100*K243)/(1.84*29.3*S243+8*0.95*5.67E-8*(EB243+273)^3))</f>
        <v>0</v>
      </c>
      <c r="X243">
        <f>($C$7*EC243+$D$7*ED243+$E$7*W243)</f>
        <v>0</v>
      </c>
      <c r="Y243">
        <f>0.61365*exp(17.502*X243/(240.97+X243))</f>
        <v>0</v>
      </c>
      <c r="Z243">
        <f>(AA243/AB243*100)</f>
        <v>0</v>
      </c>
      <c r="AA243">
        <f>DU243*(DZ243+EA243)/1000</f>
        <v>0</v>
      </c>
      <c r="AB243">
        <f>0.61365*exp(17.502*EB243/(240.97+EB243))</f>
        <v>0</v>
      </c>
      <c r="AC243">
        <f>(Y243-DU243*(DZ243+EA243)/1000)</f>
        <v>0</v>
      </c>
      <c r="AD243">
        <f>(-K243*44100)</f>
        <v>0</v>
      </c>
      <c r="AE243">
        <f>2*29.3*S243*0.92*(EB243-X243)</f>
        <v>0</v>
      </c>
      <c r="AF243">
        <f>2*0.95*5.67E-8*(((EB243+$B$7)+273)^4-(X243+273)^4)</f>
        <v>0</v>
      </c>
      <c r="AG243">
        <f>V243+AF243+AD243+AE243</f>
        <v>0</v>
      </c>
      <c r="AH243">
        <f>DY243*AV243*(DT243-DS243*(1000-AV243*DV243)/(1000-AV243*DU243))/(100*DM243)</f>
        <v>0</v>
      </c>
      <c r="AI243">
        <f>1000*DY243*AV243*(DU243-DV243)/(100*DM243*(1000-AV243*DU243))</f>
        <v>0</v>
      </c>
      <c r="AJ243">
        <f>(AK243 - AL243 - DZ243*1E3/(8.314*(EB243+273.15)) * AN243/DY243 * AM243) * DY243/(100*DM243) * (1000 - DV243)/1000</f>
        <v>0</v>
      </c>
      <c r="AK243">
        <v>569.5581775538526</v>
      </c>
      <c r="AL243">
        <v>544.0079636363637</v>
      </c>
      <c r="AM243">
        <v>3.333714248089563</v>
      </c>
      <c r="AN243">
        <v>65.66156784725538</v>
      </c>
      <c r="AO243">
        <f>(AQ243 - AP243 + DZ243*1E3/(8.314*(EB243+273.15)) * AS243/DY243 * AR243) * DY243/(100*DM243) * 1000/(1000 - AQ243)</f>
        <v>0</v>
      </c>
      <c r="AP243">
        <v>20.88149555926093</v>
      </c>
      <c r="AQ243">
        <v>23.07028909090909</v>
      </c>
      <c r="AR243">
        <v>-1.300043840223302E-05</v>
      </c>
      <c r="AS243">
        <v>124.6823972662546</v>
      </c>
      <c r="AT243">
        <v>0</v>
      </c>
      <c r="AU243">
        <v>0</v>
      </c>
      <c r="AV243">
        <f>IF(AT243*$H$13&gt;=AX243,1.0,(AX243/(AX243-AT243*$H$13)))</f>
        <v>0</v>
      </c>
      <c r="AW243">
        <f>(AV243-1)*100</f>
        <v>0</v>
      </c>
      <c r="AX243">
        <f>MAX(0,($B$13+$C$13*EG243)/(1+$D$13*EG243)*DZ243/(EB243+273)*$E$13)</f>
        <v>0</v>
      </c>
      <c r="AY243" t="s">
        <v>439</v>
      </c>
      <c r="AZ243" t="s">
        <v>439</v>
      </c>
      <c r="BA243">
        <v>0</v>
      </c>
      <c r="BB243">
        <v>0</v>
      </c>
      <c r="BC243">
        <f>1-BA243/BB243</f>
        <v>0</v>
      </c>
      <c r="BD243">
        <v>0</v>
      </c>
      <c r="BE243" t="s">
        <v>439</v>
      </c>
      <c r="BF243" t="s">
        <v>439</v>
      </c>
      <c r="BG243">
        <v>0</v>
      </c>
      <c r="BH243">
        <v>0</v>
      </c>
      <c r="BI243">
        <f>1-BG243/BH243</f>
        <v>0</v>
      </c>
      <c r="BJ243">
        <v>0.5</v>
      </c>
      <c r="BK243">
        <f>DJ243</f>
        <v>0</v>
      </c>
      <c r="BL243">
        <f>M243</f>
        <v>0</v>
      </c>
      <c r="BM243">
        <f>BI243*BJ243*BK243</f>
        <v>0</v>
      </c>
      <c r="BN243">
        <f>(BL243-BD243)/BK243</f>
        <v>0</v>
      </c>
      <c r="BO243">
        <f>(BB243-BH243)/BH243</f>
        <v>0</v>
      </c>
      <c r="BP243">
        <f>BA243/(BC243+BA243/BH243)</f>
        <v>0</v>
      </c>
      <c r="BQ243" t="s">
        <v>439</v>
      </c>
      <c r="BR243">
        <v>0</v>
      </c>
      <c r="BS243">
        <f>IF(BR243&lt;&gt;0, BR243, BP243)</f>
        <v>0</v>
      </c>
      <c r="BT243">
        <f>1-BS243/BH243</f>
        <v>0</v>
      </c>
      <c r="BU243">
        <f>(BH243-BG243)/(BH243-BS243)</f>
        <v>0</v>
      </c>
      <c r="BV243">
        <f>(BB243-BH243)/(BB243-BS243)</f>
        <v>0</v>
      </c>
      <c r="BW243">
        <f>(BH243-BG243)/(BH243-BA243)</f>
        <v>0</v>
      </c>
      <c r="BX243">
        <f>(BB243-BH243)/(BB243-BA243)</f>
        <v>0</v>
      </c>
      <c r="BY243">
        <f>(BU243*BS243/BG243)</f>
        <v>0</v>
      </c>
      <c r="BZ243">
        <f>(1-BY243)</f>
        <v>0</v>
      </c>
      <c r="DI243">
        <f>$B$11*EH243+$C$11*EI243+$F$11*ET243*(1-EW243)</f>
        <v>0</v>
      </c>
      <c r="DJ243">
        <f>DI243*DK243</f>
        <v>0</v>
      </c>
      <c r="DK243">
        <f>($B$11*$D$9+$C$11*$D$9+$F$11*((FG243+EY243)/MAX(FG243+EY243+FH243, 0.1)*$I$9+FH243/MAX(FG243+EY243+FH243, 0.1)*$J$9))/($B$11+$C$11+$F$11)</f>
        <v>0</v>
      </c>
      <c r="DL243">
        <f>($B$11*$K$9+$C$11*$K$9+$F$11*((FG243+EY243)/MAX(FG243+EY243+FH243, 0.1)*$P$9+FH243/MAX(FG243+EY243+FH243, 0.1)*$Q$9))/($B$11+$C$11+$F$11)</f>
        <v>0</v>
      </c>
      <c r="DM243">
        <v>2.7</v>
      </c>
      <c r="DN243">
        <v>0.5</v>
      </c>
      <c r="DO243" t="s">
        <v>440</v>
      </c>
      <c r="DP243">
        <v>2</v>
      </c>
      <c r="DQ243" t="b">
        <v>1</v>
      </c>
      <c r="DR243">
        <v>1758404964.314285</v>
      </c>
      <c r="DS243">
        <v>507.8278928571429</v>
      </c>
      <c r="DT243">
        <v>542.3357142857143</v>
      </c>
      <c r="DU243">
        <v>23.05817142857143</v>
      </c>
      <c r="DV243">
        <v>20.88359642857143</v>
      </c>
      <c r="DW243">
        <v>507.5211428571428</v>
      </c>
      <c r="DX243">
        <v>22.83457142857143</v>
      </c>
      <c r="DY243">
        <v>500.0367142857143</v>
      </c>
      <c r="DZ243">
        <v>90.27031071428571</v>
      </c>
      <c r="EA243">
        <v>0.05194791428571428</v>
      </c>
      <c r="EB243">
        <v>29.625575</v>
      </c>
      <c r="EC243">
        <v>29.99517142857144</v>
      </c>
      <c r="ED243">
        <v>999.9000000000002</v>
      </c>
      <c r="EE243">
        <v>0</v>
      </c>
      <c r="EF243">
        <v>0</v>
      </c>
      <c r="EG243">
        <v>9985.225</v>
      </c>
      <c r="EH243">
        <v>0</v>
      </c>
      <c r="EI243">
        <v>7.447091071428571</v>
      </c>
      <c r="EJ243">
        <v>-34.50782857142858</v>
      </c>
      <c r="EK243">
        <v>519.814</v>
      </c>
      <c r="EL243">
        <v>553.9032142857143</v>
      </c>
      <c r="EM243">
        <v>2.1745825</v>
      </c>
      <c r="EN243">
        <v>542.3357142857143</v>
      </c>
      <c r="EO243">
        <v>20.88359642857143</v>
      </c>
      <c r="EP243">
        <v>2.081467857142857</v>
      </c>
      <c r="EQ243">
        <v>1.885167857142857</v>
      </c>
      <c r="ER243">
        <v>18.07806071428572</v>
      </c>
      <c r="ES243">
        <v>16.51146071428571</v>
      </c>
      <c r="ET243">
        <v>2000.0325</v>
      </c>
      <c r="EU243">
        <v>0.9800042857142858</v>
      </c>
      <c r="EV243">
        <v>0.01999537857142857</v>
      </c>
      <c r="EW243">
        <v>0</v>
      </c>
      <c r="EX243">
        <v>281.6223214285714</v>
      </c>
      <c r="EY243">
        <v>5.000560000000001</v>
      </c>
      <c r="EZ243">
        <v>5762.215714285712</v>
      </c>
      <c r="FA243">
        <v>17295.18214285714</v>
      </c>
      <c r="FB243">
        <v>40.20292857142856</v>
      </c>
      <c r="FC243">
        <v>40.80092857142856</v>
      </c>
      <c r="FD243">
        <v>40.2275</v>
      </c>
      <c r="FE243">
        <v>39.91714285714285</v>
      </c>
      <c r="FF243">
        <v>41.38596428571428</v>
      </c>
      <c r="FG243">
        <v>1955.1425</v>
      </c>
      <c r="FH243">
        <v>39.89000000000001</v>
      </c>
      <c r="FI243">
        <v>0</v>
      </c>
      <c r="FJ243">
        <v>1758404972.2</v>
      </c>
      <c r="FK243">
        <v>0</v>
      </c>
      <c r="FL243">
        <v>281.6702692307692</v>
      </c>
      <c r="FM243">
        <v>-0.8030427436019427</v>
      </c>
      <c r="FN243">
        <v>-4.983589754079333</v>
      </c>
      <c r="FO243">
        <v>5762.215769230768</v>
      </c>
      <c r="FP243">
        <v>15</v>
      </c>
      <c r="FQ243">
        <v>0</v>
      </c>
      <c r="FR243" t="s">
        <v>441</v>
      </c>
      <c r="FS243">
        <v>1747148579.5</v>
      </c>
      <c r="FT243">
        <v>1747148584.5</v>
      </c>
      <c r="FU243">
        <v>0</v>
      </c>
      <c r="FV243">
        <v>0.162</v>
      </c>
      <c r="FW243">
        <v>-0.001</v>
      </c>
      <c r="FX243">
        <v>0.139</v>
      </c>
      <c r="FY243">
        <v>0.058</v>
      </c>
      <c r="FZ243">
        <v>420</v>
      </c>
      <c r="GA243">
        <v>16</v>
      </c>
      <c r="GB243">
        <v>0.19</v>
      </c>
      <c r="GC243">
        <v>0.02</v>
      </c>
      <c r="GD243">
        <v>-34.5004731707317</v>
      </c>
      <c r="GE243">
        <v>0.08228571428566361</v>
      </c>
      <c r="GF243">
        <v>0.2157593917627892</v>
      </c>
      <c r="GG243">
        <v>1</v>
      </c>
      <c r="GH243">
        <v>281.6838823529412</v>
      </c>
      <c r="GI243">
        <v>-0.5565469871597453</v>
      </c>
      <c r="GJ243">
        <v>0.2114422135917564</v>
      </c>
      <c r="GK243">
        <v>1</v>
      </c>
      <c r="GL243">
        <v>2.163904146341463</v>
      </c>
      <c r="GM243">
        <v>0.2112857142857091</v>
      </c>
      <c r="GN243">
        <v>0.02191566952234702</v>
      </c>
      <c r="GO243">
        <v>0</v>
      </c>
      <c r="GP243">
        <v>2</v>
      </c>
      <c r="GQ243">
        <v>3</v>
      </c>
      <c r="GR243" t="s">
        <v>448</v>
      </c>
      <c r="GS243">
        <v>3.12815</v>
      </c>
      <c r="GT243">
        <v>2.72973</v>
      </c>
      <c r="GU243">
        <v>0.102164</v>
      </c>
      <c r="GV243">
        <v>0.10751</v>
      </c>
      <c r="GW243">
        <v>0.104032</v>
      </c>
      <c r="GX243">
        <v>0.0975901</v>
      </c>
      <c r="GY243">
        <v>26994.1</v>
      </c>
      <c r="GZ243">
        <v>25983.5</v>
      </c>
      <c r="HA243">
        <v>30604.4</v>
      </c>
      <c r="HB243">
        <v>29364.1</v>
      </c>
      <c r="HC243">
        <v>37840</v>
      </c>
      <c r="HD243">
        <v>34857.2</v>
      </c>
      <c r="HE243">
        <v>46816.9</v>
      </c>
      <c r="HF243">
        <v>43625.1</v>
      </c>
      <c r="HG243">
        <v>1.8322</v>
      </c>
      <c r="HH243">
        <v>1.88398</v>
      </c>
      <c r="HI243">
        <v>0.115119</v>
      </c>
      <c r="HJ243">
        <v>0</v>
      </c>
      <c r="HK243">
        <v>28.1223</v>
      </c>
      <c r="HL243">
        <v>999.9</v>
      </c>
      <c r="HM243">
        <v>51.9</v>
      </c>
      <c r="HN243">
        <v>30.6</v>
      </c>
      <c r="HO243">
        <v>25.3527</v>
      </c>
      <c r="HP243">
        <v>63.1022</v>
      </c>
      <c r="HQ243">
        <v>16.6346</v>
      </c>
      <c r="HR243">
        <v>1</v>
      </c>
      <c r="HS243">
        <v>0.0837881</v>
      </c>
      <c r="HT243">
        <v>-0.726566</v>
      </c>
      <c r="HU243">
        <v>20.1987</v>
      </c>
      <c r="HV243">
        <v>5.22837</v>
      </c>
      <c r="HW243">
        <v>11.974</v>
      </c>
      <c r="HX243">
        <v>4.97</v>
      </c>
      <c r="HY243">
        <v>3.28955</v>
      </c>
      <c r="HZ243">
        <v>9999</v>
      </c>
      <c r="IA243">
        <v>9999</v>
      </c>
      <c r="IB243">
        <v>9999</v>
      </c>
      <c r="IC243">
        <v>999.9</v>
      </c>
      <c r="ID243">
        <v>4.97297</v>
      </c>
      <c r="IE243">
        <v>1.87729</v>
      </c>
      <c r="IF243">
        <v>1.87534</v>
      </c>
      <c r="IG243">
        <v>1.8782</v>
      </c>
      <c r="IH243">
        <v>1.87495</v>
      </c>
      <c r="II243">
        <v>1.87851</v>
      </c>
      <c r="IJ243">
        <v>1.87561</v>
      </c>
      <c r="IK243">
        <v>1.87681</v>
      </c>
      <c r="IL243">
        <v>0</v>
      </c>
      <c r="IM243">
        <v>0</v>
      </c>
      <c r="IN243">
        <v>0</v>
      </c>
      <c r="IO243">
        <v>0</v>
      </c>
      <c r="IP243" t="s">
        <v>443</v>
      </c>
      <c r="IQ243" t="s">
        <v>444</v>
      </c>
      <c r="IR243" t="s">
        <v>445</v>
      </c>
      <c r="IS243" t="s">
        <v>445</v>
      </c>
      <c r="IT243" t="s">
        <v>445</v>
      </c>
      <c r="IU243" t="s">
        <v>445</v>
      </c>
      <c r="IV243">
        <v>0</v>
      </c>
      <c r="IW243">
        <v>100</v>
      </c>
      <c r="IX243">
        <v>100</v>
      </c>
      <c r="IY243">
        <v>0.331</v>
      </c>
      <c r="IZ243">
        <v>0.2239</v>
      </c>
      <c r="JA243">
        <v>-0.2046850803116756</v>
      </c>
      <c r="JB243">
        <v>0.001090686741545948</v>
      </c>
      <c r="JC243">
        <v>-2.452344269991786E-07</v>
      </c>
      <c r="JD243">
        <v>1.613811493950918E-10</v>
      </c>
      <c r="JE243">
        <v>-0.05017639731038544</v>
      </c>
      <c r="JF243">
        <v>-0.0006473243881308715</v>
      </c>
      <c r="JG243">
        <v>0.0006993473609999637</v>
      </c>
      <c r="JH243">
        <v>-6.390957121238126E-06</v>
      </c>
      <c r="JI243">
        <v>1</v>
      </c>
      <c r="JJ243">
        <v>2094</v>
      </c>
      <c r="JK243">
        <v>1</v>
      </c>
      <c r="JL243">
        <v>27</v>
      </c>
      <c r="JM243">
        <v>187606.5</v>
      </c>
      <c r="JN243">
        <v>187606.5</v>
      </c>
      <c r="JO243">
        <v>1.44287</v>
      </c>
      <c r="JP243">
        <v>2.55859</v>
      </c>
      <c r="JQ243">
        <v>1.39893</v>
      </c>
      <c r="JR243">
        <v>2.34375</v>
      </c>
      <c r="JS243">
        <v>1.44897</v>
      </c>
      <c r="JT243">
        <v>2.5415</v>
      </c>
      <c r="JU243">
        <v>36.8842</v>
      </c>
      <c r="JV243">
        <v>24.1926</v>
      </c>
      <c r="JW243">
        <v>18</v>
      </c>
      <c r="JX243">
        <v>477.551</v>
      </c>
      <c r="JY243">
        <v>480.316</v>
      </c>
      <c r="JZ243">
        <v>28.4756</v>
      </c>
      <c r="KA243">
        <v>28.2214</v>
      </c>
      <c r="KB243">
        <v>30.0001</v>
      </c>
      <c r="KC243">
        <v>27.9601</v>
      </c>
      <c r="KD243">
        <v>28.0322</v>
      </c>
      <c r="KE243">
        <v>28.8824</v>
      </c>
      <c r="KF243">
        <v>26.4762</v>
      </c>
      <c r="KG243">
        <v>93.3134</v>
      </c>
      <c r="KH243">
        <v>28.4637</v>
      </c>
      <c r="KI243">
        <v>593.833</v>
      </c>
      <c r="KJ243">
        <v>20.8749</v>
      </c>
      <c r="KK243">
        <v>101.175</v>
      </c>
      <c r="KL243">
        <v>100.353</v>
      </c>
    </row>
    <row r="244" spans="1:298">
      <c r="A244">
        <v>228</v>
      </c>
      <c r="B244">
        <v>1758404977.1</v>
      </c>
      <c r="C244">
        <v>7568.599999904633</v>
      </c>
      <c r="D244" t="s">
        <v>903</v>
      </c>
      <c r="E244" t="s">
        <v>904</v>
      </c>
      <c r="F244">
        <v>5</v>
      </c>
      <c r="G244" t="s">
        <v>834</v>
      </c>
      <c r="H244" t="s">
        <v>437</v>
      </c>
      <c r="I244" t="s">
        <v>438</v>
      </c>
      <c r="J244">
        <v>1758404969.6</v>
      </c>
      <c r="K244">
        <f>(L244)/1000</f>
        <v>0</v>
      </c>
      <c r="L244">
        <f>IF(DQ244, AO244, AI244)</f>
        <v>0</v>
      </c>
      <c r="M244">
        <f>IF(DQ244, AJ244, AH244)</f>
        <v>0</v>
      </c>
      <c r="N244">
        <f>DS244 - IF(AV244&gt;1, M244*DM244*100.0/(AX244), 0)</f>
        <v>0</v>
      </c>
      <c r="O244">
        <f>((U244-K244/2)*N244-M244)/(U244+K244/2)</f>
        <v>0</v>
      </c>
      <c r="P244">
        <f>O244*(DZ244+EA244)/1000.0</f>
        <v>0</v>
      </c>
      <c r="Q244">
        <f>(DS244 - IF(AV244&gt;1, M244*DM244*100.0/(AX244), 0))*(DZ244+EA244)/1000.0</f>
        <v>0</v>
      </c>
      <c r="R244">
        <f>2.0/((1/T244-1/S244)+SIGN(T244)*SQRT((1/T244-1/S244)*(1/T244-1/S244) + 4*DN244/((DN244+1)*(DN244+1))*(2*1/T244*1/S244-1/S244*1/S244)))</f>
        <v>0</v>
      </c>
      <c r="S244">
        <f>IF(LEFT(DO244,1)&lt;&gt;"0",IF(LEFT(DO244,1)="1",3.0,DP244),$D$5+$E$5*(EG244*DZ244/($K$5*1000))+$F$5*(EG244*DZ244/($K$5*1000))*MAX(MIN(DM244,$J$5),$I$5)*MAX(MIN(DM244,$J$5),$I$5)+$G$5*MAX(MIN(DM244,$J$5),$I$5)*(EG244*DZ244/($K$5*1000))+$H$5*(EG244*DZ244/($K$5*1000))*(EG244*DZ244/($K$5*1000)))</f>
        <v>0</v>
      </c>
      <c r="T244">
        <f>K244*(1000-(1000*0.61365*exp(17.502*X244/(240.97+X244))/(DZ244+EA244)+DU244)/2)/(1000*0.61365*exp(17.502*X244/(240.97+X244))/(DZ244+EA244)-DU244)</f>
        <v>0</v>
      </c>
      <c r="U244">
        <f>1/((DN244+1)/(R244/1.6)+1/(S244/1.37)) + DN244/((DN244+1)/(R244/1.6) + DN244/(S244/1.37))</f>
        <v>0</v>
      </c>
      <c r="V244">
        <f>(DI244*DL244)</f>
        <v>0</v>
      </c>
      <c r="W244">
        <f>(EB244+(V244+2*0.95*5.67E-8*(((EB244+$B$7)+273)^4-(EB244+273)^4)-44100*K244)/(1.84*29.3*S244+8*0.95*5.67E-8*(EB244+273)^3))</f>
        <v>0</v>
      </c>
      <c r="X244">
        <f>($C$7*EC244+$D$7*ED244+$E$7*W244)</f>
        <v>0</v>
      </c>
      <c r="Y244">
        <f>0.61365*exp(17.502*X244/(240.97+X244))</f>
        <v>0</v>
      </c>
      <c r="Z244">
        <f>(AA244/AB244*100)</f>
        <v>0</v>
      </c>
      <c r="AA244">
        <f>DU244*(DZ244+EA244)/1000</f>
        <v>0</v>
      </c>
      <c r="AB244">
        <f>0.61365*exp(17.502*EB244/(240.97+EB244))</f>
        <v>0</v>
      </c>
      <c r="AC244">
        <f>(Y244-DU244*(DZ244+EA244)/1000)</f>
        <v>0</v>
      </c>
      <c r="AD244">
        <f>(-K244*44100)</f>
        <v>0</v>
      </c>
      <c r="AE244">
        <f>2*29.3*S244*0.92*(EB244-X244)</f>
        <v>0</v>
      </c>
      <c r="AF244">
        <f>2*0.95*5.67E-8*(((EB244+$B$7)+273)^4-(X244+273)^4)</f>
        <v>0</v>
      </c>
      <c r="AG244">
        <f>V244+AF244+AD244+AE244</f>
        <v>0</v>
      </c>
      <c r="AH244">
        <f>DY244*AV244*(DT244-DS244*(1000-AV244*DV244)/(1000-AV244*DU244))/(100*DM244)</f>
        <v>0</v>
      </c>
      <c r="AI244">
        <f>1000*DY244*AV244*(DU244-DV244)/(100*DM244*(1000-AV244*DU244))</f>
        <v>0</v>
      </c>
      <c r="AJ244">
        <f>(AK244 - AL244 - DZ244*1E3/(8.314*(EB244+273.15)) * AN244/DY244 * AM244) * DY244/(100*DM244) * (1000 - DV244)/1000</f>
        <v>0</v>
      </c>
      <c r="AK244">
        <v>586.5602407693308</v>
      </c>
      <c r="AL244">
        <v>560.7873454545455</v>
      </c>
      <c r="AM244">
        <v>3.358105823364485</v>
      </c>
      <c r="AN244">
        <v>65.66156784725538</v>
      </c>
      <c r="AO244">
        <f>(AQ244 - AP244 + DZ244*1E3/(8.314*(EB244+273.15)) * AS244/DY244 * AR244) * DY244/(100*DM244) * 1000/(1000 - AQ244)</f>
        <v>0</v>
      </c>
      <c r="AP244">
        <v>20.88206453898226</v>
      </c>
      <c r="AQ244">
        <v>23.06887333333333</v>
      </c>
      <c r="AR244">
        <v>-7.289362552860269E-05</v>
      </c>
      <c r="AS244">
        <v>124.6823972662546</v>
      </c>
      <c r="AT244">
        <v>0</v>
      </c>
      <c r="AU244">
        <v>0</v>
      </c>
      <c r="AV244">
        <f>IF(AT244*$H$13&gt;=AX244,1.0,(AX244/(AX244-AT244*$H$13)))</f>
        <v>0</v>
      </c>
      <c r="AW244">
        <f>(AV244-1)*100</f>
        <v>0</v>
      </c>
      <c r="AX244">
        <f>MAX(0,($B$13+$C$13*EG244)/(1+$D$13*EG244)*DZ244/(EB244+273)*$E$13)</f>
        <v>0</v>
      </c>
      <c r="AY244" t="s">
        <v>439</v>
      </c>
      <c r="AZ244" t="s">
        <v>439</v>
      </c>
      <c r="BA244">
        <v>0</v>
      </c>
      <c r="BB244">
        <v>0</v>
      </c>
      <c r="BC244">
        <f>1-BA244/BB244</f>
        <v>0</v>
      </c>
      <c r="BD244">
        <v>0</v>
      </c>
      <c r="BE244" t="s">
        <v>439</v>
      </c>
      <c r="BF244" t="s">
        <v>439</v>
      </c>
      <c r="BG244">
        <v>0</v>
      </c>
      <c r="BH244">
        <v>0</v>
      </c>
      <c r="BI244">
        <f>1-BG244/BH244</f>
        <v>0</v>
      </c>
      <c r="BJ244">
        <v>0.5</v>
      </c>
      <c r="BK244">
        <f>DJ244</f>
        <v>0</v>
      </c>
      <c r="BL244">
        <f>M244</f>
        <v>0</v>
      </c>
      <c r="BM244">
        <f>BI244*BJ244*BK244</f>
        <v>0</v>
      </c>
      <c r="BN244">
        <f>(BL244-BD244)/BK244</f>
        <v>0</v>
      </c>
      <c r="BO244">
        <f>(BB244-BH244)/BH244</f>
        <v>0</v>
      </c>
      <c r="BP244">
        <f>BA244/(BC244+BA244/BH244)</f>
        <v>0</v>
      </c>
      <c r="BQ244" t="s">
        <v>439</v>
      </c>
      <c r="BR244">
        <v>0</v>
      </c>
      <c r="BS244">
        <f>IF(BR244&lt;&gt;0, BR244, BP244)</f>
        <v>0</v>
      </c>
      <c r="BT244">
        <f>1-BS244/BH244</f>
        <v>0</v>
      </c>
      <c r="BU244">
        <f>(BH244-BG244)/(BH244-BS244)</f>
        <v>0</v>
      </c>
      <c r="BV244">
        <f>(BB244-BH244)/(BB244-BS244)</f>
        <v>0</v>
      </c>
      <c r="BW244">
        <f>(BH244-BG244)/(BH244-BA244)</f>
        <v>0</v>
      </c>
      <c r="BX244">
        <f>(BB244-BH244)/(BB244-BA244)</f>
        <v>0</v>
      </c>
      <c r="BY244">
        <f>(BU244*BS244/BG244)</f>
        <v>0</v>
      </c>
      <c r="BZ244">
        <f>(1-BY244)</f>
        <v>0</v>
      </c>
      <c r="DI244">
        <f>$B$11*EH244+$C$11*EI244+$F$11*ET244*(1-EW244)</f>
        <v>0</v>
      </c>
      <c r="DJ244">
        <f>DI244*DK244</f>
        <v>0</v>
      </c>
      <c r="DK244">
        <f>($B$11*$D$9+$C$11*$D$9+$F$11*((FG244+EY244)/MAX(FG244+EY244+FH244, 0.1)*$I$9+FH244/MAX(FG244+EY244+FH244, 0.1)*$J$9))/($B$11+$C$11+$F$11)</f>
        <v>0</v>
      </c>
      <c r="DL244">
        <f>($B$11*$K$9+$C$11*$K$9+$F$11*((FG244+EY244)/MAX(FG244+EY244+FH244, 0.1)*$P$9+FH244/MAX(FG244+EY244+FH244, 0.1)*$Q$9))/($B$11+$C$11+$F$11)</f>
        <v>0</v>
      </c>
      <c r="DM244">
        <v>2.7</v>
      </c>
      <c r="DN244">
        <v>0.5</v>
      </c>
      <c r="DO244" t="s">
        <v>440</v>
      </c>
      <c r="DP244">
        <v>2</v>
      </c>
      <c r="DQ244" t="b">
        <v>1</v>
      </c>
      <c r="DR244">
        <v>1758404969.6</v>
      </c>
      <c r="DS244">
        <v>525.0102592592593</v>
      </c>
      <c r="DT244">
        <v>559.5960740740741</v>
      </c>
      <c r="DU244">
        <v>23.06757777777778</v>
      </c>
      <c r="DV244">
        <v>20.88247777777778</v>
      </c>
      <c r="DW244">
        <v>524.6868518518519</v>
      </c>
      <c r="DX244">
        <v>22.84377037037038</v>
      </c>
      <c r="DY244">
        <v>500.0157777777778</v>
      </c>
      <c r="DZ244">
        <v>90.27062222222223</v>
      </c>
      <c r="EA244">
        <v>0.05178891481481482</v>
      </c>
      <c r="EB244">
        <v>29.62822592592593</v>
      </c>
      <c r="EC244">
        <v>30.00305555555556</v>
      </c>
      <c r="ED244">
        <v>999.9000000000001</v>
      </c>
      <c r="EE244">
        <v>0</v>
      </c>
      <c r="EF244">
        <v>0</v>
      </c>
      <c r="EG244">
        <v>9986.531481481481</v>
      </c>
      <c r="EH244">
        <v>0</v>
      </c>
      <c r="EI244">
        <v>7.443258888888888</v>
      </c>
      <c r="EJ244">
        <v>-34.58583333333333</v>
      </c>
      <c r="EK244">
        <v>537.4069629629629</v>
      </c>
      <c r="EL244">
        <v>571.5310370370371</v>
      </c>
      <c r="EM244">
        <v>2.185099629629629</v>
      </c>
      <c r="EN244">
        <v>559.5960740740741</v>
      </c>
      <c r="EO244">
        <v>20.88247777777778</v>
      </c>
      <c r="EP244">
        <v>2.082323703703704</v>
      </c>
      <c r="EQ244">
        <v>1.885074074074074</v>
      </c>
      <c r="ER244">
        <v>18.08461111111111</v>
      </c>
      <c r="ES244">
        <v>16.51067777777778</v>
      </c>
      <c r="ET244">
        <v>2000.032222222223</v>
      </c>
      <c r="EU244">
        <v>0.9800042222222222</v>
      </c>
      <c r="EV244">
        <v>0.01999544074074075</v>
      </c>
      <c r="EW244">
        <v>0</v>
      </c>
      <c r="EX244">
        <v>281.5989259259259</v>
      </c>
      <c r="EY244">
        <v>5.000560000000001</v>
      </c>
      <c r="EZ244">
        <v>5761.945185185185</v>
      </c>
      <c r="FA244">
        <v>17295.17777777778</v>
      </c>
      <c r="FB244">
        <v>40.22666666666666</v>
      </c>
      <c r="FC244">
        <v>40.79362962962963</v>
      </c>
      <c r="FD244">
        <v>40.2451111111111</v>
      </c>
      <c r="FE244">
        <v>39.91181481481481</v>
      </c>
      <c r="FF244">
        <v>41.37940740740741</v>
      </c>
      <c r="FG244">
        <v>1955.142222222222</v>
      </c>
      <c r="FH244">
        <v>39.89000000000001</v>
      </c>
      <c r="FI244">
        <v>0</v>
      </c>
      <c r="FJ244">
        <v>1758404977</v>
      </c>
      <c r="FK244">
        <v>0</v>
      </c>
      <c r="FL244">
        <v>281.6213846153846</v>
      </c>
      <c r="FM244">
        <v>0.2821196661458826</v>
      </c>
      <c r="FN244">
        <v>-5.052649563043611</v>
      </c>
      <c r="FO244">
        <v>5761.944230769231</v>
      </c>
      <c r="FP244">
        <v>15</v>
      </c>
      <c r="FQ244">
        <v>0</v>
      </c>
      <c r="FR244" t="s">
        <v>441</v>
      </c>
      <c r="FS244">
        <v>1747148579.5</v>
      </c>
      <c r="FT244">
        <v>1747148584.5</v>
      </c>
      <c r="FU244">
        <v>0</v>
      </c>
      <c r="FV244">
        <v>0.162</v>
      </c>
      <c r="FW244">
        <v>-0.001</v>
      </c>
      <c r="FX244">
        <v>0.139</v>
      </c>
      <c r="FY244">
        <v>0.058</v>
      </c>
      <c r="FZ244">
        <v>420</v>
      </c>
      <c r="GA244">
        <v>16</v>
      </c>
      <c r="GB244">
        <v>0.19</v>
      </c>
      <c r="GC244">
        <v>0.02</v>
      </c>
      <c r="GD244">
        <v>-34.58778780487805</v>
      </c>
      <c r="GE244">
        <v>-0.6089435540070045</v>
      </c>
      <c r="GF244">
        <v>0.247467941451819</v>
      </c>
      <c r="GG244">
        <v>0</v>
      </c>
      <c r="GH244">
        <v>281.6482647058824</v>
      </c>
      <c r="GI244">
        <v>-0.7949121479264156</v>
      </c>
      <c r="GJ244">
        <v>0.2173253604247245</v>
      </c>
      <c r="GK244">
        <v>1</v>
      </c>
      <c r="GL244">
        <v>2.174769268292683</v>
      </c>
      <c r="GM244">
        <v>0.1488071080139376</v>
      </c>
      <c r="GN244">
        <v>0.016199778587804</v>
      </c>
      <c r="GO244">
        <v>0</v>
      </c>
      <c r="GP244">
        <v>1</v>
      </c>
      <c r="GQ244">
        <v>3</v>
      </c>
      <c r="GR244" t="s">
        <v>455</v>
      </c>
      <c r="GS244">
        <v>3.12823</v>
      </c>
      <c r="GT244">
        <v>2.72924</v>
      </c>
      <c r="GU244">
        <v>0.104405</v>
      </c>
      <c r="GV244">
        <v>0.10974</v>
      </c>
      <c r="GW244">
        <v>0.104023</v>
      </c>
      <c r="GX244">
        <v>0.0975862</v>
      </c>
      <c r="GY244">
        <v>26926.5</v>
      </c>
      <c r="GZ244">
        <v>25919</v>
      </c>
      <c r="HA244">
        <v>30604.2</v>
      </c>
      <c r="HB244">
        <v>29364.6</v>
      </c>
      <c r="HC244">
        <v>37840.1</v>
      </c>
      <c r="HD244">
        <v>34858.2</v>
      </c>
      <c r="HE244">
        <v>46816.5</v>
      </c>
      <c r="HF244">
        <v>43626</v>
      </c>
      <c r="HG244">
        <v>1.83215</v>
      </c>
      <c r="HH244">
        <v>1.88407</v>
      </c>
      <c r="HI244">
        <v>0.115924</v>
      </c>
      <c r="HJ244">
        <v>0</v>
      </c>
      <c r="HK244">
        <v>28.126</v>
      </c>
      <c r="HL244">
        <v>999.9</v>
      </c>
      <c r="HM244">
        <v>51.9</v>
      </c>
      <c r="HN244">
        <v>30.6</v>
      </c>
      <c r="HO244">
        <v>25.3529</v>
      </c>
      <c r="HP244">
        <v>63.5322</v>
      </c>
      <c r="HQ244">
        <v>16.7268</v>
      </c>
      <c r="HR244">
        <v>1</v>
      </c>
      <c r="HS244">
        <v>0.0836306</v>
      </c>
      <c r="HT244">
        <v>-0.694837</v>
      </c>
      <c r="HU244">
        <v>20.199</v>
      </c>
      <c r="HV244">
        <v>5.22852</v>
      </c>
      <c r="HW244">
        <v>11.974</v>
      </c>
      <c r="HX244">
        <v>4.97015</v>
      </c>
      <c r="HY244">
        <v>3.28965</v>
      </c>
      <c r="HZ244">
        <v>9999</v>
      </c>
      <c r="IA244">
        <v>9999</v>
      </c>
      <c r="IB244">
        <v>9999</v>
      </c>
      <c r="IC244">
        <v>999.9</v>
      </c>
      <c r="ID244">
        <v>4.97296</v>
      </c>
      <c r="IE244">
        <v>1.8773</v>
      </c>
      <c r="IF244">
        <v>1.87543</v>
      </c>
      <c r="IG244">
        <v>1.8782</v>
      </c>
      <c r="IH244">
        <v>1.87494</v>
      </c>
      <c r="II244">
        <v>1.87851</v>
      </c>
      <c r="IJ244">
        <v>1.87561</v>
      </c>
      <c r="IK244">
        <v>1.87683</v>
      </c>
      <c r="IL244">
        <v>0</v>
      </c>
      <c r="IM244">
        <v>0</v>
      </c>
      <c r="IN244">
        <v>0</v>
      </c>
      <c r="IO244">
        <v>0</v>
      </c>
      <c r="IP244" t="s">
        <v>443</v>
      </c>
      <c r="IQ244" t="s">
        <v>444</v>
      </c>
      <c r="IR244" t="s">
        <v>445</v>
      </c>
      <c r="IS244" t="s">
        <v>445</v>
      </c>
      <c r="IT244" t="s">
        <v>445</v>
      </c>
      <c r="IU244" t="s">
        <v>445</v>
      </c>
      <c r="IV244">
        <v>0</v>
      </c>
      <c r="IW244">
        <v>100</v>
      </c>
      <c r="IX244">
        <v>100</v>
      </c>
      <c r="IY244">
        <v>0.347</v>
      </c>
      <c r="IZ244">
        <v>0.2238</v>
      </c>
      <c r="JA244">
        <v>-0.2046850803116756</v>
      </c>
      <c r="JB244">
        <v>0.001090686741545948</v>
      </c>
      <c r="JC244">
        <v>-2.452344269991786E-07</v>
      </c>
      <c r="JD244">
        <v>1.613811493950918E-10</v>
      </c>
      <c r="JE244">
        <v>-0.05017639731038544</v>
      </c>
      <c r="JF244">
        <v>-0.0006473243881308715</v>
      </c>
      <c r="JG244">
        <v>0.0006993473609999637</v>
      </c>
      <c r="JH244">
        <v>-6.390957121238126E-06</v>
      </c>
      <c r="JI244">
        <v>1</v>
      </c>
      <c r="JJ244">
        <v>2094</v>
      </c>
      <c r="JK244">
        <v>1</v>
      </c>
      <c r="JL244">
        <v>27</v>
      </c>
      <c r="JM244">
        <v>187606.6</v>
      </c>
      <c r="JN244">
        <v>187606.5</v>
      </c>
      <c r="JO244">
        <v>1.47705</v>
      </c>
      <c r="JP244">
        <v>2.55371</v>
      </c>
      <c r="JQ244">
        <v>1.39893</v>
      </c>
      <c r="JR244">
        <v>2.34375</v>
      </c>
      <c r="JS244">
        <v>1.44897</v>
      </c>
      <c r="JT244">
        <v>2.57324</v>
      </c>
      <c r="JU244">
        <v>36.8842</v>
      </c>
      <c r="JV244">
        <v>24.2013</v>
      </c>
      <c r="JW244">
        <v>18</v>
      </c>
      <c r="JX244">
        <v>477.522</v>
      </c>
      <c r="JY244">
        <v>480.362</v>
      </c>
      <c r="JZ244">
        <v>28.4678</v>
      </c>
      <c r="KA244">
        <v>28.2214</v>
      </c>
      <c r="KB244">
        <v>30</v>
      </c>
      <c r="KC244">
        <v>27.9598</v>
      </c>
      <c r="KD244">
        <v>28.0298</v>
      </c>
      <c r="KE244">
        <v>29.5839</v>
      </c>
      <c r="KF244">
        <v>26.4762</v>
      </c>
      <c r="KG244">
        <v>93.3134</v>
      </c>
      <c r="KH244">
        <v>28.4583</v>
      </c>
      <c r="KI244">
        <v>607.192</v>
      </c>
      <c r="KJ244">
        <v>20.8772</v>
      </c>
      <c r="KK244">
        <v>101.175</v>
      </c>
      <c r="KL244">
        <v>100.355</v>
      </c>
    </row>
    <row r="245" spans="1:298">
      <c r="A245">
        <v>229</v>
      </c>
      <c r="B245">
        <v>1758404982.1</v>
      </c>
      <c r="C245">
        <v>7573.599999904633</v>
      </c>
      <c r="D245" t="s">
        <v>905</v>
      </c>
      <c r="E245" t="s">
        <v>906</v>
      </c>
      <c r="F245">
        <v>5</v>
      </c>
      <c r="G245" t="s">
        <v>834</v>
      </c>
      <c r="H245" t="s">
        <v>437</v>
      </c>
      <c r="I245" t="s">
        <v>438</v>
      </c>
      <c r="J245">
        <v>1758404974.314285</v>
      </c>
      <c r="K245">
        <f>(L245)/1000</f>
        <v>0</v>
      </c>
      <c r="L245">
        <f>IF(DQ245, AO245, AI245)</f>
        <v>0</v>
      </c>
      <c r="M245">
        <f>IF(DQ245, AJ245, AH245)</f>
        <v>0</v>
      </c>
      <c r="N245">
        <f>DS245 - IF(AV245&gt;1, M245*DM245*100.0/(AX245), 0)</f>
        <v>0</v>
      </c>
      <c r="O245">
        <f>((U245-K245/2)*N245-M245)/(U245+K245/2)</f>
        <v>0</v>
      </c>
      <c r="P245">
        <f>O245*(DZ245+EA245)/1000.0</f>
        <v>0</v>
      </c>
      <c r="Q245">
        <f>(DS245 - IF(AV245&gt;1, M245*DM245*100.0/(AX245), 0))*(DZ245+EA245)/1000.0</f>
        <v>0</v>
      </c>
      <c r="R245">
        <f>2.0/((1/T245-1/S245)+SIGN(T245)*SQRT((1/T245-1/S245)*(1/T245-1/S245) + 4*DN245/((DN245+1)*(DN245+1))*(2*1/T245*1/S245-1/S245*1/S245)))</f>
        <v>0</v>
      </c>
      <c r="S245">
        <f>IF(LEFT(DO245,1)&lt;&gt;"0",IF(LEFT(DO245,1)="1",3.0,DP245),$D$5+$E$5*(EG245*DZ245/($K$5*1000))+$F$5*(EG245*DZ245/($K$5*1000))*MAX(MIN(DM245,$J$5),$I$5)*MAX(MIN(DM245,$J$5),$I$5)+$G$5*MAX(MIN(DM245,$J$5),$I$5)*(EG245*DZ245/($K$5*1000))+$H$5*(EG245*DZ245/($K$5*1000))*(EG245*DZ245/($K$5*1000)))</f>
        <v>0</v>
      </c>
      <c r="T245">
        <f>K245*(1000-(1000*0.61365*exp(17.502*X245/(240.97+X245))/(DZ245+EA245)+DU245)/2)/(1000*0.61365*exp(17.502*X245/(240.97+X245))/(DZ245+EA245)-DU245)</f>
        <v>0</v>
      </c>
      <c r="U245">
        <f>1/((DN245+1)/(R245/1.6)+1/(S245/1.37)) + DN245/((DN245+1)/(R245/1.6) + DN245/(S245/1.37))</f>
        <v>0</v>
      </c>
      <c r="V245">
        <f>(DI245*DL245)</f>
        <v>0</v>
      </c>
      <c r="W245">
        <f>(EB245+(V245+2*0.95*5.67E-8*(((EB245+$B$7)+273)^4-(EB245+273)^4)-44100*K245)/(1.84*29.3*S245+8*0.95*5.67E-8*(EB245+273)^3))</f>
        <v>0</v>
      </c>
      <c r="X245">
        <f>($C$7*EC245+$D$7*ED245+$E$7*W245)</f>
        <v>0</v>
      </c>
      <c r="Y245">
        <f>0.61365*exp(17.502*X245/(240.97+X245))</f>
        <v>0</v>
      </c>
      <c r="Z245">
        <f>(AA245/AB245*100)</f>
        <v>0</v>
      </c>
      <c r="AA245">
        <f>DU245*(DZ245+EA245)/1000</f>
        <v>0</v>
      </c>
      <c r="AB245">
        <f>0.61365*exp(17.502*EB245/(240.97+EB245))</f>
        <v>0</v>
      </c>
      <c r="AC245">
        <f>(Y245-DU245*(DZ245+EA245)/1000)</f>
        <v>0</v>
      </c>
      <c r="AD245">
        <f>(-K245*44100)</f>
        <v>0</v>
      </c>
      <c r="AE245">
        <f>2*29.3*S245*0.92*(EB245-X245)</f>
        <v>0</v>
      </c>
      <c r="AF245">
        <f>2*0.95*5.67E-8*(((EB245+$B$7)+273)^4-(X245+273)^4)</f>
        <v>0</v>
      </c>
      <c r="AG245">
        <f>V245+AF245+AD245+AE245</f>
        <v>0</v>
      </c>
      <c r="AH245">
        <f>DY245*AV245*(DT245-DS245*(1000-AV245*DV245)/(1000-AV245*DU245))/(100*DM245)</f>
        <v>0</v>
      </c>
      <c r="AI245">
        <f>1000*DY245*AV245*(DU245-DV245)/(100*DM245*(1000-AV245*DU245))</f>
        <v>0</v>
      </c>
      <c r="AJ245">
        <f>(AK245 - AL245 - DZ245*1E3/(8.314*(EB245+273.15)) * AN245/DY245 * AM245) * DY245/(100*DM245) * (1000 - DV245)/1000</f>
        <v>0</v>
      </c>
      <c r="AK245">
        <v>603.7160756157795</v>
      </c>
      <c r="AL245">
        <v>577.7976363636366</v>
      </c>
      <c r="AM245">
        <v>3.402254919657481</v>
      </c>
      <c r="AN245">
        <v>65.66156784725538</v>
      </c>
      <c r="AO245">
        <f>(AQ245 - AP245 + DZ245*1E3/(8.314*(EB245+273.15)) * AS245/DY245 * AR245) * DY245/(100*DM245) * 1000/(1000 - AQ245)</f>
        <v>0</v>
      </c>
      <c r="AP245">
        <v>20.877354126316</v>
      </c>
      <c r="AQ245">
        <v>23.06074060606059</v>
      </c>
      <c r="AR245">
        <v>-0.0001275110759933731</v>
      </c>
      <c r="AS245">
        <v>124.6823972662546</v>
      </c>
      <c r="AT245">
        <v>0</v>
      </c>
      <c r="AU245">
        <v>0</v>
      </c>
      <c r="AV245">
        <f>IF(AT245*$H$13&gt;=AX245,1.0,(AX245/(AX245-AT245*$H$13)))</f>
        <v>0</v>
      </c>
      <c r="AW245">
        <f>(AV245-1)*100</f>
        <v>0</v>
      </c>
      <c r="AX245">
        <f>MAX(0,($B$13+$C$13*EG245)/(1+$D$13*EG245)*DZ245/(EB245+273)*$E$13)</f>
        <v>0</v>
      </c>
      <c r="AY245" t="s">
        <v>439</v>
      </c>
      <c r="AZ245" t="s">
        <v>439</v>
      </c>
      <c r="BA245">
        <v>0</v>
      </c>
      <c r="BB245">
        <v>0</v>
      </c>
      <c r="BC245">
        <f>1-BA245/BB245</f>
        <v>0</v>
      </c>
      <c r="BD245">
        <v>0</v>
      </c>
      <c r="BE245" t="s">
        <v>439</v>
      </c>
      <c r="BF245" t="s">
        <v>439</v>
      </c>
      <c r="BG245">
        <v>0</v>
      </c>
      <c r="BH245">
        <v>0</v>
      </c>
      <c r="BI245">
        <f>1-BG245/BH245</f>
        <v>0</v>
      </c>
      <c r="BJ245">
        <v>0.5</v>
      </c>
      <c r="BK245">
        <f>DJ245</f>
        <v>0</v>
      </c>
      <c r="BL245">
        <f>M245</f>
        <v>0</v>
      </c>
      <c r="BM245">
        <f>BI245*BJ245*BK245</f>
        <v>0</v>
      </c>
      <c r="BN245">
        <f>(BL245-BD245)/BK245</f>
        <v>0</v>
      </c>
      <c r="BO245">
        <f>(BB245-BH245)/BH245</f>
        <v>0</v>
      </c>
      <c r="BP245">
        <f>BA245/(BC245+BA245/BH245)</f>
        <v>0</v>
      </c>
      <c r="BQ245" t="s">
        <v>439</v>
      </c>
      <c r="BR245">
        <v>0</v>
      </c>
      <c r="BS245">
        <f>IF(BR245&lt;&gt;0, BR245, BP245)</f>
        <v>0</v>
      </c>
      <c r="BT245">
        <f>1-BS245/BH245</f>
        <v>0</v>
      </c>
      <c r="BU245">
        <f>(BH245-BG245)/(BH245-BS245)</f>
        <v>0</v>
      </c>
      <c r="BV245">
        <f>(BB245-BH245)/(BB245-BS245)</f>
        <v>0</v>
      </c>
      <c r="BW245">
        <f>(BH245-BG245)/(BH245-BA245)</f>
        <v>0</v>
      </c>
      <c r="BX245">
        <f>(BB245-BH245)/(BB245-BA245)</f>
        <v>0</v>
      </c>
      <c r="BY245">
        <f>(BU245*BS245/BG245)</f>
        <v>0</v>
      </c>
      <c r="BZ245">
        <f>(1-BY245)</f>
        <v>0</v>
      </c>
      <c r="DI245">
        <f>$B$11*EH245+$C$11*EI245+$F$11*ET245*(1-EW245)</f>
        <v>0</v>
      </c>
      <c r="DJ245">
        <f>DI245*DK245</f>
        <v>0</v>
      </c>
      <c r="DK245">
        <f>($B$11*$D$9+$C$11*$D$9+$F$11*((FG245+EY245)/MAX(FG245+EY245+FH245, 0.1)*$I$9+FH245/MAX(FG245+EY245+FH245, 0.1)*$J$9))/($B$11+$C$11+$F$11)</f>
        <v>0</v>
      </c>
      <c r="DL245">
        <f>($B$11*$K$9+$C$11*$K$9+$F$11*((FG245+EY245)/MAX(FG245+EY245+FH245, 0.1)*$P$9+FH245/MAX(FG245+EY245+FH245, 0.1)*$Q$9))/($B$11+$C$11+$F$11)</f>
        <v>0</v>
      </c>
      <c r="DM245">
        <v>2.7</v>
      </c>
      <c r="DN245">
        <v>0.5</v>
      </c>
      <c r="DO245" t="s">
        <v>440</v>
      </c>
      <c r="DP245">
        <v>2</v>
      </c>
      <c r="DQ245" t="b">
        <v>1</v>
      </c>
      <c r="DR245">
        <v>1758404974.314285</v>
      </c>
      <c r="DS245">
        <v>540.4106428571429</v>
      </c>
      <c r="DT245">
        <v>575.2878571428571</v>
      </c>
      <c r="DU245">
        <v>23.06784642857142</v>
      </c>
      <c r="DV245">
        <v>20.88076785714285</v>
      </c>
      <c r="DW245">
        <v>540.0723928571427</v>
      </c>
      <c r="DX245">
        <v>22.84402857142857</v>
      </c>
      <c r="DY245">
        <v>499.9847142857142</v>
      </c>
      <c r="DZ245">
        <v>90.27129642857143</v>
      </c>
      <c r="EA245">
        <v>0.05180106785714285</v>
      </c>
      <c r="EB245">
        <v>29.63130357142857</v>
      </c>
      <c r="EC245">
        <v>30.00853214285715</v>
      </c>
      <c r="ED245">
        <v>999.9000000000002</v>
      </c>
      <c r="EE245">
        <v>0</v>
      </c>
      <c r="EF245">
        <v>0</v>
      </c>
      <c r="EG245">
        <v>9985.963928571427</v>
      </c>
      <c r="EH245">
        <v>0</v>
      </c>
      <c r="EI245">
        <v>7.438719642857142</v>
      </c>
      <c r="EJ245">
        <v>-34.87721428571429</v>
      </c>
      <c r="EK245">
        <v>553.1710357142857</v>
      </c>
      <c r="EL245">
        <v>587.5564999999999</v>
      </c>
      <c r="EM245">
        <v>2.187068571428571</v>
      </c>
      <c r="EN245">
        <v>575.2878571428571</v>
      </c>
      <c r="EO245">
        <v>20.88076785714285</v>
      </c>
      <c r="EP245">
        <v>2.082363571428572</v>
      </c>
      <c r="EQ245">
        <v>1.884933571428572</v>
      </c>
      <c r="ER245">
        <v>18.08491785714286</v>
      </c>
      <c r="ES245">
        <v>16.50951071428571</v>
      </c>
      <c r="ET245">
        <v>2000.006785714286</v>
      </c>
      <c r="EU245">
        <v>0.9800039642857142</v>
      </c>
      <c r="EV245">
        <v>0.0199957</v>
      </c>
      <c r="EW245">
        <v>0</v>
      </c>
      <c r="EX245">
        <v>281.6084285714285</v>
      </c>
      <c r="EY245">
        <v>5.000560000000001</v>
      </c>
      <c r="EZ245">
        <v>5761.499642857144</v>
      </c>
      <c r="FA245">
        <v>17294.95714285714</v>
      </c>
      <c r="FB245">
        <v>40.19625</v>
      </c>
      <c r="FC245">
        <v>40.79428571428571</v>
      </c>
      <c r="FD245">
        <v>40.2430357142857</v>
      </c>
      <c r="FE245">
        <v>39.91714285714284</v>
      </c>
      <c r="FF245">
        <v>41.3770357142857</v>
      </c>
      <c r="FG245">
        <v>1955.116785714286</v>
      </c>
      <c r="FH245">
        <v>39.89000000000001</v>
      </c>
      <c r="FI245">
        <v>0</v>
      </c>
      <c r="FJ245">
        <v>1758404982.4</v>
      </c>
      <c r="FK245">
        <v>0</v>
      </c>
      <c r="FL245">
        <v>281.61756</v>
      </c>
      <c r="FM245">
        <v>0.02607693040153729</v>
      </c>
      <c r="FN245">
        <v>-6.177692305175682</v>
      </c>
      <c r="FO245">
        <v>5761.314000000001</v>
      </c>
      <c r="FP245">
        <v>15</v>
      </c>
      <c r="FQ245">
        <v>0</v>
      </c>
      <c r="FR245" t="s">
        <v>441</v>
      </c>
      <c r="FS245">
        <v>1747148579.5</v>
      </c>
      <c r="FT245">
        <v>1747148584.5</v>
      </c>
      <c r="FU245">
        <v>0</v>
      </c>
      <c r="FV245">
        <v>0.162</v>
      </c>
      <c r="FW245">
        <v>-0.001</v>
      </c>
      <c r="FX245">
        <v>0.139</v>
      </c>
      <c r="FY245">
        <v>0.058</v>
      </c>
      <c r="FZ245">
        <v>420</v>
      </c>
      <c r="GA245">
        <v>16</v>
      </c>
      <c r="GB245">
        <v>0.19</v>
      </c>
      <c r="GC245">
        <v>0.02</v>
      </c>
      <c r="GD245">
        <v>-34.71273658536585</v>
      </c>
      <c r="GE245">
        <v>-3.523097560975616</v>
      </c>
      <c r="GF245">
        <v>0.3567602117130091</v>
      </c>
      <c r="GG245">
        <v>0</v>
      </c>
      <c r="GH245">
        <v>281.6135294117647</v>
      </c>
      <c r="GI245">
        <v>0.02319328176439437</v>
      </c>
      <c r="GJ245">
        <v>0.190800979664229</v>
      </c>
      <c r="GK245">
        <v>1</v>
      </c>
      <c r="GL245">
        <v>2.184653414634147</v>
      </c>
      <c r="GM245">
        <v>0.030487526132409</v>
      </c>
      <c r="GN245">
        <v>0.004895524391929928</v>
      </c>
      <c r="GO245">
        <v>1</v>
      </c>
      <c r="GP245">
        <v>2</v>
      </c>
      <c r="GQ245">
        <v>3</v>
      </c>
      <c r="GR245" t="s">
        <v>448</v>
      </c>
      <c r="GS245">
        <v>3.12808</v>
      </c>
      <c r="GT245">
        <v>2.72989</v>
      </c>
      <c r="GU245">
        <v>0.106648</v>
      </c>
      <c r="GV245">
        <v>0.111953</v>
      </c>
      <c r="GW245">
        <v>0.104004</v>
      </c>
      <c r="GX245">
        <v>0.0975756</v>
      </c>
      <c r="GY245">
        <v>26859.1</v>
      </c>
      <c r="GZ245">
        <v>25854.7</v>
      </c>
      <c r="HA245">
        <v>30604.2</v>
      </c>
      <c r="HB245">
        <v>29364.8</v>
      </c>
      <c r="HC245">
        <v>37841.1</v>
      </c>
      <c r="HD245">
        <v>34858.9</v>
      </c>
      <c r="HE245">
        <v>46816.5</v>
      </c>
      <c r="HF245">
        <v>43626.2</v>
      </c>
      <c r="HG245">
        <v>1.83212</v>
      </c>
      <c r="HH245">
        <v>1.88442</v>
      </c>
      <c r="HI245">
        <v>0.116132</v>
      </c>
      <c r="HJ245">
        <v>0</v>
      </c>
      <c r="HK245">
        <v>28.1302</v>
      </c>
      <c r="HL245">
        <v>999.9</v>
      </c>
      <c r="HM245">
        <v>51.9</v>
      </c>
      <c r="HN245">
        <v>30.6</v>
      </c>
      <c r="HO245">
        <v>25.3496</v>
      </c>
      <c r="HP245">
        <v>63.6022</v>
      </c>
      <c r="HQ245">
        <v>16.7468</v>
      </c>
      <c r="HR245">
        <v>1</v>
      </c>
      <c r="HS245">
        <v>0.0836814</v>
      </c>
      <c r="HT245">
        <v>-0.667113</v>
      </c>
      <c r="HU245">
        <v>20.1991</v>
      </c>
      <c r="HV245">
        <v>5.22837</v>
      </c>
      <c r="HW245">
        <v>11.974</v>
      </c>
      <c r="HX245">
        <v>4.96985</v>
      </c>
      <c r="HY245">
        <v>3.28963</v>
      </c>
      <c r="HZ245">
        <v>9999</v>
      </c>
      <c r="IA245">
        <v>9999</v>
      </c>
      <c r="IB245">
        <v>9999</v>
      </c>
      <c r="IC245">
        <v>999.9</v>
      </c>
      <c r="ID245">
        <v>4.97296</v>
      </c>
      <c r="IE245">
        <v>1.87729</v>
      </c>
      <c r="IF245">
        <v>1.87538</v>
      </c>
      <c r="IG245">
        <v>1.8782</v>
      </c>
      <c r="IH245">
        <v>1.87495</v>
      </c>
      <c r="II245">
        <v>1.87851</v>
      </c>
      <c r="IJ245">
        <v>1.87561</v>
      </c>
      <c r="IK245">
        <v>1.87681</v>
      </c>
      <c r="IL245">
        <v>0</v>
      </c>
      <c r="IM245">
        <v>0</v>
      </c>
      <c r="IN245">
        <v>0</v>
      </c>
      <c r="IO245">
        <v>0</v>
      </c>
      <c r="IP245" t="s">
        <v>443</v>
      </c>
      <c r="IQ245" t="s">
        <v>444</v>
      </c>
      <c r="IR245" t="s">
        <v>445</v>
      </c>
      <c r="IS245" t="s">
        <v>445</v>
      </c>
      <c r="IT245" t="s">
        <v>445</v>
      </c>
      <c r="IU245" t="s">
        <v>445</v>
      </c>
      <c r="IV245">
        <v>0</v>
      </c>
      <c r="IW245">
        <v>100</v>
      </c>
      <c r="IX245">
        <v>100</v>
      </c>
      <c r="IY245">
        <v>0.363</v>
      </c>
      <c r="IZ245">
        <v>0.2236</v>
      </c>
      <c r="JA245">
        <v>-0.2046850803116756</v>
      </c>
      <c r="JB245">
        <v>0.001090686741545948</v>
      </c>
      <c r="JC245">
        <v>-2.452344269991786E-07</v>
      </c>
      <c r="JD245">
        <v>1.613811493950918E-10</v>
      </c>
      <c r="JE245">
        <v>-0.05017639731038544</v>
      </c>
      <c r="JF245">
        <v>-0.0006473243881308715</v>
      </c>
      <c r="JG245">
        <v>0.0006993473609999637</v>
      </c>
      <c r="JH245">
        <v>-6.390957121238126E-06</v>
      </c>
      <c r="JI245">
        <v>1</v>
      </c>
      <c r="JJ245">
        <v>2094</v>
      </c>
      <c r="JK245">
        <v>1</v>
      </c>
      <c r="JL245">
        <v>27</v>
      </c>
      <c r="JM245">
        <v>187606.7</v>
      </c>
      <c r="JN245">
        <v>187606.6</v>
      </c>
      <c r="JO245">
        <v>1.50879</v>
      </c>
      <c r="JP245">
        <v>2.54883</v>
      </c>
      <c r="JQ245">
        <v>1.39893</v>
      </c>
      <c r="JR245">
        <v>2.34375</v>
      </c>
      <c r="JS245">
        <v>1.44897</v>
      </c>
      <c r="JT245">
        <v>2.58789</v>
      </c>
      <c r="JU245">
        <v>36.8842</v>
      </c>
      <c r="JV245">
        <v>24.2013</v>
      </c>
      <c r="JW245">
        <v>18</v>
      </c>
      <c r="JX245">
        <v>477.495</v>
      </c>
      <c r="JY245">
        <v>480.594</v>
      </c>
      <c r="JZ245">
        <v>28.4611</v>
      </c>
      <c r="KA245">
        <v>28.2198</v>
      </c>
      <c r="KB245">
        <v>30</v>
      </c>
      <c r="KC245">
        <v>27.9576</v>
      </c>
      <c r="KD245">
        <v>28.0298</v>
      </c>
      <c r="KE245">
        <v>30.2051</v>
      </c>
      <c r="KF245">
        <v>26.4762</v>
      </c>
      <c r="KG245">
        <v>93.3134</v>
      </c>
      <c r="KH245">
        <v>28.4417</v>
      </c>
      <c r="KI245">
        <v>627.229</v>
      </c>
      <c r="KJ245">
        <v>20.8825</v>
      </c>
      <c r="KK245">
        <v>101.175</v>
      </c>
      <c r="KL245">
        <v>100.355</v>
      </c>
    </row>
    <row r="246" spans="1:298">
      <c r="A246">
        <v>230</v>
      </c>
      <c r="B246">
        <v>1758404987.1</v>
      </c>
      <c r="C246">
        <v>7578.599999904633</v>
      </c>
      <c r="D246" t="s">
        <v>907</v>
      </c>
      <c r="E246" t="s">
        <v>908</v>
      </c>
      <c r="F246">
        <v>5</v>
      </c>
      <c r="G246" t="s">
        <v>834</v>
      </c>
      <c r="H246" t="s">
        <v>437</v>
      </c>
      <c r="I246" t="s">
        <v>438</v>
      </c>
      <c r="J246">
        <v>1758404979.6</v>
      </c>
      <c r="K246">
        <f>(L246)/1000</f>
        <v>0</v>
      </c>
      <c r="L246">
        <f>IF(DQ246, AO246, AI246)</f>
        <v>0</v>
      </c>
      <c r="M246">
        <f>IF(DQ246, AJ246, AH246)</f>
        <v>0</v>
      </c>
      <c r="N246">
        <f>DS246 - IF(AV246&gt;1, M246*DM246*100.0/(AX246), 0)</f>
        <v>0</v>
      </c>
      <c r="O246">
        <f>((U246-K246/2)*N246-M246)/(U246+K246/2)</f>
        <v>0</v>
      </c>
      <c r="P246">
        <f>O246*(DZ246+EA246)/1000.0</f>
        <v>0</v>
      </c>
      <c r="Q246">
        <f>(DS246 - IF(AV246&gt;1, M246*DM246*100.0/(AX246), 0))*(DZ246+EA246)/1000.0</f>
        <v>0</v>
      </c>
      <c r="R246">
        <f>2.0/((1/T246-1/S246)+SIGN(T246)*SQRT((1/T246-1/S246)*(1/T246-1/S246) + 4*DN246/((DN246+1)*(DN246+1))*(2*1/T246*1/S246-1/S246*1/S246)))</f>
        <v>0</v>
      </c>
      <c r="S246">
        <f>IF(LEFT(DO246,1)&lt;&gt;"0",IF(LEFT(DO246,1)="1",3.0,DP246),$D$5+$E$5*(EG246*DZ246/($K$5*1000))+$F$5*(EG246*DZ246/($K$5*1000))*MAX(MIN(DM246,$J$5),$I$5)*MAX(MIN(DM246,$J$5),$I$5)+$G$5*MAX(MIN(DM246,$J$5),$I$5)*(EG246*DZ246/($K$5*1000))+$H$5*(EG246*DZ246/($K$5*1000))*(EG246*DZ246/($K$5*1000)))</f>
        <v>0</v>
      </c>
      <c r="T246">
        <f>K246*(1000-(1000*0.61365*exp(17.502*X246/(240.97+X246))/(DZ246+EA246)+DU246)/2)/(1000*0.61365*exp(17.502*X246/(240.97+X246))/(DZ246+EA246)-DU246)</f>
        <v>0</v>
      </c>
      <c r="U246">
        <f>1/((DN246+1)/(R246/1.6)+1/(S246/1.37)) + DN246/((DN246+1)/(R246/1.6) + DN246/(S246/1.37))</f>
        <v>0</v>
      </c>
      <c r="V246">
        <f>(DI246*DL246)</f>
        <v>0</v>
      </c>
      <c r="W246">
        <f>(EB246+(V246+2*0.95*5.67E-8*(((EB246+$B$7)+273)^4-(EB246+273)^4)-44100*K246)/(1.84*29.3*S246+8*0.95*5.67E-8*(EB246+273)^3))</f>
        <v>0</v>
      </c>
      <c r="X246">
        <f>($C$7*EC246+$D$7*ED246+$E$7*W246)</f>
        <v>0</v>
      </c>
      <c r="Y246">
        <f>0.61365*exp(17.502*X246/(240.97+X246))</f>
        <v>0</v>
      </c>
      <c r="Z246">
        <f>(AA246/AB246*100)</f>
        <v>0</v>
      </c>
      <c r="AA246">
        <f>DU246*(DZ246+EA246)/1000</f>
        <v>0</v>
      </c>
      <c r="AB246">
        <f>0.61365*exp(17.502*EB246/(240.97+EB246))</f>
        <v>0</v>
      </c>
      <c r="AC246">
        <f>(Y246-DU246*(DZ246+EA246)/1000)</f>
        <v>0</v>
      </c>
      <c r="AD246">
        <f>(-K246*44100)</f>
        <v>0</v>
      </c>
      <c r="AE246">
        <f>2*29.3*S246*0.92*(EB246-X246)</f>
        <v>0</v>
      </c>
      <c r="AF246">
        <f>2*0.95*5.67E-8*(((EB246+$B$7)+273)^4-(X246+273)^4)</f>
        <v>0</v>
      </c>
      <c r="AG246">
        <f>V246+AF246+AD246+AE246</f>
        <v>0</v>
      </c>
      <c r="AH246">
        <f>DY246*AV246*(DT246-DS246*(1000-AV246*DV246)/(1000-AV246*DU246))/(100*DM246)</f>
        <v>0</v>
      </c>
      <c r="AI246">
        <f>1000*DY246*AV246*(DU246-DV246)/(100*DM246*(1000-AV246*DU246))</f>
        <v>0</v>
      </c>
      <c r="AJ246">
        <f>(AK246 - AL246 - DZ246*1E3/(8.314*(EB246+273.15)) * AN246/DY246 * AM246) * DY246/(100*DM246) * (1000 - DV246)/1000</f>
        <v>0</v>
      </c>
      <c r="AK246">
        <v>620.8431719363632</v>
      </c>
      <c r="AL246">
        <v>594.7843575757574</v>
      </c>
      <c r="AM246">
        <v>3.394362826936443</v>
      </c>
      <c r="AN246">
        <v>65.66156784725538</v>
      </c>
      <c r="AO246">
        <f>(AQ246 - AP246 + DZ246*1E3/(8.314*(EB246+273.15)) * AS246/DY246 * AR246) * DY246/(100*DM246) * 1000/(1000 - AQ246)</f>
        <v>0</v>
      </c>
      <c r="AP246">
        <v>20.87445300369362</v>
      </c>
      <c r="AQ246">
        <v>23.05227212121211</v>
      </c>
      <c r="AR246">
        <v>-0.0001088067790544888</v>
      </c>
      <c r="AS246">
        <v>124.6823972662546</v>
      </c>
      <c r="AT246">
        <v>0</v>
      </c>
      <c r="AU246">
        <v>0</v>
      </c>
      <c r="AV246">
        <f>IF(AT246*$H$13&gt;=AX246,1.0,(AX246/(AX246-AT246*$H$13)))</f>
        <v>0</v>
      </c>
      <c r="AW246">
        <f>(AV246-1)*100</f>
        <v>0</v>
      </c>
      <c r="AX246">
        <f>MAX(0,($B$13+$C$13*EG246)/(1+$D$13*EG246)*DZ246/(EB246+273)*$E$13)</f>
        <v>0</v>
      </c>
      <c r="AY246" t="s">
        <v>439</v>
      </c>
      <c r="AZ246" t="s">
        <v>439</v>
      </c>
      <c r="BA246">
        <v>0</v>
      </c>
      <c r="BB246">
        <v>0</v>
      </c>
      <c r="BC246">
        <f>1-BA246/BB246</f>
        <v>0</v>
      </c>
      <c r="BD246">
        <v>0</v>
      </c>
      <c r="BE246" t="s">
        <v>439</v>
      </c>
      <c r="BF246" t="s">
        <v>439</v>
      </c>
      <c r="BG246">
        <v>0</v>
      </c>
      <c r="BH246">
        <v>0</v>
      </c>
      <c r="BI246">
        <f>1-BG246/BH246</f>
        <v>0</v>
      </c>
      <c r="BJ246">
        <v>0.5</v>
      </c>
      <c r="BK246">
        <f>DJ246</f>
        <v>0</v>
      </c>
      <c r="BL246">
        <f>M246</f>
        <v>0</v>
      </c>
      <c r="BM246">
        <f>BI246*BJ246*BK246</f>
        <v>0</v>
      </c>
      <c r="BN246">
        <f>(BL246-BD246)/BK246</f>
        <v>0</v>
      </c>
      <c r="BO246">
        <f>(BB246-BH246)/BH246</f>
        <v>0</v>
      </c>
      <c r="BP246">
        <f>BA246/(BC246+BA246/BH246)</f>
        <v>0</v>
      </c>
      <c r="BQ246" t="s">
        <v>439</v>
      </c>
      <c r="BR246">
        <v>0</v>
      </c>
      <c r="BS246">
        <f>IF(BR246&lt;&gt;0, BR246, BP246)</f>
        <v>0</v>
      </c>
      <c r="BT246">
        <f>1-BS246/BH246</f>
        <v>0</v>
      </c>
      <c r="BU246">
        <f>(BH246-BG246)/(BH246-BS246)</f>
        <v>0</v>
      </c>
      <c r="BV246">
        <f>(BB246-BH246)/(BB246-BS246)</f>
        <v>0</v>
      </c>
      <c r="BW246">
        <f>(BH246-BG246)/(BH246-BA246)</f>
        <v>0</v>
      </c>
      <c r="BX246">
        <f>(BB246-BH246)/(BB246-BA246)</f>
        <v>0</v>
      </c>
      <c r="BY246">
        <f>(BU246*BS246/BG246)</f>
        <v>0</v>
      </c>
      <c r="BZ246">
        <f>(1-BY246)</f>
        <v>0</v>
      </c>
      <c r="DI246">
        <f>$B$11*EH246+$C$11*EI246+$F$11*ET246*(1-EW246)</f>
        <v>0</v>
      </c>
      <c r="DJ246">
        <f>DI246*DK246</f>
        <v>0</v>
      </c>
      <c r="DK246">
        <f>($B$11*$D$9+$C$11*$D$9+$F$11*((FG246+EY246)/MAX(FG246+EY246+FH246, 0.1)*$I$9+FH246/MAX(FG246+EY246+FH246, 0.1)*$J$9))/($B$11+$C$11+$F$11)</f>
        <v>0</v>
      </c>
      <c r="DL246">
        <f>($B$11*$K$9+$C$11*$K$9+$F$11*((FG246+EY246)/MAX(FG246+EY246+FH246, 0.1)*$P$9+FH246/MAX(FG246+EY246+FH246, 0.1)*$Q$9))/($B$11+$C$11+$F$11)</f>
        <v>0</v>
      </c>
      <c r="DM246">
        <v>2.7</v>
      </c>
      <c r="DN246">
        <v>0.5</v>
      </c>
      <c r="DO246" t="s">
        <v>440</v>
      </c>
      <c r="DP246">
        <v>2</v>
      </c>
      <c r="DQ246" t="b">
        <v>1</v>
      </c>
      <c r="DR246">
        <v>1758404979.6</v>
      </c>
      <c r="DS246">
        <v>557.8514444444444</v>
      </c>
      <c r="DT246">
        <v>592.9827407407407</v>
      </c>
      <c r="DU246">
        <v>23.06305185185185</v>
      </c>
      <c r="DV246">
        <v>20.87847407407407</v>
      </c>
      <c r="DW246">
        <v>557.4963333333334</v>
      </c>
      <c r="DX246">
        <v>22.83934074074074</v>
      </c>
      <c r="DY246">
        <v>500.001037037037</v>
      </c>
      <c r="DZ246">
        <v>90.27232592592593</v>
      </c>
      <c r="EA246">
        <v>0.05182384444444444</v>
      </c>
      <c r="EB246">
        <v>29.63458518518519</v>
      </c>
      <c r="EC246">
        <v>30.01839259259259</v>
      </c>
      <c r="ED246">
        <v>999.9000000000001</v>
      </c>
      <c r="EE246">
        <v>0</v>
      </c>
      <c r="EF246">
        <v>0</v>
      </c>
      <c r="EG246">
        <v>10002.06814814815</v>
      </c>
      <c r="EH246">
        <v>0</v>
      </c>
      <c r="EI246">
        <v>7.436058518518518</v>
      </c>
      <c r="EJ246">
        <v>-35.13130740740741</v>
      </c>
      <c r="EK246">
        <v>571.0208518518518</v>
      </c>
      <c r="EL246">
        <v>605.6273703703703</v>
      </c>
      <c r="EM246">
        <v>2.184575185185186</v>
      </c>
      <c r="EN246">
        <v>592.9827407407407</v>
      </c>
      <c r="EO246">
        <v>20.87847407407407</v>
      </c>
      <c r="EP246">
        <v>2.081954444444444</v>
      </c>
      <c r="EQ246">
        <v>1.884748148148148</v>
      </c>
      <c r="ER246">
        <v>18.08178888888889</v>
      </c>
      <c r="ES246">
        <v>16.50796666666667</v>
      </c>
      <c r="ET246">
        <v>2000.01</v>
      </c>
      <c r="EU246">
        <v>0.980004</v>
      </c>
      <c r="EV246">
        <v>0.01999566296296296</v>
      </c>
      <c r="EW246">
        <v>0</v>
      </c>
      <c r="EX246">
        <v>281.5806666666667</v>
      </c>
      <c r="EY246">
        <v>5.000560000000001</v>
      </c>
      <c r="EZ246">
        <v>5761.320740740741</v>
      </c>
      <c r="FA246">
        <v>17294.98888888889</v>
      </c>
      <c r="FB246">
        <v>40.20822222222222</v>
      </c>
      <c r="FC246">
        <v>40.79822222222222</v>
      </c>
      <c r="FD246">
        <v>40.26118518518518</v>
      </c>
      <c r="FE246">
        <v>39.92329629629629</v>
      </c>
      <c r="FF246">
        <v>41.37485185185184</v>
      </c>
      <c r="FG246">
        <v>1955.12</v>
      </c>
      <c r="FH246">
        <v>39.89000000000001</v>
      </c>
      <c r="FI246">
        <v>0</v>
      </c>
      <c r="FJ246">
        <v>1758404987.2</v>
      </c>
      <c r="FK246">
        <v>0</v>
      </c>
      <c r="FL246">
        <v>281.58772</v>
      </c>
      <c r="FM246">
        <v>-0.3001538335660626</v>
      </c>
      <c r="FN246">
        <v>-1.604615425139664</v>
      </c>
      <c r="FO246">
        <v>5761.248</v>
      </c>
      <c r="FP246">
        <v>15</v>
      </c>
      <c r="FQ246">
        <v>0</v>
      </c>
      <c r="FR246" t="s">
        <v>441</v>
      </c>
      <c r="FS246">
        <v>1747148579.5</v>
      </c>
      <c r="FT246">
        <v>1747148584.5</v>
      </c>
      <c r="FU246">
        <v>0</v>
      </c>
      <c r="FV246">
        <v>0.162</v>
      </c>
      <c r="FW246">
        <v>-0.001</v>
      </c>
      <c r="FX246">
        <v>0.139</v>
      </c>
      <c r="FY246">
        <v>0.058</v>
      </c>
      <c r="FZ246">
        <v>420</v>
      </c>
      <c r="GA246">
        <v>16</v>
      </c>
      <c r="GB246">
        <v>0.19</v>
      </c>
      <c r="GC246">
        <v>0.02</v>
      </c>
      <c r="GD246">
        <v>-34.91556585365853</v>
      </c>
      <c r="GE246">
        <v>-3.227381184669028</v>
      </c>
      <c r="GF246">
        <v>0.3270583483482287</v>
      </c>
      <c r="GG246">
        <v>0</v>
      </c>
      <c r="GH246">
        <v>281.6122941176471</v>
      </c>
      <c r="GI246">
        <v>-0.2076088537039988</v>
      </c>
      <c r="GJ246">
        <v>0.1854450179198132</v>
      </c>
      <c r="GK246">
        <v>1</v>
      </c>
      <c r="GL246">
        <v>2.185740243902439</v>
      </c>
      <c r="GM246">
        <v>-0.01600348432055874</v>
      </c>
      <c r="GN246">
        <v>0.002785629926399596</v>
      </c>
      <c r="GO246">
        <v>1</v>
      </c>
      <c r="GP246">
        <v>2</v>
      </c>
      <c r="GQ246">
        <v>3</v>
      </c>
      <c r="GR246" t="s">
        <v>448</v>
      </c>
      <c r="GS246">
        <v>3.12822</v>
      </c>
      <c r="GT246">
        <v>2.72981</v>
      </c>
      <c r="GU246">
        <v>0.108844</v>
      </c>
      <c r="GV246">
        <v>0.114124</v>
      </c>
      <c r="GW246">
        <v>0.103975</v>
      </c>
      <c r="GX246">
        <v>0.0975673</v>
      </c>
      <c r="GY246">
        <v>26792.8</v>
      </c>
      <c r="GZ246">
        <v>25791.3</v>
      </c>
      <c r="HA246">
        <v>30603.9</v>
      </c>
      <c r="HB246">
        <v>29364.5</v>
      </c>
      <c r="HC246">
        <v>37842.5</v>
      </c>
      <c r="HD246">
        <v>34859.1</v>
      </c>
      <c r="HE246">
        <v>46816.4</v>
      </c>
      <c r="HF246">
        <v>43625.9</v>
      </c>
      <c r="HG246">
        <v>1.83237</v>
      </c>
      <c r="HH246">
        <v>1.88428</v>
      </c>
      <c r="HI246">
        <v>0.116289</v>
      </c>
      <c r="HJ246">
        <v>0</v>
      </c>
      <c r="HK246">
        <v>28.1333</v>
      </c>
      <c r="HL246">
        <v>999.9</v>
      </c>
      <c r="HM246">
        <v>51.9</v>
      </c>
      <c r="HN246">
        <v>30.6</v>
      </c>
      <c r="HO246">
        <v>25.3504</v>
      </c>
      <c r="HP246">
        <v>63.3722</v>
      </c>
      <c r="HQ246">
        <v>16.867</v>
      </c>
      <c r="HR246">
        <v>1</v>
      </c>
      <c r="HS246">
        <v>0.08358989999999999</v>
      </c>
      <c r="HT246">
        <v>-0.625722</v>
      </c>
      <c r="HU246">
        <v>20.1993</v>
      </c>
      <c r="HV246">
        <v>5.22852</v>
      </c>
      <c r="HW246">
        <v>11.974</v>
      </c>
      <c r="HX246">
        <v>4.97015</v>
      </c>
      <c r="HY246">
        <v>3.28958</v>
      </c>
      <c r="HZ246">
        <v>9999</v>
      </c>
      <c r="IA246">
        <v>9999</v>
      </c>
      <c r="IB246">
        <v>9999</v>
      </c>
      <c r="IC246">
        <v>999.9</v>
      </c>
      <c r="ID246">
        <v>4.97294</v>
      </c>
      <c r="IE246">
        <v>1.87732</v>
      </c>
      <c r="IF246">
        <v>1.87543</v>
      </c>
      <c r="IG246">
        <v>1.87822</v>
      </c>
      <c r="IH246">
        <v>1.87498</v>
      </c>
      <c r="II246">
        <v>1.87852</v>
      </c>
      <c r="IJ246">
        <v>1.87562</v>
      </c>
      <c r="IK246">
        <v>1.87683</v>
      </c>
      <c r="IL246">
        <v>0</v>
      </c>
      <c r="IM246">
        <v>0</v>
      </c>
      <c r="IN246">
        <v>0</v>
      </c>
      <c r="IO246">
        <v>0</v>
      </c>
      <c r="IP246" t="s">
        <v>443</v>
      </c>
      <c r="IQ246" t="s">
        <v>444</v>
      </c>
      <c r="IR246" t="s">
        <v>445</v>
      </c>
      <c r="IS246" t="s">
        <v>445</v>
      </c>
      <c r="IT246" t="s">
        <v>445</v>
      </c>
      <c r="IU246" t="s">
        <v>445</v>
      </c>
      <c r="IV246">
        <v>0</v>
      </c>
      <c r="IW246">
        <v>100</v>
      </c>
      <c r="IX246">
        <v>100</v>
      </c>
      <c r="IY246">
        <v>0.379</v>
      </c>
      <c r="IZ246">
        <v>0.2234</v>
      </c>
      <c r="JA246">
        <v>-0.2046850803116756</v>
      </c>
      <c r="JB246">
        <v>0.001090686741545948</v>
      </c>
      <c r="JC246">
        <v>-2.452344269991786E-07</v>
      </c>
      <c r="JD246">
        <v>1.613811493950918E-10</v>
      </c>
      <c r="JE246">
        <v>-0.05017639731038544</v>
      </c>
      <c r="JF246">
        <v>-0.0006473243881308715</v>
      </c>
      <c r="JG246">
        <v>0.0006993473609999637</v>
      </c>
      <c r="JH246">
        <v>-6.390957121238126E-06</v>
      </c>
      <c r="JI246">
        <v>1</v>
      </c>
      <c r="JJ246">
        <v>2094</v>
      </c>
      <c r="JK246">
        <v>1</v>
      </c>
      <c r="JL246">
        <v>27</v>
      </c>
      <c r="JM246">
        <v>187606.8</v>
      </c>
      <c r="JN246">
        <v>187606.7</v>
      </c>
      <c r="JO246">
        <v>1.54297</v>
      </c>
      <c r="JP246">
        <v>2.54395</v>
      </c>
      <c r="JQ246">
        <v>1.39893</v>
      </c>
      <c r="JR246">
        <v>2.34375</v>
      </c>
      <c r="JS246">
        <v>1.44897</v>
      </c>
      <c r="JT246">
        <v>2.59399</v>
      </c>
      <c r="JU246">
        <v>36.8842</v>
      </c>
      <c r="JV246">
        <v>24.2013</v>
      </c>
      <c r="JW246">
        <v>18</v>
      </c>
      <c r="JX246">
        <v>477.629</v>
      </c>
      <c r="JY246">
        <v>480.478</v>
      </c>
      <c r="JZ246">
        <v>28.4431</v>
      </c>
      <c r="KA246">
        <v>28.2191</v>
      </c>
      <c r="KB246">
        <v>30</v>
      </c>
      <c r="KC246">
        <v>27.9574</v>
      </c>
      <c r="KD246">
        <v>28.0277</v>
      </c>
      <c r="KE246">
        <v>30.9019</v>
      </c>
      <c r="KF246">
        <v>26.4762</v>
      </c>
      <c r="KG246">
        <v>93.3134</v>
      </c>
      <c r="KH246">
        <v>28.4135</v>
      </c>
      <c r="KI246">
        <v>640.603</v>
      </c>
      <c r="KJ246">
        <v>20.893</v>
      </c>
      <c r="KK246">
        <v>101.174</v>
      </c>
      <c r="KL246">
        <v>100.354</v>
      </c>
    </row>
    <row r="247" spans="1:298">
      <c r="A247">
        <v>231</v>
      </c>
      <c r="B247">
        <v>1758404992.1</v>
      </c>
      <c r="C247">
        <v>7583.599999904633</v>
      </c>
      <c r="D247" t="s">
        <v>909</v>
      </c>
      <c r="E247" t="s">
        <v>910</v>
      </c>
      <c r="F247">
        <v>5</v>
      </c>
      <c r="G247" t="s">
        <v>834</v>
      </c>
      <c r="H247" t="s">
        <v>437</v>
      </c>
      <c r="I247" t="s">
        <v>438</v>
      </c>
      <c r="J247">
        <v>1758404984.314285</v>
      </c>
      <c r="K247">
        <f>(L247)/1000</f>
        <v>0</v>
      </c>
      <c r="L247">
        <f>IF(DQ247, AO247, AI247)</f>
        <v>0</v>
      </c>
      <c r="M247">
        <f>IF(DQ247, AJ247, AH247)</f>
        <v>0</v>
      </c>
      <c r="N247">
        <f>DS247 - IF(AV247&gt;1, M247*DM247*100.0/(AX247), 0)</f>
        <v>0</v>
      </c>
      <c r="O247">
        <f>((U247-K247/2)*N247-M247)/(U247+K247/2)</f>
        <v>0</v>
      </c>
      <c r="P247">
        <f>O247*(DZ247+EA247)/1000.0</f>
        <v>0</v>
      </c>
      <c r="Q247">
        <f>(DS247 - IF(AV247&gt;1, M247*DM247*100.0/(AX247), 0))*(DZ247+EA247)/1000.0</f>
        <v>0</v>
      </c>
      <c r="R247">
        <f>2.0/((1/T247-1/S247)+SIGN(T247)*SQRT((1/T247-1/S247)*(1/T247-1/S247) + 4*DN247/((DN247+1)*(DN247+1))*(2*1/T247*1/S247-1/S247*1/S247)))</f>
        <v>0</v>
      </c>
      <c r="S247">
        <f>IF(LEFT(DO247,1)&lt;&gt;"0",IF(LEFT(DO247,1)="1",3.0,DP247),$D$5+$E$5*(EG247*DZ247/($K$5*1000))+$F$5*(EG247*DZ247/($K$5*1000))*MAX(MIN(DM247,$J$5),$I$5)*MAX(MIN(DM247,$J$5),$I$5)+$G$5*MAX(MIN(DM247,$J$5),$I$5)*(EG247*DZ247/($K$5*1000))+$H$5*(EG247*DZ247/($K$5*1000))*(EG247*DZ247/($K$5*1000)))</f>
        <v>0</v>
      </c>
      <c r="T247">
        <f>K247*(1000-(1000*0.61365*exp(17.502*X247/(240.97+X247))/(DZ247+EA247)+DU247)/2)/(1000*0.61365*exp(17.502*X247/(240.97+X247))/(DZ247+EA247)-DU247)</f>
        <v>0</v>
      </c>
      <c r="U247">
        <f>1/((DN247+1)/(R247/1.6)+1/(S247/1.37)) + DN247/((DN247+1)/(R247/1.6) + DN247/(S247/1.37))</f>
        <v>0</v>
      </c>
      <c r="V247">
        <f>(DI247*DL247)</f>
        <v>0</v>
      </c>
      <c r="W247">
        <f>(EB247+(V247+2*0.95*5.67E-8*(((EB247+$B$7)+273)^4-(EB247+273)^4)-44100*K247)/(1.84*29.3*S247+8*0.95*5.67E-8*(EB247+273)^3))</f>
        <v>0</v>
      </c>
      <c r="X247">
        <f>($C$7*EC247+$D$7*ED247+$E$7*W247)</f>
        <v>0</v>
      </c>
      <c r="Y247">
        <f>0.61365*exp(17.502*X247/(240.97+X247))</f>
        <v>0</v>
      </c>
      <c r="Z247">
        <f>(AA247/AB247*100)</f>
        <v>0</v>
      </c>
      <c r="AA247">
        <f>DU247*(DZ247+EA247)/1000</f>
        <v>0</v>
      </c>
      <c r="AB247">
        <f>0.61365*exp(17.502*EB247/(240.97+EB247))</f>
        <v>0</v>
      </c>
      <c r="AC247">
        <f>(Y247-DU247*(DZ247+EA247)/1000)</f>
        <v>0</v>
      </c>
      <c r="AD247">
        <f>(-K247*44100)</f>
        <v>0</v>
      </c>
      <c r="AE247">
        <f>2*29.3*S247*0.92*(EB247-X247)</f>
        <v>0</v>
      </c>
      <c r="AF247">
        <f>2*0.95*5.67E-8*(((EB247+$B$7)+273)^4-(X247+273)^4)</f>
        <v>0</v>
      </c>
      <c r="AG247">
        <f>V247+AF247+AD247+AE247</f>
        <v>0</v>
      </c>
      <c r="AH247">
        <f>DY247*AV247*(DT247-DS247*(1000-AV247*DV247)/(1000-AV247*DU247))/(100*DM247)</f>
        <v>0</v>
      </c>
      <c r="AI247">
        <f>1000*DY247*AV247*(DU247-DV247)/(100*DM247*(1000-AV247*DU247))</f>
        <v>0</v>
      </c>
      <c r="AJ247">
        <f>(AK247 - AL247 - DZ247*1E3/(8.314*(EB247+273.15)) * AN247/DY247 * AM247) * DY247/(100*DM247) * (1000 - DV247)/1000</f>
        <v>0</v>
      </c>
      <c r="AK247">
        <v>637.9931500617754</v>
      </c>
      <c r="AL247">
        <v>611.9569090909091</v>
      </c>
      <c r="AM247">
        <v>3.437015636879813</v>
      </c>
      <c r="AN247">
        <v>65.66156784725538</v>
      </c>
      <c r="AO247">
        <f>(AQ247 - AP247 + DZ247*1E3/(8.314*(EB247+273.15)) * AS247/DY247 * AR247) * DY247/(100*DM247) * 1000/(1000 - AQ247)</f>
        <v>0</v>
      </c>
      <c r="AP247">
        <v>20.87224081809546</v>
      </c>
      <c r="AQ247">
        <v>23.04175151515152</v>
      </c>
      <c r="AR247">
        <v>-0.0001406147842749775</v>
      </c>
      <c r="AS247">
        <v>124.6823972662546</v>
      </c>
      <c r="AT247">
        <v>0</v>
      </c>
      <c r="AU247">
        <v>0</v>
      </c>
      <c r="AV247">
        <f>IF(AT247*$H$13&gt;=AX247,1.0,(AX247/(AX247-AT247*$H$13)))</f>
        <v>0</v>
      </c>
      <c r="AW247">
        <f>(AV247-1)*100</f>
        <v>0</v>
      </c>
      <c r="AX247">
        <f>MAX(0,($B$13+$C$13*EG247)/(1+$D$13*EG247)*DZ247/(EB247+273)*$E$13)</f>
        <v>0</v>
      </c>
      <c r="AY247" t="s">
        <v>439</v>
      </c>
      <c r="AZ247" t="s">
        <v>439</v>
      </c>
      <c r="BA247">
        <v>0</v>
      </c>
      <c r="BB247">
        <v>0</v>
      </c>
      <c r="BC247">
        <f>1-BA247/BB247</f>
        <v>0</v>
      </c>
      <c r="BD247">
        <v>0</v>
      </c>
      <c r="BE247" t="s">
        <v>439</v>
      </c>
      <c r="BF247" t="s">
        <v>439</v>
      </c>
      <c r="BG247">
        <v>0</v>
      </c>
      <c r="BH247">
        <v>0</v>
      </c>
      <c r="BI247">
        <f>1-BG247/BH247</f>
        <v>0</v>
      </c>
      <c r="BJ247">
        <v>0.5</v>
      </c>
      <c r="BK247">
        <f>DJ247</f>
        <v>0</v>
      </c>
      <c r="BL247">
        <f>M247</f>
        <v>0</v>
      </c>
      <c r="BM247">
        <f>BI247*BJ247*BK247</f>
        <v>0</v>
      </c>
      <c r="BN247">
        <f>(BL247-BD247)/BK247</f>
        <v>0</v>
      </c>
      <c r="BO247">
        <f>(BB247-BH247)/BH247</f>
        <v>0</v>
      </c>
      <c r="BP247">
        <f>BA247/(BC247+BA247/BH247)</f>
        <v>0</v>
      </c>
      <c r="BQ247" t="s">
        <v>439</v>
      </c>
      <c r="BR247">
        <v>0</v>
      </c>
      <c r="BS247">
        <f>IF(BR247&lt;&gt;0, BR247, BP247)</f>
        <v>0</v>
      </c>
      <c r="BT247">
        <f>1-BS247/BH247</f>
        <v>0</v>
      </c>
      <c r="BU247">
        <f>(BH247-BG247)/(BH247-BS247)</f>
        <v>0</v>
      </c>
      <c r="BV247">
        <f>(BB247-BH247)/(BB247-BS247)</f>
        <v>0</v>
      </c>
      <c r="BW247">
        <f>(BH247-BG247)/(BH247-BA247)</f>
        <v>0</v>
      </c>
      <c r="BX247">
        <f>(BB247-BH247)/(BB247-BA247)</f>
        <v>0</v>
      </c>
      <c r="BY247">
        <f>(BU247*BS247/BG247)</f>
        <v>0</v>
      </c>
      <c r="BZ247">
        <f>(1-BY247)</f>
        <v>0</v>
      </c>
      <c r="DI247">
        <f>$B$11*EH247+$C$11*EI247+$F$11*ET247*(1-EW247)</f>
        <v>0</v>
      </c>
      <c r="DJ247">
        <f>DI247*DK247</f>
        <v>0</v>
      </c>
      <c r="DK247">
        <f>($B$11*$D$9+$C$11*$D$9+$F$11*((FG247+EY247)/MAX(FG247+EY247+FH247, 0.1)*$I$9+FH247/MAX(FG247+EY247+FH247, 0.1)*$J$9))/($B$11+$C$11+$F$11)</f>
        <v>0</v>
      </c>
      <c r="DL247">
        <f>($B$11*$K$9+$C$11*$K$9+$F$11*((FG247+EY247)/MAX(FG247+EY247+FH247, 0.1)*$P$9+FH247/MAX(FG247+EY247+FH247, 0.1)*$Q$9))/($B$11+$C$11+$F$11)</f>
        <v>0</v>
      </c>
      <c r="DM247">
        <v>2.7</v>
      </c>
      <c r="DN247">
        <v>0.5</v>
      </c>
      <c r="DO247" t="s">
        <v>440</v>
      </c>
      <c r="DP247">
        <v>2</v>
      </c>
      <c r="DQ247" t="b">
        <v>1</v>
      </c>
      <c r="DR247">
        <v>1758404984.314285</v>
      </c>
      <c r="DS247">
        <v>573.5195</v>
      </c>
      <c r="DT247">
        <v>608.8120357142858</v>
      </c>
      <c r="DU247">
        <v>23.055675</v>
      </c>
      <c r="DV247">
        <v>20.87553214285714</v>
      </c>
      <c r="DW247">
        <v>573.1493571428572</v>
      </c>
      <c r="DX247">
        <v>22.83212142857143</v>
      </c>
      <c r="DY247">
        <v>499.9984642857142</v>
      </c>
      <c r="DZ247">
        <v>90.2730714285714</v>
      </c>
      <c r="EA247">
        <v>0.05184047142857143</v>
      </c>
      <c r="EB247">
        <v>29.63661785714286</v>
      </c>
      <c r="EC247">
        <v>30.02620714285715</v>
      </c>
      <c r="ED247">
        <v>999.9000000000002</v>
      </c>
      <c r="EE247">
        <v>0</v>
      </c>
      <c r="EF247">
        <v>0</v>
      </c>
      <c r="EG247">
        <v>10002.19714285714</v>
      </c>
      <c r="EH247">
        <v>0</v>
      </c>
      <c r="EI247">
        <v>7.440147857142855</v>
      </c>
      <c r="EJ247">
        <v>-35.29256785714286</v>
      </c>
      <c r="EK247">
        <v>587.0543928571429</v>
      </c>
      <c r="EL247">
        <v>621.7923571428572</v>
      </c>
      <c r="EM247">
        <v>2.180145357142857</v>
      </c>
      <c r="EN247">
        <v>608.8120357142858</v>
      </c>
      <c r="EO247">
        <v>20.87553214285714</v>
      </c>
      <c r="EP247">
        <v>2.081306428571428</v>
      </c>
      <c r="EQ247">
        <v>1.884498214285715</v>
      </c>
      <c r="ER247">
        <v>18.07682857142857</v>
      </c>
      <c r="ES247">
        <v>16.50587857142857</v>
      </c>
      <c r="ET247">
        <v>2000.013571428572</v>
      </c>
      <c r="EU247">
        <v>0.9800040714285714</v>
      </c>
      <c r="EV247">
        <v>0.01999558928571429</v>
      </c>
      <c r="EW247">
        <v>0</v>
      </c>
      <c r="EX247">
        <v>281.6274285714286</v>
      </c>
      <c r="EY247">
        <v>5.000560000000001</v>
      </c>
      <c r="EZ247">
        <v>5761.118928571429</v>
      </c>
      <c r="FA247">
        <v>17295.02857142857</v>
      </c>
      <c r="FB247">
        <v>40.22310714285714</v>
      </c>
      <c r="FC247">
        <v>40.80535714285714</v>
      </c>
      <c r="FD247">
        <v>40.27642857142856</v>
      </c>
      <c r="FE247">
        <v>39.92378571428571</v>
      </c>
      <c r="FF247">
        <v>41.38378571428571</v>
      </c>
      <c r="FG247">
        <v>1955.123571428571</v>
      </c>
      <c r="FH247">
        <v>39.89000000000001</v>
      </c>
      <c r="FI247">
        <v>0</v>
      </c>
      <c r="FJ247">
        <v>1758404992.6</v>
      </c>
      <c r="FK247">
        <v>0</v>
      </c>
      <c r="FL247">
        <v>281.597576923077</v>
      </c>
      <c r="FM247">
        <v>0.1830085569970898</v>
      </c>
      <c r="FN247">
        <v>1.667692271214161</v>
      </c>
      <c r="FO247">
        <v>5761.054615384614</v>
      </c>
      <c r="FP247">
        <v>15</v>
      </c>
      <c r="FQ247">
        <v>0</v>
      </c>
      <c r="FR247" t="s">
        <v>441</v>
      </c>
      <c r="FS247">
        <v>1747148579.5</v>
      </c>
      <c r="FT247">
        <v>1747148584.5</v>
      </c>
      <c r="FU247">
        <v>0</v>
      </c>
      <c r="FV247">
        <v>0.162</v>
      </c>
      <c r="FW247">
        <v>-0.001</v>
      </c>
      <c r="FX247">
        <v>0.139</v>
      </c>
      <c r="FY247">
        <v>0.058</v>
      </c>
      <c r="FZ247">
        <v>420</v>
      </c>
      <c r="GA247">
        <v>16</v>
      </c>
      <c r="GB247">
        <v>0.19</v>
      </c>
      <c r="GC247">
        <v>0.02</v>
      </c>
      <c r="GD247">
        <v>-35.18219749999999</v>
      </c>
      <c r="GE247">
        <v>-2.119840525328203</v>
      </c>
      <c r="GF247">
        <v>0.2084598792184003</v>
      </c>
      <c r="GG247">
        <v>0</v>
      </c>
      <c r="GH247">
        <v>281.6188235294117</v>
      </c>
      <c r="GI247">
        <v>0.1043850329904082</v>
      </c>
      <c r="GJ247">
        <v>0.1843418293133746</v>
      </c>
      <c r="GK247">
        <v>1</v>
      </c>
      <c r="GL247">
        <v>2.18252</v>
      </c>
      <c r="GM247">
        <v>-0.05313050656660493</v>
      </c>
      <c r="GN247">
        <v>0.005322875632588085</v>
      </c>
      <c r="GO247">
        <v>1</v>
      </c>
      <c r="GP247">
        <v>2</v>
      </c>
      <c r="GQ247">
        <v>3</v>
      </c>
      <c r="GR247" t="s">
        <v>448</v>
      </c>
      <c r="GS247">
        <v>3.12831</v>
      </c>
      <c r="GT247">
        <v>2.72933</v>
      </c>
      <c r="GU247">
        <v>0.111039</v>
      </c>
      <c r="GV247">
        <v>0.116275</v>
      </c>
      <c r="GW247">
        <v>0.10394</v>
      </c>
      <c r="GX247">
        <v>0.097556</v>
      </c>
      <c r="GY247">
        <v>26727.1</v>
      </c>
      <c r="GZ247">
        <v>25728.5</v>
      </c>
      <c r="HA247">
        <v>30604.2</v>
      </c>
      <c r="HB247">
        <v>29364.3</v>
      </c>
      <c r="HC247">
        <v>37844</v>
      </c>
      <c r="HD247">
        <v>34859.6</v>
      </c>
      <c r="HE247">
        <v>46816.2</v>
      </c>
      <c r="HF247">
        <v>43625.7</v>
      </c>
      <c r="HG247">
        <v>1.8325</v>
      </c>
      <c r="HH247">
        <v>1.8842</v>
      </c>
      <c r="HI247">
        <v>0.116661</v>
      </c>
      <c r="HJ247">
        <v>0</v>
      </c>
      <c r="HK247">
        <v>28.1365</v>
      </c>
      <c r="HL247">
        <v>999.9</v>
      </c>
      <c r="HM247">
        <v>51.9</v>
      </c>
      <c r="HN247">
        <v>30.6</v>
      </c>
      <c r="HO247">
        <v>25.3522</v>
      </c>
      <c r="HP247">
        <v>63.8022</v>
      </c>
      <c r="HQ247">
        <v>16.5785</v>
      </c>
      <c r="HR247">
        <v>1</v>
      </c>
      <c r="HS247">
        <v>0.0836026</v>
      </c>
      <c r="HT247">
        <v>-0.563758</v>
      </c>
      <c r="HU247">
        <v>20.1994</v>
      </c>
      <c r="HV247">
        <v>5.22852</v>
      </c>
      <c r="HW247">
        <v>11.974</v>
      </c>
      <c r="HX247">
        <v>4.9699</v>
      </c>
      <c r="HY247">
        <v>3.2895</v>
      </c>
      <c r="HZ247">
        <v>9999</v>
      </c>
      <c r="IA247">
        <v>9999</v>
      </c>
      <c r="IB247">
        <v>9999</v>
      </c>
      <c r="IC247">
        <v>999.9</v>
      </c>
      <c r="ID247">
        <v>4.97293</v>
      </c>
      <c r="IE247">
        <v>1.87731</v>
      </c>
      <c r="IF247">
        <v>1.87543</v>
      </c>
      <c r="IG247">
        <v>1.87821</v>
      </c>
      <c r="IH247">
        <v>1.87497</v>
      </c>
      <c r="II247">
        <v>1.87852</v>
      </c>
      <c r="IJ247">
        <v>1.87561</v>
      </c>
      <c r="IK247">
        <v>1.87683</v>
      </c>
      <c r="IL247">
        <v>0</v>
      </c>
      <c r="IM247">
        <v>0</v>
      </c>
      <c r="IN247">
        <v>0</v>
      </c>
      <c r="IO247">
        <v>0</v>
      </c>
      <c r="IP247" t="s">
        <v>443</v>
      </c>
      <c r="IQ247" t="s">
        <v>444</v>
      </c>
      <c r="IR247" t="s">
        <v>445</v>
      </c>
      <c r="IS247" t="s">
        <v>445</v>
      </c>
      <c r="IT247" t="s">
        <v>445</v>
      </c>
      <c r="IU247" t="s">
        <v>445</v>
      </c>
      <c r="IV247">
        <v>0</v>
      </c>
      <c r="IW247">
        <v>100</v>
      </c>
      <c r="IX247">
        <v>100</v>
      </c>
      <c r="IY247">
        <v>0.395</v>
      </c>
      <c r="IZ247">
        <v>0.2232</v>
      </c>
      <c r="JA247">
        <v>-0.2046850803116756</v>
      </c>
      <c r="JB247">
        <v>0.001090686741545948</v>
      </c>
      <c r="JC247">
        <v>-2.452344269991786E-07</v>
      </c>
      <c r="JD247">
        <v>1.613811493950918E-10</v>
      </c>
      <c r="JE247">
        <v>-0.05017639731038544</v>
      </c>
      <c r="JF247">
        <v>-0.0006473243881308715</v>
      </c>
      <c r="JG247">
        <v>0.0006993473609999637</v>
      </c>
      <c r="JH247">
        <v>-6.390957121238126E-06</v>
      </c>
      <c r="JI247">
        <v>1</v>
      </c>
      <c r="JJ247">
        <v>2094</v>
      </c>
      <c r="JK247">
        <v>1</v>
      </c>
      <c r="JL247">
        <v>27</v>
      </c>
      <c r="JM247">
        <v>187606.9</v>
      </c>
      <c r="JN247">
        <v>187606.8</v>
      </c>
      <c r="JO247">
        <v>1.57349</v>
      </c>
      <c r="JP247">
        <v>2.53906</v>
      </c>
      <c r="JQ247">
        <v>1.39893</v>
      </c>
      <c r="JR247">
        <v>2.34375</v>
      </c>
      <c r="JS247">
        <v>1.44897</v>
      </c>
      <c r="JT247">
        <v>2.59399</v>
      </c>
      <c r="JU247">
        <v>36.8842</v>
      </c>
      <c r="JV247">
        <v>24.2013</v>
      </c>
      <c r="JW247">
        <v>18</v>
      </c>
      <c r="JX247">
        <v>477.687</v>
      </c>
      <c r="JY247">
        <v>480.425</v>
      </c>
      <c r="JZ247">
        <v>28.4167</v>
      </c>
      <c r="KA247">
        <v>28.2191</v>
      </c>
      <c r="KB247">
        <v>30</v>
      </c>
      <c r="KC247">
        <v>27.9559</v>
      </c>
      <c r="KD247">
        <v>28.0274</v>
      </c>
      <c r="KE247">
        <v>31.5141</v>
      </c>
      <c r="KF247">
        <v>26.4762</v>
      </c>
      <c r="KG247">
        <v>93.3134</v>
      </c>
      <c r="KH247">
        <v>28.382</v>
      </c>
      <c r="KI247">
        <v>660.638</v>
      </c>
      <c r="KJ247">
        <v>20.91</v>
      </c>
      <c r="KK247">
        <v>101.174</v>
      </c>
      <c r="KL247">
        <v>100.354</v>
      </c>
    </row>
    <row r="248" spans="1:298">
      <c r="A248">
        <v>232</v>
      </c>
      <c r="B248">
        <v>1758404997.1</v>
      </c>
      <c r="C248">
        <v>7588.599999904633</v>
      </c>
      <c r="D248" t="s">
        <v>911</v>
      </c>
      <c r="E248" t="s">
        <v>912</v>
      </c>
      <c r="F248">
        <v>5</v>
      </c>
      <c r="G248" t="s">
        <v>834</v>
      </c>
      <c r="H248" t="s">
        <v>437</v>
      </c>
      <c r="I248" t="s">
        <v>438</v>
      </c>
      <c r="J248">
        <v>1758404989.6</v>
      </c>
      <c r="K248">
        <f>(L248)/1000</f>
        <v>0</v>
      </c>
      <c r="L248">
        <f>IF(DQ248, AO248, AI248)</f>
        <v>0</v>
      </c>
      <c r="M248">
        <f>IF(DQ248, AJ248, AH248)</f>
        <v>0</v>
      </c>
      <c r="N248">
        <f>DS248 - IF(AV248&gt;1, M248*DM248*100.0/(AX248), 0)</f>
        <v>0</v>
      </c>
      <c r="O248">
        <f>((U248-K248/2)*N248-M248)/(U248+K248/2)</f>
        <v>0</v>
      </c>
      <c r="P248">
        <f>O248*(DZ248+EA248)/1000.0</f>
        <v>0</v>
      </c>
      <c r="Q248">
        <f>(DS248 - IF(AV248&gt;1, M248*DM248*100.0/(AX248), 0))*(DZ248+EA248)/1000.0</f>
        <v>0</v>
      </c>
      <c r="R248">
        <f>2.0/((1/T248-1/S248)+SIGN(T248)*SQRT((1/T248-1/S248)*(1/T248-1/S248) + 4*DN248/((DN248+1)*(DN248+1))*(2*1/T248*1/S248-1/S248*1/S248)))</f>
        <v>0</v>
      </c>
      <c r="S248">
        <f>IF(LEFT(DO248,1)&lt;&gt;"0",IF(LEFT(DO248,1)="1",3.0,DP248),$D$5+$E$5*(EG248*DZ248/($K$5*1000))+$F$5*(EG248*DZ248/($K$5*1000))*MAX(MIN(DM248,$J$5),$I$5)*MAX(MIN(DM248,$J$5),$I$5)+$G$5*MAX(MIN(DM248,$J$5),$I$5)*(EG248*DZ248/($K$5*1000))+$H$5*(EG248*DZ248/($K$5*1000))*(EG248*DZ248/($K$5*1000)))</f>
        <v>0</v>
      </c>
      <c r="T248">
        <f>K248*(1000-(1000*0.61365*exp(17.502*X248/(240.97+X248))/(DZ248+EA248)+DU248)/2)/(1000*0.61365*exp(17.502*X248/(240.97+X248))/(DZ248+EA248)-DU248)</f>
        <v>0</v>
      </c>
      <c r="U248">
        <f>1/((DN248+1)/(R248/1.6)+1/(S248/1.37)) + DN248/((DN248+1)/(R248/1.6) + DN248/(S248/1.37))</f>
        <v>0</v>
      </c>
      <c r="V248">
        <f>(DI248*DL248)</f>
        <v>0</v>
      </c>
      <c r="W248">
        <f>(EB248+(V248+2*0.95*5.67E-8*(((EB248+$B$7)+273)^4-(EB248+273)^4)-44100*K248)/(1.84*29.3*S248+8*0.95*5.67E-8*(EB248+273)^3))</f>
        <v>0</v>
      </c>
      <c r="X248">
        <f>($C$7*EC248+$D$7*ED248+$E$7*W248)</f>
        <v>0</v>
      </c>
      <c r="Y248">
        <f>0.61365*exp(17.502*X248/(240.97+X248))</f>
        <v>0</v>
      </c>
      <c r="Z248">
        <f>(AA248/AB248*100)</f>
        <v>0</v>
      </c>
      <c r="AA248">
        <f>DU248*(DZ248+EA248)/1000</f>
        <v>0</v>
      </c>
      <c r="AB248">
        <f>0.61365*exp(17.502*EB248/(240.97+EB248))</f>
        <v>0</v>
      </c>
      <c r="AC248">
        <f>(Y248-DU248*(DZ248+EA248)/1000)</f>
        <v>0</v>
      </c>
      <c r="AD248">
        <f>(-K248*44100)</f>
        <v>0</v>
      </c>
      <c r="AE248">
        <f>2*29.3*S248*0.92*(EB248-X248)</f>
        <v>0</v>
      </c>
      <c r="AF248">
        <f>2*0.95*5.67E-8*(((EB248+$B$7)+273)^4-(X248+273)^4)</f>
        <v>0</v>
      </c>
      <c r="AG248">
        <f>V248+AF248+AD248+AE248</f>
        <v>0</v>
      </c>
      <c r="AH248">
        <f>DY248*AV248*(DT248-DS248*(1000-AV248*DV248)/(1000-AV248*DU248))/(100*DM248)</f>
        <v>0</v>
      </c>
      <c r="AI248">
        <f>1000*DY248*AV248*(DU248-DV248)/(100*DM248*(1000-AV248*DU248))</f>
        <v>0</v>
      </c>
      <c r="AJ248">
        <f>(AK248 - AL248 - DZ248*1E3/(8.314*(EB248+273.15)) * AN248/DY248 * AM248) * DY248/(100*DM248) * (1000 - DV248)/1000</f>
        <v>0</v>
      </c>
      <c r="AK248">
        <v>655.1253930810553</v>
      </c>
      <c r="AL248">
        <v>628.9917878787875</v>
      </c>
      <c r="AM248">
        <v>3.404662209210063</v>
      </c>
      <c r="AN248">
        <v>65.66156784725538</v>
      </c>
      <c r="AO248">
        <f>(AQ248 - AP248 + DZ248*1E3/(8.314*(EB248+273.15)) * AS248/DY248 * AR248) * DY248/(100*DM248) * 1000/(1000 - AQ248)</f>
        <v>0</v>
      </c>
      <c r="AP248">
        <v>20.86938374543765</v>
      </c>
      <c r="AQ248">
        <v>23.02816787878788</v>
      </c>
      <c r="AR248">
        <v>-0.000131844015547615</v>
      </c>
      <c r="AS248">
        <v>124.6823972662546</v>
      </c>
      <c r="AT248">
        <v>0</v>
      </c>
      <c r="AU248">
        <v>0</v>
      </c>
      <c r="AV248">
        <f>IF(AT248*$H$13&gt;=AX248,1.0,(AX248/(AX248-AT248*$H$13)))</f>
        <v>0</v>
      </c>
      <c r="AW248">
        <f>(AV248-1)*100</f>
        <v>0</v>
      </c>
      <c r="AX248">
        <f>MAX(0,($B$13+$C$13*EG248)/(1+$D$13*EG248)*DZ248/(EB248+273)*$E$13)</f>
        <v>0</v>
      </c>
      <c r="AY248" t="s">
        <v>439</v>
      </c>
      <c r="AZ248" t="s">
        <v>439</v>
      </c>
      <c r="BA248">
        <v>0</v>
      </c>
      <c r="BB248">
        <v>0</v>
      </c>
      <c r="BC248">
        <f>1-BA248/BB248</f>
        <v>0</v>
      </c>
      <c r="BD248">
        <v>0</v>
      </c>
      <c r="BE248" t="s">
        <v>439</v>
      </c>
      <c r="BF248" t="s">
        <v>439</v>
      </c>
      <c r="BG248">
        <v>0</v>
      </c>
      <c r="BH248">
        <v>0</v>
      </c>
      <c r="BI248">
        <f>1-BG248/BH248</f>
        <v>0</v>
      </c>
      <c r="BJ248">
        <v>0.5</v>
      </c>
      <c r="BK248">
        <f>DJ248</f>
        <v>0</v>
      </c>
      <c r="BL248">
        <f>M248</f>
        <v>0</v>
      </c>
      <c r="BM248">
        <f>BI248*BJ248*BK248</f>
        <v>0</v>
      </c>
      <c r="BN248">
        <f>(BL248-BD248)/BK248</f>
        <v>0</v>
      </c>
      <c r="BO248">
        <f>(BB248-BH248)/BH248</f>
        <v>0</v>
      </c>
      <c r="BP248">
        <f>BA248/(BC248+BA248/BH248)</f>
        <v>0</v>
      </c>
      <c r="BQ248" t="s">
        <v>439</v>
      </c>
      <c r="BR248">
        <v>0</v>
      </c>
      <c r="BS248">
        <f>IF(BR248&lt;&gt;0, BR248, BP248)</f>
        <v>0</v>
      </c>
      <c r="BT248">
        <f>1-BS248/BH248</f>
        <v>0</v>
      </c>
      <c r="BU248">
        <f>(BH248-BG248)/(BH248-BS248)</f>
        <v>0</v>
      </c>
      <c r="BV248">
        <f>(BB248-BH248)/(BB248-BS248)</f>
        <v>0</v>
      </c>
      <c r="BW248">
        <f>(BH248-BG248)/(BH248-BA248)</f>
        <v>0</v>
      </c>
      <c r="BX248">
        <f>(BB248-BH248)/(BB248-BA248)</f>
        <v>0</v>
      </c>
      <c r="BY248">
        <f>(BU248*BS248/BG248)</f>
        <v>0</v>
      </c>
      <c r="BZ248">
        <f>(1-BY248)</f>
        <v>0</v>
      </c>
      <c r="DI248">
        <f>$B$11*EH248+$C$11*EI248+$F$11*ET248*(1-EW248)</f>
        <v>0</v>
      </c>
      <c r="DJ248">
        <f>DI248*DK248</f>
        <v>0</v>
      </c>
      <c r="DK248">
        <f>($B$11*$D$9+$C$11*$D$9+$F$11*((FG248+EY248)/MAX(FG248+EY248+FH248, 0.1)*$I$9+FH248/MAX(FG248+EY248+FH248, 0.1)*$J$9))/($B$11+$C$11+$F$11)</f>
        <v>0</v>
      </c>
      <c r="DL248">
        <f>($B$11*$K$9+$C$11*$K$9+$F$11*((FG248+EY248)/MAX(FG248+EY248+FH248, 0.1)*$P$9+FH248/MAX(FG248+EY248+FH248, 0.1)*$Q$9))/($B$11+$C$11+$F$11)</f>
        <v>0</v>
      </c>
      <c r="DM248">
        <v>2.7</v>
      </c>
      <c r="DN248">
        <v>0.5</v>
      </c>
      <c r="DO248" t="s">
        <v>440</v>
      </c>
      <c r="DP248">
        <v>2</v>
      </c>
      <c r="DQ248" t="b">
        <v>1</v>
      </c>
      <c r="DR248">
        <v>1758404989.6</v>
      </c>
      <c r="DS248">
        <v>591.1472222222221</v>
      </c>
      <c r="DT248">
        <v>626.5536296296297</v>
      </c>
      <c r="DU248">
        <v>23.04507407407407</v>
      </c>
      <c r="DV248">
        <v>20.87257777777778</v>
      </c>
      <c r="DW248">
        <v>590.760037037037</v>
      </c>
      <c r="DX248">
        <v>22.82174074074075</v>
      </c>
      <c r="DY248">
        <v>499.9927037037037</v>
      </c>
      <c r="DZ248">
        <v>90.27264814814815</v>
      </c>
      <c r="EA248">
        <v>0.05191207777777777</v>
      </c>
      <c r="EB248">
        <v>29.63843703703703</v>
      </c>
      <c r="EC248">
        <v>30.03318888888889</v>
      </c>
      <c r="ED248">
        <v>999.9000000000001</v>
      </c>
      <c r="EE248">
        <v>0</v>
      </c>
      <c r="EF248">
        <v>0</v>
      </c>
      <c r="EG248">
        <v>10006.83851851852</v>
      </c>
      <c r="EH248">
        <v>0</v>
      </c>
      <c r="EI248">
        <v>7.444739999999999</v>
      </c>
      <c r="EJ248">
        <v>-35.40638518518518</v>
      </c>
      <c r="EK248">
        <v>605.0915555555556</v>
      </c>
      <c r="EL248">
        <v>639.9102962962963</v>
      </c>
      <c r="EM248">
        <v>2.172498518518518</v>
      </c>
      <c r="EN248">
        <v>626.5536296296297</v>
      </c>
      <c r="EO248">
        <v>20.87257777777778</v>
      </c>
      <c r="EP248">
        <v>2.080339259259259</v>
      </c>
      <c r="EQ248">
        <v>1.884222592592593</v>
      </c>
      <c r="ER248">
        <v>18.06943703703704</v>
      </c>
      <c r="ES248">
        <v>16.50357777777778</v>
      </c>
      <c r="ET248">
        <v>2000.017037037037</v>
      </c>
      <c r="EU248">
        <v>0.9800041111111112</v>
      </c>
      <c r="EV248">
        <v>0.01999555555555555</v>
      </c>
      <c r="EW248">
        <v>0</v>
      </c>
      <c r="EX248">
        <v>281.6290740740741</v>
      </c>
      <c r="EY248">
        <v>5.000560000000001</v>
      </c>
      <c r="EZ248">
        <v>5761.000000000001</v>
      </c>
      <c r="FA248">
        <v>17295.07407407407</v>
      </c>
      <c r="FB248">
        <v>40.28922222222221</v>
      </c>
      <c r="FC248">
        <v>40.8074074074074</v>
      </c>
      <c r="FD248">
        <v>40.28207407407407</v>
      </c>
      <c r="FE248">
        <v>39.95803703703704</v>
      </c>
      <c r="FF248">
        <v>41.40266666666667</v>
      </c>
      <c r="FG248">
        <v>1955.127037037037</v>
      </c>
      <c r="FH248">
        <v>39.89000000000001</v>
      </c>
      <c r="FI248">
        <v>0</v>
      </c>
      <c r="FJ248">
        <v>1758404997.4</v>
      </c>
      <c r="FK248">
        <v>0</v>
      </c>
      <c r="FL248">
        <v>281.6076538461539</v>
      </c>
      <c r="FM248">
        <v>0.2582906090108947</v>
      </c>
      <c r="FN248">
        <v>-2.380512839460822</v>
      </c>
      <c r="FO248">
        <v>5760.999615384616</v>
      </c>
      <c r="FP248">
        <v>15</v>
      </c>
      <c r="FQ248">
        <v>0</v>
      </c>
      <c r="FR248" t="s">
        <v>441</v>
      </c>
      <c r="FS248">
        <v>1747148579.5</v>
      </c>
      <c r="FT248">
        <v>1747148584.5</v>
      </c>
      <c r="FU248">
        <v>0</v>
      </c>
      <c r="FV248">
        <v>0.162</v>
      </c>
      <c r="FW248">
        <v>-0.001</v>
      </c>
      <c r="FX248">
        <v>0.139</v>
      </c>
      <c r="FY248">
        <v>0.058</v>
      </c>
      <c r="FZ248">
        <v>420</v>
      </c>
      <c r="GA248">
        <v>16</v>
      </c>
      <c r="GB248">
        <v>0.19</v>
      </c>
      <c r="GC248">
        <v>0.02</v>
      </c>
      <c r="GD248">
        <v>-35.327675</v>
      </c>
      <c r="GE248">
        <v>-1.321238273921157</v>
      </c>
      <c r="GF248">
        <v>0.1316173691995097</v>
      </c>
      <c r="GG248">
        <v>0</v>
      </c>
      <c r="GH248">
        <v>281.6123529411765</v>
      </c>
      <c r="GI248">
        <v>-0.284553089442699</v>
      </c>
      <c r="GJ248">
        <v>0.1742552020242877</v>
      </c>
      <c r="GK248">
        <v>1</v>
      </c>
      <c r="GL248">
        <v>2.17686475</v>
      </c>
      <c r="GM248">
        <v>-0.08368671669794571</v>
      </c>
      <c r="GN248">
        <v>0.008185622147246989</v>
      </c>
      <c r="GO248">
        <v>1</v>
      </c>
      <c r="GP248">
        <v>2</v>
      </c>
      <c r="GQ248">
        <v>3</v>
      </c>
      <c r="GR248" t="s">
        <v>448</v>
      </c>
      <c r="GS248">
        <v>3.12815</v>
      </c>
      <c r="GT248">
        <v>2.72994</v>
      </c>
      <c r="GU248">
        <v>0.113182</v>
      </c>
      <c r="GV248">
        <v>0.118391</v>
      </c>
      <c r="GW248">
        <v>0.103898</v>
      </c>
      <c r="GX248">
        <v>0.0975483</v>
      </c>
      <c r="GY248">
        <v>26663.4</v>
      </c>
      <c r="GZ248">
        <v>25667</v>
      </c>
      <c r="HA248">
        <v>30605.1</v>
      </c>
      <c r="HB248">
        <v>29364.5</v>
      </c>
      <c r="HC248">
        <v>37847.5</v>
      </c>
      <c r="HD248">
        <v>34860.2</v>
      </c>
      <c r="HE248">
        <v>46818.1</v>
      </c>
      <c r="HF248">
        <v>43625.9</v>
      </c>
      <c r="HG248">
        <v>1.83235</v>
      </c>
      <c r="HH248">
        <v>1.8844</v>
      </c>
      <c r="HI248">
        <v>0.116073</v>
      </c>
      <c r="HJ248">
        <v>0</v>
      </c>
      <c r="HK248">
        <v>28.1393</v>
      </c>
      <c r="HL248">
        <v>999.9</v>
      </c>
      <c r="HM248">
        <v>51.9</v>
      </c>
      <c r="HN248">
        <v>30.6</v>
      </c>
      <c r="HO248">
        <v>25.3522</v>
      </c>
      <c r="HP248">
        <v>63.7522</v>
      </c>
      <c r="HQ248">
        <v>16.7228</v>
      </c>
      <c r="HR248">
        <v>1</v>
      </c>
      <c r="HS248">
        <v>0.0831631</v>
      </c>
      <c r="HT248">
        <v>-0.528426</v>
      </c>
      <c r="HU248">
        <v>20.1995</v>
      </c>
      <c r="HV248">
        <v>5.22882</v>
      </c>
      <c r="HW248">
        <v>11.9739</v>
      </c>
      <c r="HX248">
        <v>4.97005</v>
      </c>
      <c r="HY248">
        <v>3.28955</v>
      </c>
      <c r="HZ248">
        <v>9999</v>
      </c>
      <c r="IA248">
        <v>9999</v>
      </c>
      <c r="IB248">
        <v>9999</v>
      </c>
      <c r="IC248">
        <v>999.9</v>
      </c>
      <c r="ID248">
        <v>4.97294</v>
      </c>
      <c r="IE248">
        <v>1.87729</v>
      </c>
      <c r="IF248">
        <v>1.8754</v>
      </c>
      <c r="IG248">
        <v>1.8782</v>
      </c>
      <c r="IH248">
        <v>1.87497</v>
      </c>
      <c r="II248">
        <v>1.87851</v>
      </c>
      <c r="IJ248">
        <v>1.87561</v>
      </c>
      <c r="IK248">
        <v>1.87683</v>
      </c>
      <c r="IL248">
        <v>0</v>
      </c>
      <c r="IM248">
        <v>0</v>
      </c>
      <c r="IN248">
        <v>0</v>
      </c>
      <c r="IO248">
        <v>0</v>
      </c>
      <c r="IP248" t="s">
        <v>443</v>
      </c>
      <c r="IQ248" t="s">
        <v>444</v>
      </c>
      <c r="IR248" t="s">
        <v>445</v>
      </c>
      <c r="IS248" t="s">
        <v>445</v>
      </c>
      <c r="IT248" t="s">
        <v>445</v>
      </c>
      <c r="IU248" t="s">
        <v>445</v>
      </c>
      <c r="IV248">
        <v>0</v>
      </c>
      <c r="IW248">
        <v>100</v>
      </c>
      <c r="IX248">
        <v>100</v>
      </c>
      <c r="IY248">
        <v>0.412</v>
      </c>
      <c r="IZ248">
        <v>0.223</v>
      </c>
      <c r="JA248">
        <v>-0.2046850803116756</v>
      </c>
      <c r="JB248">
        <v>0.001090686741545948</v>
      </c>
      <c r="JC248">
        <v>-2.452344269991786E-07</v>
      </c>
      <c r="JD248">
        <v>1.613811493950918E-10</v>
      </c>
      <c r="JE248">
        <v>-0.05017639731038544</v>
      </c>
      <c r="JF248">
        <v>-0.0006473243881308715</v>
      </c>
      <c r="JG248">
        <v>0.0006993473609999637</v>
      </c>
      <c r="JH248">
        <v>-6.390957121238126E-06</v>
      </c>
      <c r="JI248">
        <v>1</v>
      </c>
      <c r="JJ248">
        <v>2094</v>
      </c>
      <c r="JK248">
        <v>1</v>
      </c>
      <c r="JL248">
        <v>27</v>
      </c>
      <c r="JM248">
        <v>187607</v>
      </c>
      <c r="JN248">
        <v>187606.9</v>
      </c>
      <c r="JO248">
        <v>1.60767</v>
      </c>
      <c r="JP248">
        <v>2.54028</v>
      </c>
      <c r="JQ248">
        <v>1.39893</v>
      </c>
      <c r="JR248">
        <v>2.34375</v>
      </c>
      <c r="JS248">
        <v>1.44897</v>
      </c>
      <c r="JT248">
        <v>2.53906</v>
      </c>
      <c r="JU248">
        <v>36.8842</v>
      </c>
      <c r="JV248">
        <v>24.2013</v>
      </c>
      <c r="JW248">
        <v>18</v>
      </c>
      <c r="JX248">
        <v>477.6</v>
      </c>
      <c r="JY248">
        <v>480.546</v>
      </c>
      <c r="JZ248">
        <v>28.3811</v>
      </c>
      <c r="KA248">
        <v>28.2191</v>
      </c>
      <c r="KB248">
        <v>30</v>
      </c>
      <c r="KC248">
        <v>27.9551</v>
      </c>
      <c r="KD248">
        <v>28.0259</v>
      </c>
      <c r="KE248">
        <v>32.2034</v>
      </c>
      <c r="KF248">
        <v>26.4762</v>
      </c>
      <c r="KG248">
        <v>93.3134</v>
      </c>
      <c r="KH248">
        <v>28.3445</v>
      </c>
      <c r="KI248">
        <v>674.015</v>
      </c>
      <c r="KJ248">
        <v>20.9336</v>
      </c>
      <c r="KK248">
        <v>101.178</v>
      </c>
      <c r="KL248">
        <v>100.355</v>
      </c>
    </row>
    <row r="249" spans="1:298">
      <c r="A249">
        <v>233</v>
      </c>
      <c r="B249">
        <v>1758405002.1</v>
      </c>
      <c r="C249">
        <v>7593.599999904633</v>
      </c>
      <c r="D249" t="s">
        <v>913</v>
      </c>
      <c r="E249" t="s">
        <v>914</v>
      </c>
      <c r="F249">
        <v>5</v>
      </c>
      <c r="G249" t="s">
        <v>834</v>
      </c>
      <c r="H249" t="s">
        <v>437</v>
      </c>
      <c r="I249" t="s">
        <v>438</v>
      </c>
      <c r="J249">
        <v>1758404994.314285</v>
      </c>
      <c r="K249">
        <f>(L249)/1000</f>
        <v>0</v>
      </c>
      <c r="L249">
        <f>IF(DQ249, AO249, AI249)</f>
        <v>0</v>
      </c>
      <c r="M249">
        <f>IF(DQ249, AJ249, AH249)</f>
        <v>0</v>
      </c>
      <c r="N249">
        <f>DS249 - IF(AV249&gt;1, M249*DM249*100.0/(AX249), 0)</f>
        <v>0</v>
      </c>
      <c r="O249">
        <f>((U249-K249/2)*N249-M249)/(U249+K249/2)</f>
        <v>0</v>
      </c>
      <c r="P249">
        <f>O249*(DZ249+EA249)/1000.0</f>
        <v>0</v>
      </c>
      <c r="Q249">
        <f>(DS249 - IF(AV249&gt;1, M249*DM249*100.0/(AX249), 0))*(DZ249+EA249)/1000.0</f>
        <v>0</v>
      </c>
      <c r="R249">
        <f>2.0/((1/T249-1/S249)+SIGN(T249)*SQRT((1/T249-1/S249)*(1/T249-1/S249) + 4*DN249/((DN249+1)*(DN249+1))*(2*1/T249*1/S249-1/S249*1/S249)))</f>
        <v>0</v>
      </c>
      <c r="S249">
        <f>IF(LEFT(DO249,1)&lt;&gt;"0",IF(LEFT(DO249,1)="1",3.0,DP249),$D$5+$E$5*(EG249*DZ249/($K$5*1000))+$F$5*(EG249*DZ249/($K$5*1000))*MAX(MIN(DM249,$J$5),$I$5)*MAX(MIN(DM249,$J$5),$I$5)+$G$5*MAX(MIN(DM249,$J$5),$I$5)*(EG249*DZ249/($K$5*1000))+$H$5*(EG249*DZ249/($K$5*1000))*(EG249*DZ249/($K$5*1000)))</f>
        <v>0</v>
      </c>
      <c r="T249">
        <f>K249*(1000-(1000*0.61365*exp(17.502*X249/(240.97+X249))/(DZ249+EA249)+DU249)/2)/(1000*0.61365*exp(17.502*X249/(240.97+X249))/(DZ249+EA249)-DU249)</f>
        <v>0</v>
      </c>
      <c r="U249">
        <f>1/((DN249+1)/(R249/1.6)+1/(S249/1.37)) + DN249/((DN249+1)/(R249/1.6) + DN249/(S249/1.37))</f>
        <v>0</v>
      </c>
      <c r="V249">
        <f>(DI249*DL249)</f>
        <v>0</v>
      </c>
      <c r="W249">
        <f>(EB249+(V249+2*0.95*5.67E-8*(((EB249+$B$7)+273)^4-(EB249+273)^4)-44100*K249)/(1.84*29.3*S249+8*0.95*5.67E-8*(EB249+273)^3))</f>
        <v>0</v>
      </c>
      <c r="X249">
        <f>($C$7*EC249+$D$7*ED249+$E$7*W249)</f>
        <v>0</v>
      </c>
      <c r="Y249">
        <f>0.61365*exp(17.502*X249/(240.97+X249))</f>
        <v>0</v>
      </c>
      <c r="Z249">
        <f>(AA249/AB249*100)</f>
        <v>0</v>
      </c>
      <c r="AA249">
        <f>DU249*(DZ249+EA249)/1000</f>
        <v>0</v>
      </c>
      <c r="AB249">
        <f>0.61365*exp(17.502*EB249/(240.97+EB249))</f>
        <v>0</v>
      </c>
      <c r="AC249">
        <f>(Y249-DU249*(DZ249+EA249)/1000)</f>
        <v>0</v>
      </c>
      <c r="AD249">
        <f>(-K249*44100)</f>
        <v>0</v>
      </c>
      <c r="AE249">
        <f>2*29.3*S249*0.92*(EB249-X249)</f>
        <v>0</v>
      </c>
      <c r="AF249">
        <f>2*0.95*5.67E-8*(((EB249+$B$7)+273)^4-(X249+273)^4)</f>
        <v>0</v>
      </c>
      <c r="AG249">
        <f>V249+AF249+AD249+AE249</f>
        <v>0</v>
      </c>
      <c r="AH249">
        <f>DY249*AV249*(DT249-DS249*(1000-AV249*DV249)/(1000-AV249*DU249))/(100*DM249)</f>
        <v>0</v>
      </c>
      <c r="AI249">
        <f>1000*DY249*AV249*(DU249-DV249)/(100*DM249*(1000-AV249*DU249))</f>
        <v>0</v>
      </c>
      <c r="AJ249">
        <f>(AK249 - AL249 - DZ249*1E3/(8.314*(EB249+273.15)) * AN249/DY249 * AM249) * DY249/(100*DM249) * (1000 - DV249)/1000</f>
        <v>0</v>
      </c>
      <c r="AK249">
        <v>672.2066141699346</v>
      </c>
      <c r="AL249">
        <v>646.1439878787878</v>
      </c>
      <c r="AM249">
        <v>3.431312803324844</v>
      </c>
      <c r="AN249">
        <v>65.66156784725538</v>
      </c>
      <c r="AO249">
        <f>(AQ249 - AP249 + DZ249*1E3/(8.314*(EB249+273.15)) * AS249/DY249 * AR249) * DY249/(100*DM249) * 1000/(1000 - AQ249)</f>
        <v>0</v>
      </c>
      <c r="AP249">
        <v>20.86471040358728</v>
      </c>
      <c r="AQ249">
        <v>23.01006606060605</v>
      </c>
      <c r="AR249">
        <v>-0.0001762063615547157</v>
      </c>
      <c r="AS249">
        <v>124.6823972662546</v>
      </c>
      <c r="AT249">
        <v>0</v>
      </c>
      <c r="AU249">
        <v>0</v>
      </c>
      <c r="AV249">
        <f>IF(AT249*$H$13&gt;=AX249,1.0,(AX249/(AX249-AT249*$H$13)))</f>
        <v>0</v>
      </c>
      <c r="AW249">
        <f>(AV249-1)*100</f>
        <v>0</v>
      </c>
      <c r="AX249">
        <f>MAX(0,($B$13+$C$13*EG249)/(1+$D$13*EG249)*DZ249/(EB249+273)*$E$13)</f>
        <v>0</v>
      </c>
      <c r="AY249" t="s">
        <v>439</v>
      </c>
      <c r="AZ249" t="s">
        <v>439</v>
      </c>
      <c r="BA249">
        <v>0</v>
      </c>
      <c r="BB249">
        <v>0</v>
      </c>
      <c r="BC249">
        <f>1-BA249/BB249</f>
        <v>0</v>
      </c>
      <c r="BD249">
        <v>0</v>
      </c>
      <c r="BE249" t="s">
        <v>439</v>
      </c>
      <c r="BF249" t="s">
        <v>439</v>
      </c>
      <c r="BG249">
        <v>0</v>
      </c>
      <c r="BH249">
        <v>0</v>
      </c>
      <c r="BI249">
        <f>1-BG249/BH249</f>
        <v>0</v>
      </c>
      <c r="BJ249">
        <v>0.5</v>
      </c>
      <c r="BK249">
        <f>DJ249</f>
        <v>0</v>
      </c>
      <c r="BL249">
        <f>M249</f>
        <v>0</v>
      </c>
      <c r="BM249">
        <f>BI249*BJ249*BK249</f>
        <v>0</v>
      </c>
      <c r="BN249">
        <f>(BL249-BD249)/BK249</f>
        <v>0</v>
      </c>
      <c r="BO249">
        <f>(BB249-BH249)/BH249</f>
        <v>0</v>
      </c>
      <c r="BP249">
        <f>BA249/(BC249+BA249/BH249)</f>
        <v>0</v>
      </c>
      <c r="BQ249" t="s">
        <v>439</v>
      </c>
      <c r="BR249">
        <v>0</v>
      </c>
      <c r="BS249">
        <f>IF(BR249&lt;&gt;0, BR249, BP249)</f>
        <v>0</v>
      </c>
      <c r="BT249">
        <f>1-BS249/BH249</f>
        <v>0</v>
      </c>
      <c r="BU249">
        <f>(BH249-BG249)/(BH249-BS249)</f>
        <v>0</v>
      </c>
      <c r="BV249">
        <f>(BB249-BH249)/(BB249-BS249)</f>
        <v>0</v>
      </c>
      <c r="BW249">
        <f>(BH249-BG249)/(BH249-BA249)</f>
        <v>0</v>
      </c>
      <c r="BX249">
        <f>(BB249-BH249)/(BB249-BA249)</f>
        <v>0</v>
      </c>
      <c r="BY249">
        <f>(BU249*BS249/BG249)</f>
        <v>0</v>
      </c>
      <c r="BZ249">
        <f>(1-BY249)</f>
        <v>0</v>
      </c>
      <c r="DI249">
        <f>$B$11*EH249+$C$11*EI249+$F$11*ET249*(1-EW249)</f>
        <v>0</v>
      </c>
      <c r="DJ249">
        <f>DI249*DK249</f>
        <v>0</v>
      </c>
      <c r="DK249">
        <f>($B$11*$D$9+$C$11*$D$9+$F$11*((FG249+EY249)/MAX(FG249+EY249+FH249, 0.1)*$I$9+FH249/MAX(FG249+EY249+FH249, 0.1)*$J$9))/($B$11+$C$11+$F$11)</f>
        <v>0</v>
      </c>
      <c r="DL249">
        <f>($B$11*$K$9+$C$11*$K$9+$F$11*((FG249+EY249)/MAX(FG249+EY249+FH249, 0.1)*$P$9+FH249/MAX(FG249+EY249+FH249, 0.1)*$Q$9))/($B$11+$C$11+$F$11)</f>
        <v>0</v>
      </c>
      <c r="DM249">
        <v>2.7</v>
      </c>
      <c r="DN249">
        <v>0.5</v>
      </c>
      <c r="DO249" t="s">
        <v>440</v>
      </c>
      <c r="DP249">
        <v>2</v>
      </c>
      <c r="DQ249" t="b">
        <v>1</v>
      </c>
      <c r="DR249">
        <v>1758404994.314285</v>
      </c>
      <c r="DS249">
        <v>606.8951428571429</v>
      </c>
      <c r="DT249">
        <v>642.3594999999999</v>
      </c>
      <c r="DU249">
        <v>23.033225</v>
      </c>
      <c r="DV249">
        <v>20.86978928571429</v>
      </c>
      <c r="DW249">
        <v>606.4925714285715</v>
      </c>
      <c r="DX249">
        <v>22.81014642857143</v>
      </c>
      <c r="DY249">
        <v>500.0102142857143</v>
      </c>
      <c r="DZ249">
        <v>90.27210714285715</v>
      </c>
      <c r="EA249">
        <v>0.05191276785714286</v>
      </c>
      <c r="EB249">
        <v>29.640375</v>
      </c>
      <c r="EC249">
        <v>30.03418571428571</v>
      </c>
      <c r="ED249">
        <v>999.9000000000002</v>
      </c>
      <c r="EE249">
        <v>0</v>
      </c>
      <c r="EF249">
        <v>0</v>
      </c>
      <c r="EG249">
        <v>9999.316071428571</v>
      </c>
      <c r="EH249">
        <v>0</v>
      </c>
      <c r="EI249">
        <v>7.447139999999998</v>
      </c>
      <c r="EJ249">
        <v>-35.46429999999999</v>
      </c>
      <c r="EK249">
        <v>621.2033571428572</v>
      </c>
      <c r="EL249">
        <v>656.0511428571428</v>
      </c>
      <c r="EM249">
        <v>2.163435714285714</v>
      </c>
      <c r="EN249">
        <v>642.3594999999999</v>
      </c>
      <c r="EO249">
        <v>20.86978928571429</v>
      </c>
      <c r="EP249">
        <v>2.0792575</v>
      </c>
      <c r="EQ249">
        <v>1.88396</v>
      </c>
      <c r="ER249">
        <v>18.06116428571428</v>
      </c>
      <c r="ES249">
        <v>16.501375</v>
      </c>
      <c r="ET249">
        <v>2000.011428571429</v>
      </c>
      <c r="EU249">
        <v>0.9800040714285715</v>
      </c>
      <c r="EV249">
        <v>0.01999559642857143</v>
      </c>
      <c r="EW249">
        <v>0</v>
      </c>
      <c r="EX249">
        <v>281.6220357142857</v>
      </c>
      <c r="EY249">
        <v>5.000560000000001</v>
      </c>
      <c r="EZ249">
        <v>5760.771785714285</v>
      </c>
      <c r="FA249">
        <v>17295.01785714285</v>
      </c>
      <c r="FB249">
        <v>40.28557142857142</v>
      </c>
      <c r="FC249">
        <v>40.80757142857142</v>
      </c>
      <c r="FD249">
        <v>40.27203571428571</v>
      </c>
      <c r="FE249">
        <v>39.9527857142857</v>
      </c>
      <c r="FF249">
        <v>41.40385714285714</v>
      </c>
      <c r="FG249">
        <v>1955.121428571429</v>
      </c>
      <c r="FH249">
        <v>39.89000000000001</v>
      </c>
      <c r="FI249">
        <v>0</v>
      </c>
      <c r="FJ249">
        <v>1758405002.2</v>
      </c>
      <c r="FK249">
        <v>0</v>
      </c>
      <c r="FL249">
        <v>281.5926153846154</v>
      </c>
      <c r="FM249">
        <v>-0.6903931491790318</v>
      </c>
      <c r="FN249">
        <v>-3.2249572390772</v>
      </c>
      <c r="FO249">
        <v>5760.753461538463</v>
      </c>
      <c r="FP249">
        <v>15</v>
      </c>
      <c r="FQ249">
        <v>0</v>
      </c>
      <c r="FR249" t="s">
        <v>441</v>
      </c>
      <c r="FS249">
        <v>1747148579.5</v>
      </c>
      <c r="FT249">
        <v>1747148584.5</v>
      </c>
      <c r="FU249">
        <v>0</v>
      </c>
      <c r="FV249">
        <v>0.162</v>
      </c>
      <c r="FW249">
        <v>-0.001</v>
      </c>
      <c r="FX249">
        <v>0.139</v>
      </c>
      <c r="FY249">
        <v>0.058</v>
      </c>
      <c r="FZ249">
        <v>420</v>
      </c>
      <c r="GA249">
        <v>16</v>
      </c>
      <c r="GB249">
        <v>0.19</v>
      </c>
      <c r="GC249">
        <v>0.02</v>
      </c>
      <c r="GD249">
        <v>-35.42193414634146</v>
      </c>
      <c r="GE249">
        <v>-0.7976905923345459</v>
      </c>
      <c r="GF249">
        <v>0.0886153006932453</v>
      </c>
      <c r="GG249">
        <v>0</v>
      </c>
      <c r="GH249">
        <v>281.5859117647059</v>
      </c>
      <c r="GI249">
        <v>0.1323605901405971</v>
      </c>
      <c r="GJ249">
        <v>0.1833387041784321</v>
      </c>
      <c r="GK249">
        <v>1</v>
      </c>
      <c r="GL249">
        <v>2.168203902439024</v>
      </c>
      <c r="GM249">
        <v>-0.113462090592336</v>
      </c>
      <c r="GN249">
        <v>0.01129117610976385</v>
      </c>
      <c r="GO249">
        <v>0</v>
      </c>
      <c r="GP249">
        <v>1</v>
      </c>
      <c r="GQ249">
        <v>3</v>
      </c>
      <c r="GR249" t="s">
        <v>455</v>
      </c>
      <c r="GS249">
        <v>3.12811</v>
      </c>
      <c r="GT249">
        <v>2.72988</v>
      </c>
      <c r="GU249">
        <v>0.115313</v>
      </c>
      <c r="GV249">
        <v>0.120478</v>
      </c>
      <c r="GW249">
        <v>0.103842</v>
      </c>
      <c r="GX249">
        <v>0.0975348</v>
      </c>
      <c r="GY249">
        <v>26599.4</v>
      </c>
      <c r="GZ249">
        <v>25606.3</v>
      </c>
      <c r="HA249">
        <v>30605.2</v>
      </c>
      <c r="HB249">
        <v>29364.5</v>
      </c>
      <c r="HC249">
        <v>37850.1</v>
      </c>
      <c r="HD249">
        <v>34860.7</v>
      </c>
      <c r="HE249">
        <v>46818.3</v>
      </c>
      <c r="HF249">
        <v>43625.7</v>
      </c>
      <c r="HG249">
        <v>1.83202</v>
      </c>
      <c r="HH249">
        <v>1.88468</v>
      </c>
      <c r="HI249">
        <v>0.116311</v>
      </c>
      <c r="HJ249">
        <v>0</v>
      </c>
      <c r="HK249">
        <v>28.1428</v>
      </c>
      <c r="HL249">
        <v>999.9</v>
      </c>
      <c r="HM249">
        <v>51.9</v>
      </c>
      <c r="HN249">
        <v>30.6</v>
      </c>
      <c r="HO249">
        <v>25.3498</v>
      </c>
      <c r="HP249">
        <v>63.5522</v>
      </c>
      <c r="HQ249">
        <v>16.863</v>
      </c>
      <c r="HR249">
        <v>1</v>
      </c>
      <c r="HS249">
        <v>0.0833638</v>
      </c>
      <c r="HT249">
        <v>-0.480281</v>
      </c>
      <c r="HU249">
        <v>20.1997</v>
      </c>
      <c r="HV249">
        <v>5.22972</v>
      </c>
      <c r="HW249">
        <v>11.974</v>
      </c>
      <c r="HX249">
        <v>4.9703</v>
      </c>
      <c r="HY249">
        <v>3.2897</v>
      </c>
      <c r="HZ249">
        <v>9999</v>
      </c>
      <c r="IA249">
        <v>9999</v>
      </c>
      <c r="IB249">
        <v>9999</v>
      </c>
      <c r="IC249">
        <v>999.9</v>
      </c>
      <c r="ID249">
        <v>4.97296</v>
      </c>
      <c r="IE249">
        <v>1.87729</v>
      </c>
      <c r="IF249">
        <v>1.87542</v>
      </c>
      <c r="IG249">
        <v>1.8782</v>
      </c>
      <c r="IH249">
        <v>1.875</v>
      </c>
      <c r="II249">
        <v>1.87851</v>
      </c>
      <c r="IJ249">
        <v>1.87561</v>
      </c>
      <c r="IK249">
        <v>1.87681</v>
      </c>
      <c r="IL249">
        <v>0</v>
      </c>
      <c r="IM249">
        <v>0</v>
      </c>
      <c r="IN249">
        <v>0</v>
      </c>
      <c r="IO249">
        <v>0</v>
      </c>
      <c r="IP249" t="s">
        <v>443</v>
      </c>
      <c r="IQ249" t="s">
        <v>444</v>
      </c>
      <c r="IR249" t="s">
        <v>445</v>
      </c>
      <c r="IS249" t="s">
        <v>445</v>
      </c>
      <c r="IT249" t="s">
        <v>445</v>
      </c>
      <c r="IU249" t="s">
        <v>445</v>
      </c>
      <c r="IV249">
        <v>0</v>
      </c>
      <c r="IW249">
        <v>100</v>
      </c>
      <c r="IX249">
        <v>100</v>
      </c>
      <c r="IY249">
        <v>0.428</v>
      </c>
      <c r="IZ249">
        <v>0.2226</v>
      </c>
      <c r="JA249">
        <v>-0.2046850803116756</v>
      </c>
      <c r="JB249">
        <v>0.001090686741545948</v>
      </c>
      <c r="JC249">
        <v>-2.452344269991786E-07</v>
      </c>
      <c r="JD249">
        <v>1.613811493950918E-10</v>
      </c>
      <c r="JE249">
        <v>-0.05017639731038544</v>
      </c>
      <c r="JF249">
        <v>-0.0006473243881308715</v>
      </c>
      <c r="JG249">
        <v>0.0006993473609999637</v>
      </c>
      <c r="JH249">
        <v>-6.390957121238126E-06</v>
      </c>
      <c r="JI249">
        <v>1</v>
      </c>
      <c r="JJ249">
        <v>2094</v>
      </c>
      <c r="JK249">
        <v>1</v>
      </c>
      <c r="JL249">
        <v>27</v>
      </c>
      <c r="JM249">
        <v>187607</v>
      </c>
      <c r="JN249">
        <v>187607</v>
      </c>
      <c r="JO249">
        <v>1.63818</v>
      </c>
      <c r="JP249">
        <v>2.54639</v>
      </c>
      <c r="JQ249">
        <v>1.39893</v>
      </c>
      <c r="JR249">
        <v>2.34375</v>
      </c>
      <c r="JS249">
        <v>1.44897</v>
      </c>
      <c r="JT249">
        <v>2.48779</v>
      </c>
      <c r="JU249">
        <v>36.8842</v>
      </c>
      <c r="JV249">
        <v>24.2013</v>
      </c>
      <c r="JW249">
        <v>18</v>
      </c>
      <c r="JX249">
        <v>477.417</v>
      </c>
      <c r="JY249">
        <v>480.721</v>
      </c>
      <c r="JZ249">
        <v>28.344</v>
      </c>
      <c r="KA249">
        <v>28.2191</v>
      </c>
      <c r="KB249">
        <v>30</v>
      </c>
      <c r="KC249">
        <v>27.9541</v>
      </c>
      <c r="KD249">
        <v>28.0251</v>
      </c>
      <c r="KE249">
        <v>32.8181</v>
      </c>
      <c r="KF249">
        <v>26.2038</v>
      </c>
      <c r="KG249">
        <v>93.3134</v>
      </c>
      <c r="KH249">
        <v>28.3117</v>
      </c>
      <c r="KI249">
        <v>694.061</v>
      </c>
      <c r="KJ249">
        <v>20.9635</v>
      </c>
      <c r="KK249">
        <v>101.178</v>
      </c>
      <c r="KL249">
        <v>100.354</v>
      </c>
    </row>
    <row r="250" spans="1:298">
      <c r="A250">
        <v>234</v>
      </c>
      <c r="B250">
        <v>1758405007.1</v>
      </c>
      <c r="C250">
        <v>7598.599999904633</v>
      </c>
      <c r="D250" t="s">
        <v>915</v>
      </c>
      <c r="E250" t="s">
        <v>916</v>
      </c>
      <c r="F250">
        <v>5</v>
      </c>
      <c r="G250" t="s">
        <v>834</v>
      </c>
      <c r="H250" t="s">
        <v>437</v>
      </c>
      <c r="I250" t="s">
        <v>438</v>
      </c>
      <c r="J250">
        <v>1758404999.6</v>
      </c>
      <c r="K250">
        <f>(L250)/1000</f>
        <v>0</v>
      </c>
      <c r="L250">
        <f>IF(DQ250, AO250, AI250)</f>
        <v>0</v>
      </c>
      <c r="M250">
        <f>IF(DQ250, AJ250, AH250)</f>
        <v>0</v>
      </c>
      <c r="N250">
        <f>DS250 - IF(AV250&gt;1, M250*DM250*100.0/(AX250), 0)</f>
        <v>0</v>
      </c>
      <c r="O250">
        <f>((U250-K250/2)*N250-M250)/(U250+K250/2)</f>
        <v>0</v>
      </c>
      <c r="P250">
        <f>O250*(DZ250+EA250)/1000.0</f>
        <v>0</v>
      </c>
      <c r="Q250">
        <f>(DS250 - IF(AV250&gt;1, M250*DM250*100.0/(AX250), 0))*(DZ250+EA250)/1000.0</f>
        <v>0</v>
      </c>
      <c r="R250">
        <f>2.0/((1/T250-1/S250)+SIGN(T250)*SQRT((1/T250-1/S250)*(1/T250-1/S250) + 4*DN250/((DN250+1)*(DN250+1))*(2*1/T250*1/S250-1/S250*1/S250)))</f>
        <v>0</v>
      </c>
      <c r="S250">
        <f>IF(LEFT(DO250,1)&lt;&gt;"0",IF(LEFT(DO250,1)="1",3.0,DP250),$D$5+$E$5*(EG250*DZ250/($K$5*1000))+$F$5*(EG250*DZ250/($K$5*1000))*MAX(MIN(DM250,$J$5),$I$5)*MAX(MIN(DM250,$J$5),$I$5)+$G$5*MAX(MIN(DM250,$J$5),$I$5)*(EG250*DZ250/($K$5*1000))+$H$5*(EG250*DZ250/($K$5*1000))*(EG250*DZ250/($K$5*1000)))</f>
        <v>0</v>
      </c>
      <c r="T250">
        <f>K250*(1000-(1000*0.61365*exp(17.502*X250/(240.97+X250))/(DZ250+EA250)+DU250)/2)/(1000*0.61365*exp(17.502*X250/(240.97+X250))/(DZ250+EA250)-DU250)</f>
        <v>0</v>
      </c>
      <c r="U250">
        <f>1/((DN250+1)/(R250/1.6)+1/(S250/1.37)) + DN250/((DN250+1)/(R250/1.6) + DN250/(S250/1.37))</f>
        <v>0</v>
      </c>
      <c r="V250">
        <f>(DI250*DL250)</f>
        <v>0</v>
      </c>
      <c r="W250">
        <f>(EB250+(V250+2*0.95*5.67E-8*(((EB250+$B$7)+273)^4-(EB250+273)^4)-44100*K250)/(1.84*29.3*S250+8*0.95*5.67E-8*(EB250+273)^3))</f>
        <v>0</v>
      </c>
      <c r="X250">
        <f>($C$7*EC250+$D$7*ED250+$E$7*W250)</f>
        <v>0</v>
      </c>
      <c r="Y250">
        <f>0.61365*exp(17.502*X250/(240.97+X250))</f>
        <v>0</v>
      </c>
      <c r="Z250">
        <f>(AA250/AB250*100)</f>
        <v>0</v>
      </c>
      <c r="AA250">
        <f>DU250*(DZ250+EA250)/1000</f>
        <v>0</v>
      </c>
      <c r="AB250">
        <f>0.61365*exp(17.502*EB250/(240.97+EB250))</f>
        <v>0</v>
      </c>
      <c r="AC250">
        <f>(Y250-DU250*(DZ250+EA250)/1000)</f>
        <v>0</v>
      </c>
      <c r="AD250">
        <f>(-K250*44100)</f>
        <v>0</v>
      </c>
      <c r="AE250">
        <f>2*29.3*S250*0.92*(EB250-X250)</f>
        <v>0</v>
      </c>
      <c r="AF250">
        <f>2*0.95*5.67E-8*(((EB250+$B$7)+273)^4-(X250+273)^4)</f>
        <v>0</v>
      </c>
      <c r="AG250">
        <f>V250+AF250+AD250+AE250</f>
        <v>0</v>
      </c>
      <c r="AH250">
        <f>DY250*AV250*(DT250-DS250*(1000-AV250*DV250)/(1000-AV250*DU250))/(100*DM250)</f>
        <v>0</v>
      </c>
      <c r="AI250">
        <f>1000*DY250*AV250*(DU250-DV250)/(100*DM250*(1000-AV250*DU250))</f>
        <v>0</v>
      </c>
      <c r="AJ250">
        <f>(AK250 - AL250 - DZ250*1E3/(8.314*(EB250+273.15)) * AN250/DY250 * AM250) * DY250/(100*DM250) * (1000 - DV250)/1000</f>
        <v>0</v>
      </c>
      <c r="AK250">
        <v>689.3761134514184</v>
      </c>
      <c r="AL250">
        <v>663.2604787878787</v>
      </c>
      <c r="AM250">
        <v>3.433359043180523</v>
      </c>
      <c r="AN250">
        <v>65.66156784725538</v>
      </c>
      <c r="AO250">
        <f>(AQ250 - AP250 + DZ250*1E3/(8.314*(EB250+273.15)) * AS250/DY250 * AR250) * DY250/(100*DM250) * 1000/(1000 - AQ250)</f>
        <v>0</v>
      </c>
      <c r="AP250">
        <v>20.87316560053899</v>
      </c>
      <c r="AQ250">
        <v>22.99249878787878</v>
      </c>
      <c r="AR250">
        <v>-0.000152560123070197</v>
      </c>
      <c r="AS250">
        <v>124.6823972662546</v>
      </c>
      <c r="AT250">
        <v>0</v>
      </c>
      <c r="AU250">
        <v>0</v>
      </c>
      <c r="AV250">
        <f>IF(AT250*$H$13&gt;=AX250,1.0,(AX250/(AX250-AT250*$H$13)))</f>
        <v>0</v>
      </c>
      <c r="AW250">
        <f>(AV250-1)*100</f>
        <v>0</v>
      </c>
      <c r="AX250">
        <f>MAX(0,($B$13+$C$13*EG250)/(1+$D$13*EG250)*DZ250/(EB250+273)*$E$13)</f>
        <v>0</v>
      </c>
      <c r="AY250" t="s">
        <v>439</v>
      </c>
      <c r="AZ250" t="s">
        <v>439</v>
      </c>
      <c r="BA250">
        <v>0</v>
      </c>
      <c r="BB250">
        <v>0</v>
      </c>
      <c r="BC250">
        <f>1-BA250/BB250</f>
        <v>0</v>
      </c>
      <c r="BD250">
        <v>0</v>
      </c>
      <c r="BE250" t="s">
        <v>439</v>
      </c>
      <c r="BF250" t="s">
        <v>439</v>
      </c>
      <c r="BG250">
        <v>0</v>
      </c>
      <c r="BH250">
        <v>0</v>
      </c>
      <c r="BI250">
        <f>1-BG250/BH250</f>
        <v>0</v>
      </c>
      <c r="BJ250">
        <v>0.5</v>
      </c>
      <c r="BK250">
        <f>DJ250</f>
        <v>0</v>
      </c>
      <c r="BL250">
        <f>M250</f>
        <v>0</v>
      </c>
      <c r="BM250">
        <f>BI250*BJ250*BK250</f>
        <v>0</v>
      </c>
      <c r="BN250">
        <f>(BL250-BD250)/BK250</f>
        <v>0</v>
      </c>
      <c r="BO250">
        <f>(BB250-BH250)/BH250</f>
        <v>0</v>
      </c>
      <c r="BP250">
        <f>BA250/(BC250+BA250/BH250)</f>
        <v>0</v>
      </c>
      <c r="BQ250" t="s">
        <v>439</v>
      </c>
      <c r="BR250">
        <v>0</v>
      </c>
      <c r="BS250">
        <f>IF(BR250&lt;&gt;0, BR250, BP250)</f>
        <v>0</v>
      </c>
      <c r="BT250">
        <f>1-BS250/BH250</f>
        <v>0</v>
      </c>
      <c r="BU250">
        <f>(BH250-BG250)/(BH250-BS250)</f>
        <v>0</v>
      </c>
      <c r="BV250">
        <f>(BB250-BH250)/(BB250-BS250)</f>
        <v>0</v>
      </c>
      <c r="BW250">
        <f>(BH250-BG250)/(BH250-BA250)</f>
        <v>0</v>
      </c>
      <c r="BX250">
        <f>(BB250-BH250)/(BB250-BA250)</f>
        <v>0</v>
      </c>
      <c r="BY250">
        <f>(BU250*BS250/BG250)</f>
        <v>0</v>
      </c>
      <c r="BZ250">
        <f>(1-BY250)</f>
        <v>0</v>
      </c>
      <c r="DI250">
        <f>$B$11*EH250+$C$11*EI250+$F$11*ET250*(1-EW250)</f>
        <v>0</v>
      </c>
      <c r="DJ250">
        <f>DI250*DK250</f>
        <v>0</v>
      </c>
      <c r="DK250">
        <f>($B$11*$D$9+$C$11*$D$9+$F$11*((FG250+EY250)/MAX(FG250+EY250+FH250, 0.1)*$I$9+FH250/MAX(FG250+EY250+FH250, 0.1)*$J$9))/($B$11+$C$11+$F$11)</f>
        <v>0</v>
      </c>
      <c r="DL250">
        <f>($B$11*$K$9+$C$11*$K$9+$F$11*((FG250+EY250)/MAX(FG250+EY250+FH250, 0.1)*$P$9+FH250/MAX(FG250+EY250+FH250, 0.1)*$Q$9))/($B$11+$C$11+$F$11)</f>
        <v>0</v>
      </c>
      <c r="DM250">
        <v>2.7</v>
      </c>
      <c r="DN250">
        <v>0.5</v>
      </c>
      <c r="DO250" t="s">
        <v>440</v>
      </c>
      <c r="DP250">
        <v>2</v>
      </c>
      <c r="DQ250" t="b">
        <v>1</v>
      </c>
      <c r="DR250">
        <v>1758404999.6</v>
      </c>
      <c r="DS250">
        <v>624.5689629629628</v>
      </c>
      <c r="DT250">
        <v>660.0861111111111</v>
      </c>
      <c r="DU250">
        <v>23.01702592592592</v>
      </c>
      <c r="DV250">
        <v>20.86815925925926</v>
      </c>
      <c r="DW250">
        <v>624.1490740740742</v>
      </c>
      <c r="DX250">
        <v>22.79429259259259</v>
      </c>
      <c r="DY250">
        <v>499.9902222222222</v>
      </c>
      <c r="DZ250">
        <v>90.27204074074076</v>
      </c>
      <c r="EA250">
        <v>0.05207525555555556</v>
      </c>
      <c r="EB250">
        <v>29.64074814814814</v>
      </c>
      <c r="EC250">
        <v>30.03721481481482</v>
      </c>
      <c r="ED250">
        <v>999.9000000000001</v>
      </c>
      <c r="EE250">
        <v>0</v>
      </c>
      <c r="EF250">
        <v>0</v>
      </c>
      <c r="EG250">
        <v>9994.39925925926</v>
      </c>
      <c r="EH250">
        <v>0</v>
      </c>
      <c r="EI250">
        <v>7.447139999999998</v>
      </c>
      <c r="EJ250">
        <v>-35.5171037037037</v>
      </c>
      <c r="EK250">
        <v>639.2831851851852</v>
      </c>
      <c r="EL250">
        <v>674.1544444444444</v>
      </c>
      <c r="EM250">
        <v>2.148878518518519</v>
      </c>
      <c r="EN250">
        <v>660.0861111111111</v>
      </c>
      <c r="EO250">
        <v>20.86815925925926</v>
      </c>
      <c r="EP250">
        <v>2.077794814814815</v>
      </c>
      <c r="EQ250">
        <v>1.883810740740741</v>
      </c>
      <c r="ER250">
        <v>18.04995925925926</v>
      </c>
      <c r="ES250">
        <v>16.50012962962963</v>
      </c>
      <c r="ET250">
        <v>1999.978888888889</v>
      </c>
      <c r="EU250">
        <v>0.9800037777777776</v>
      </c>
      <c r="EV250">
        <v>0.0199959</v>
      </c>
      <c r="EW250">
        <v>0</v>
      </c>
      <c r="EX250">
        <v>281.5756296296296</v>
      </c>
      <c r="EY250">
        <v>5.000560000000001</v>
      </c>
      <c r="EZ250">
        <v>5760.542592592592</v>
      </c>
      <c r="FA250">
        <v>17294.72962962963</v>
      </c>
      <c r="FB250">
        <v>40.29848148148148</v>
      </c>
      <c r="FC250">
        <v>40.8097037037037</v>
      </c>
      <c r="FD250">
        <v>40.26125925925925</v>
      </c>
      <c r="FE250">
        <v>39.94418518518518</v>
      </c>
      <c r="FF250">
        <v>41.39566666666666</v>
      </c>
      <c r="FG250">
        <v>1955.088888888889</v>
      </c>
      <c r="FH250">
        <v>39.89000000000001</v>
      </c>
      <c r="FI250">
        <v>0</v>
      </c>
      <c r="FJ250">
        <v>1758405007</v>
      </c>
      <c r="FK250">
        <v>0</v>
      </c>
      <c r="FL250">
        <v>281.5731923076923</v>
      </c>
      <c r="FM250">
        <v>0.342324797605976</v>
      </c>
      <c r="FN250">
        <v>0.1415384490036625</v>
      </c>
      <c r="FO250">
        <v>5760.620000000001</v>
      </c>
      <c r="FP250">
        <v>15</v>
      </c>
      <c r="FQ250">
        <v>0</v>
      </c>
      <c r="FR250" t="s">
        <v>441</v>
      </c>
      <c r="FS250">
        <v>1747148579.5</v>
      </c>
      <c r="FT250">
        <v>1747148584.5</v>
      </c>
      <c r="FU250">
        <v>0</v>
      </c>
      <c r="FV250">
        <v>0.162</v>
      </c>
      <c r="FW250">
        <v>-0.001</v>
      </c>
      <c r="FX250">
        <v>0.139</v>
      </c>
      <c r="FY250">
        <v>0.058</v>
      </c>
      <c r="FZ250">
        <v>420</v>
      </c>
      <c r="GA250">
        <v>16</v>
      </c>
      <c r="GB250">
        <v>0.19</v>
      </c>
      <c r="GC250">
        <v>0.02</v>
      </c>
      <c r="GD250">
        <v>-35.48246097560975</v>
      </c>
      <c r="GE250">
        <v>-0.5973156794425133</v>
      </c>
      <c r="GF250">
        <v>0.06564023111256968</v>
      </c>
      <c r="GG250">
        <v>0</v>
      </c>
      <c r="GH250">
        <v>281.599</v>
      </c>
      <c r="GI250">
        <v>-0.01158135185602344</v>
      </c>
      <c r="GJ250">
        <v>0.1975421027349369</v>
      </c>
      <c r="GK250">
        <v>1</v>
      </c>
      <c r="GL250">
        <v>2.159427317073171</v>
      </c>
      <c r="GM250">
        <v>-0.1435875261324019</v>
      </c>
      <c r="GN250">
        <v>0.01441324408303091</v>
      </c>
      <c r="GO250">
        <v>0</v>
      </c>
      <c r="GP250">
        <v>1</v>
      </c>
      <c r="GQ250">
        <v>3</v>
      </c>
      <c r="GR250" t="s">
        <v>455</v>
      </c>
      <c r="GS250">
        <v>3.12827</v>
      </c>
      <c r="GT250">
        <v>2.72968</v>
      </c>
      <c r="GU250">
        <v>0.117415</v>
      </c>
      <c r="GV250">
        <v>0.122537</v>
      </c>
      <c r="GW250">
        <v>0.103788</v>
      </c>
      <c r="GX250">
        <v>0.097606</v>
      </c>
      <c r="GY250">
        <v>26536.7</v>
      </c>
      <c r="GZ250">
        <v>25546.2</v>
      </c>
      <c r="HA250">
        <v>30605.8</v>
      </c>
      <c r="HB250">
        <v>29364.4</v>
      </c>
      <c r="HC250">
        <v>37853.2</v>
      </c>
      <c r="HD250">
        <v>34858.2</v>
      </c>
      <c r="HE250">
        <v>46819</v>
      </c>
      <c r="HF250">
        <v>43625.8</v>
      </c>
      <c r="HG250">
        <v>1.83235</v>
      </c>
      <c r="HH250">
        <v>1.8844</v>
      </c>
      <c r="HI250">
        <v>0.116229</v>
      </c>
      <c r="HJ250">
        <v>0</v>
      </c>
      <c r="HK250">
        <v>28.1459</v>
      </c>
      <c r="HL250">
        <v>999.9</v>
      </c>
      <c r="HM250">
        <v>51.9</v>
      </c>
      <c r="HN250">
        <v>30.6</v>
      </c>
      <c r="HO250">
        <v>25.3526</v>
      </c>
      <c r="HP250">
        <v>63.4122</v>
      </c>
      <c r="HQ250">
        <v>16.6106</v>
      </c>
      <c r="HR250">
        <v>1</v>
      </c>
      <c r="HS250">
        <v>0.08351119999999999</v>
      </c>
      <c r="HT250">
        <v>-0.46598</v>
      </c>
      <c r="HU250">
        <v>20.1998</v>
      </c>
      <c r="HV250">
        <v>5.22882</v>
      </c>
      <c r="HW250">
        <v>11.974</v>
      </c>
      <c r="HX250">
        <v>4.97</v>
      </c>
      <c r="HY250">
        <v>3.28968</v>
      </c>
      <c r="HZ250">
        <v>9999</v>
      </c>
      <c r="IA250">
        <v>9999</v>
      </c>
      <c r="IB250">
        <v>9999</v>
      </c>
      <c r="IC250">
        <v>999.9</v>
      </c>
      <c r="ID250">
        <v>4.97297</v>
      </c>
      <c r="IE250">
        <v>1.87729</v>
      </c>
      <c r="IF250">
        <v>1.87544</v>
      </c>
      <c r="IG250">
        <v>1.8782</v>
      </c>
      <c r="IH250">
        <v>1.87499</v>
      </c>
      <c r="II250">
        <v>1.87851</v>
      </c>
      <c r="IJ250">
        <v>1.87561</v>
      </c>
      <c r="IK250">
        <v>1.87682</v>
      </c>
      <c r="IL250">
        <v>0</v>
      </c>
      <c r="IM250">
        <v>0</v>
      </c>
      <c r="IN250">
        <v>0</v>
      </c>
      <c r="IO250">
        <v>0</v>
      </c>
      <c r="IP250" t="s">
        <v>443</v>
      </c>
      <c r="IQ250" t="s">
        <v>444</v>
      </c>
      <c r="IR250" t="s">
        <v>445</v>
      </c>
      <c r="IS250" t="s">
        <v>445</v>
      </c>
      <c r="IT250" t="s">
        <v>445</v>
      </c>
      <c r="IU250" t="s">
        <v>445</v>
      </c>
      <c r="IV250">
        <v>0</v>
      </c>
      <c r="IW250">
        <v>100</v>
      </c>
      <c r="IX250">
        <v>100</v>
      </c>
      <c r="IY250">
        <v>0.444</v>
      </c>
      <c r="IZ250">
        <v>0.2222</v>
      </c>
      <c r="JA250">
        <v>-0.2046850803116756</v>
      </c>
      <c r="JB250">
        <v>0.001090686741545948</v>
      </c>
      <c r="JC250">
        <v>-2.452344269991786E-07</v>
      </c>
      <c r="JD250">
        <v>1.613811493950918E-10</v>
      </c>
      <c r="JE250">
        <v>-0.05017639731038544</v>
      </c>
      <c r="JF250">
        <v>-0.0006473243881308715</v>
      </c>
      <c r="JG250">
        <v>0.0006993473609999637</v>
      </c>
      <c r="JH250">
        <v>-6.390957121238126E-06</v>
      </c>
      <c r="JI250">
        <v>1</v>
      </c>
      <c r="JJ250">
        <v>2094</v>
      </c>
      <c r="JK250">
        <v>1</v>
      </c>
      <c r="JL250">
        <v>27</v>
      </c>
      <c r="JM250">
        <v>187607.1</v>
      </c>
      <c r="JN250">
        <v>187607</v>
      </c>
      <c r="JO250">
        <v>1.67358</v>
      </c>
      <c r="JP250">
        <v>2.55371</v>
      </c>
      <c r="JQ250">
        <v>1.39893</v>
      </c>
      <c r="JR250">
        <v>2.34375</v>
      </c>
      <c r="JS250">
        <v>1.44897</v>
      </c>
      <c r="JT250">
        <v>2.45972</v>
      </c>
      <c r="JU250">
        <v>36.8842</v>
      </c>
      <c r="JV250">
        <v>24.2013</v>
      </c>
      <c r="JW250">
        <v>18</v>
      </c>
      <c r="JX250">
        <v>477.584</v>
      </c>
      <c r="JY250">
        <v>480.526</v>
      </c>
      <c r="JZ250">
        <v>28.3068</v>
      </c>
      <c r="KA250">
        <v>28.2172</v>
      </c>
      <c r="KB250">
        <v>30.0001</v>
      </c>
      <c r="KC250">
        <v>27.9527</v>
      </c>
      <c r="KD250">
        <v>28.0235</v>
      </c>
      <c r="KE250">
        <v>33.5051</v>
      </c>
      <c r="KF250">
        <v>26.2038</v>
      </c>
      <c r="KG250">
        <v>93.3134</v>
      </c>
      <c r="KH250">
        <v>28.2709</v>
      </c>
      <c r="KI250">
        <v>707.449</v>
      </c>
      <c r="KJ250">
        <v>20.9985</v>
      </c>
      <c r="KK250">
        <v>101.18</v>
      </c>
      <c r="KL250">
        <v>100.354</v>
      </c>
    </row>
    <row r="251" spans="1:298">
      <c r="A251">
        <v>235</v>
      </c>
      <c r="B251">
        <v>1758405012.1</v>
      </c>
      <c r="C251">
        <v>7603.599999904633</v>
      </c>
      <c r="D251" t="s">
        <v>917</v>
      </c>
      <c r="E251" t="s">
        <v>918</v>
      </c>
      <c r="F251">
        <v>5</v>
      </c>
      <c r="G251" t="s">
        <v>834</v>
      </c>
      <c r="H251" t="s">
        <v>437</v>
      </c>
      <c r="I251" t="s">
        <v>438</v>
      </c>
      <c r="J251">
        <v>1758405004.314285</v>
      </c>
      <c r="K251">
        <f>(L251)/1000</f>
        <v>0</v>
      </c>
      <c r="L251">
        <f>IF(DQ251, AO251, AI251)</f>
        <v>0</v>
      </c>
      <c r="M251">
        <f>IF(DQ251, AJ251, AH251)</f>
        <v>0</v>
      </c>
      <c r="N251">
        <f>DS251 - IF(AV251&gt;1, M251*DM251*100.0/(AX251), 0)</f>
        <v>0</v>
      </c>
      <c r="O251">
        <f>((U251-K251/2)*N251-M251)/(U251+K251/2)</f>
        <v>0</v>
      </c>
      <c r="P251">
        <f>O251*(DZ251+EA251)/1000.0</f>
        <v>0</v>
      </c>
      <c r="Q251">
        <f>(DS251 - IF(AV251&gt;1, M251*DM251*100.0/(AX251), 0))*(DZ251+EA251)/1000.0</f>
        <v>0</v>
      </c>
      <c r="R251">
        <f>2.0/((1/T251-1/S251)+SIGN(T251)*SQRT((1/T251-1/S251)*(1/T251-1/S251) + 4*DN251/((DN251+1)*(DN251+1))*(2*1/T251*1/S251-1/S251*1/S251)))</f>
        <v>0</v>
      </c>
      <c r="S251">
        <f>IF(LEFT(DO251,1)&lt;&gt;"0",IF(LEFT(DO251,1)="1",3.0,DP251),$D$5+$E$5*(EG251*DZ251/($K$5*1000))+$F$5*(EG251*DZ251/($K$5*1000))*MAX(MIN(DM251,$J$5),$I$5)*MAX(MIN(DM251,$J$5),$I$5)+$G$5*MAX(MIN(DM251,$J$5),$I$5)*(EG251*DZ251/($K$5*1000))+$H$5*(EG251*DZ251/($K$5*1000))*(EG251*DZ251/($K$5*1000)))</f>
        <v>0</v>
      </c>
      <c r="T251">
        <f>K251*(1000-(1000*0.61365*exp(17.502*X251/(240.97+X251))/(DZ251+EA251)+DU251)/2)/(1000*0.61365*exp(17.502*X251/(240.97+X251))/(DZ251+EA251)-DU251)</f>
        <v>0</v>
      </c>
      <c r="U251">
        <f>1/((DN251+1)/(R251/1.6)+1/(S251/1.37)) + DN251/((DN251+1)/(R251/1.6) + DN251/(S251/1.37))</f>
        <v>0</v>
      </c>
      <c r="V251">
        <f>(DI251*DL251)</f>
        <v>0</v>
      </c>
      <c r="W251">
        <f>(EB251+(V251+2*0.95*5.67E-8*(((EB251+$B$7)+273)^4-(EB251+273)^4)-44100*K251)/(1.84*29.3*S251+8*0.95*5.67E-8*(EB251+273)^3))</f>
        <v>0</v>
      </c>
      <c r="X251">
        <f>($C$7*EC251+$D$7*ED251+$E$7*W251)</f>
        <v>0</v>
      </c>
      <c r="Y251">
        <f>0.61365*exp(17.502*X251/(240.97+X251))</f>
        <v>0</v>
      </c>
      <c r="Z251">
        <f>(AA251/AB251*100)</f>
        <v>0</v>
      </c>
      <c r="AA251">
        <f>DU251*(DZ251+EA251)/1000</f>
        <v>0</v>
      </c>
      <c r="AB251">
        <f>0.61365*exp(17.502*EB251/(240.97+EB251))</f>
        <v>0</v>
      </c>
      <c r="AC251">
        <f>(Y251-DU251*(DZ251+EA251)/1000)</f>
        <v>0</v>
      </c>
      <c r="AD251">
        <f>(-K251*44100)</f>
        <v>0</v>
      </c>
      <c r="AE251">
        <f>2*29.3*S251*0.92*(EB251-X251)</f>
        <v>0</v>
      </c>
      <c r="AF251">
        <f>2*0.95*5.67E-8*(((EB251+$B$7)+273)^4-(X251+273)^4)</f>
        <v>0</v>
      </c>
      <c r="AG251">
        <f>V251+AF251+AD251+AE251</f>
        <v>0</v>
      </c>
      <c r="AH251">
        <f>DY251*AV251*(DT251-DS251*(1000-AV251*DV251)/(1000-AV251*DU251))/(100*DM251)</f>
        <v>0</v>
      </c>
      <c r="AI251">
        <f>1000*DY251*AV251*(DU251-DV251)/(100*DM251*(1000-AV251*DU251))</f>
        <v>0</v>
      </c>
      <c r="AJ251">
        <f>(AK251 - AL251 - DZ251*1E3/(8.314*(EB251+273.15)) * AN251/DY251 * AM251) * DY251/(100*DM251) * (1000 - DV251)/1000</f>
        <v>0</v>
      </c>
      <c r="AK251">
        <v>706.5277200435552</v>
      </c>
      <c r="AL251">
        <v>680.3860424242426</v>
      </c>
      <c r="AM251">
        <v>3.428480706902747</v>
      </c>
      <c r="AN251">
        <v>65.66156784725538</v>
      </c>
      <c r="AO251">
        <f>(AQ251 - AP251 + DZ251*1E3/(8.314*(EB251+273.15)) * AS251/DY251 * AR251) * DY251/(100*DM251) * 1000/(1000 - AQ251)</f>
        <v>0</v>
      </c>
      <c r="AP251">
        <v>20.90804239243265</v>
      </c>
      <c r="AQ251">
        <v>22.98758787878788</v>
      </c>
      <c r="AR251">
        <v>-1.537684607945433E-05</v>
      </c>
      <c r="AS251">
        <v>124.6823972662546</v>
      </c>
      <c r="AT251">
        <v>0</v>
      </c>
      <c r="AU251">
        <v>0</v>
      </c>
      <c r="AV251">
        <f>IF(AT251*$H$13&gt;=AX251,1.0,(AX251/(AX251-AT251*$H$13)))</f>
        <v>0</v>
      </c>
      <c r="AW251">
        <f>(AV251-1)*100</f>
        <v>0</v>
      </c>
      <c r="AX251">
        <f>MAX(0,($B$13+$C$13*EG251)/(1+$D$13*EG251)*DZ251/(EB251+273)*$E$13)</f>
        <v>0</v>
      </c>
      <c r="AY251" t="s">
        <v>439</v>
      </c>
      <c r="AZ251" t="s">
        <v>439</v>
      </c>
      <c r="BA251">
        <v>0</v>
      </c>
      <c r="BB251">
        <v>0</v>
      </c>
      <c r="BC251">
        <f>1-BA251/BB251</f>
        <v>0</v>
      </c>
      <c r="BD251">
        <v>0</v>
      </c>
      <c r="BE251" t="s">
        <v>439</v>
      </c>
      <c r="BF251" t="s">
        <v>439</v>
      </c>
      <c r="BG251">
        <v>0</v>
      </c>
      <c r="BH251">
        <v>0</v>
      </c>
      <c r="BI251">
        <f>1-BG251/BH251</f>
        <v>0</v>
      </c>
      <c r="BJ251">
        <v>0.5</v>
      </c>
      <c r="BK251">
        <f>DJ251</f>
        <v>0</v>
      </c>
      <c r="BL251">
        <f>M251</f>
        <v>0</v>
      </c>
      <c r="BM251">
        <f>BI251*BJ251*BK251</f>
        <v>0</v>
      </c>
      <c r="BN251">
        <f>(BL251-BD251)/BK251</f>
        <v>0</v>
      </c>
      <c r="BO251">
        <f>(BB251-BH251)/BH251</f>
        <v>0</v>
      </c>
      <c r="BP251">
        <f>BA251/(BC251+BA251/BH251)</f>
        <v>0</v>
      </c>
      <c r="BQ251" t="s">
        <v>439</v>
      </c>
      <c r="BR251">
        <v>0</v>
      </c>
      <c r="BS251">
        <f>IF(BR251&lt;&gt;0, BR251, BP251)</f>
        <v>0</v>
      </c>
      <c r="BT251">
        <f>1-BS251/BH251</f>
        <v>0</v>
      </c>
      <c r="BU251">
        <f>(BH251-BG251)/(BH251-BS251)</f>
        <v>0</v>
      </c>
      <c r="BV251">
        <f>(BB251-BH251)/(BB251-BS251)</f>
        <v>0</v>
      </c>
      <c r="BW251">
        <f>(BH251-BG251)/(BH251-BA251)</f>
        <v>0</v>
      </c>
      <c r="BX251">
        <f>(BB251-BH251)/(BB251-BA251)</f>
        <v>0</v>
      </c>
      <c r="BY251">
        <f>(BU251*BS251/BG251)</f>
        <v>0</v>
      </c>
      <c r="BZ251">
        <f>(1-BY251)</f>
        <v>0</v>
      </c>
      <c r="DI251">
        <f>$B$11*EH251+$C$11*EI251+$F$11*ET251*(1-EW251)</f>
        <v>0</v>
      </c>
      <c r="DJ251">
        <f>DI251*DK251</f>
        <v>0</v>
      </c>
      <c r="DK251">
        <f>($B$11*$D$9+$C$11*$D$9+$F$11*((FG251+EY251)/MAX(FG251+EY251+FH251, 0.1)*$I$9+FH251/MAX(FG251+EY251+FH251, 0.1)*$J$9))/($B$11+$C$11+$F$11)</f>
        <v>0</v>
      </c>
      <c r="DL251">
        <f>($B$11*$K$9+$C$11*$K$9+$F$11*((FG251+EY251)/MAX(FG251+EY251+FH251, 0.1)*$P$9+FH251/MAX(FG251+EY251+FH251, 0.1)*$Q$9))/($B$11+$C$11+$F$11)</f>
        <v>0</v>
      </c>
      <c r="DM251">
        <v>2.7</v>
      </c>
      <c r="DN251">
        <v>0.5</v>
      </c>
      <c r="DO251" t="s">
        <v>440</v>
      </c>
      <c r="DP251">
        <v>2</v>
      </c>
      <c r="DQ251" t="b">
        <v>1</v>
      </c>
      <c r="DR251">
        <v>1758405004.314285</v>
      </c>
      <c r="DS251">
        <v>640.3387857142858</v>
      </c>
      <c r="DT251">
        <v>675.9077857142858</v>
      </c>
      <c r="DU251">
        <v>23.0030107142857</v>
      </c>
      <c r="DV251">
        <v>20.87882857142857</v>
      </c>
      <c r="DW251">
        <v>639.9035357142857</v>
      </c>
      <c r="DX251">
        <v>22.78056428571429</v>
      </c>
      <c r="DY251">
        <v>500.0048214285715</v>
      </c>
      <c r="DZ251">
        <v>90.27206785714284</v>
      </c>
      <c r="EA251">
        <v>0.05200040714285716</v>
      </c>
      <c r="EB251">
        <v>29.63981785714286</v>
      </c>
      <c r="EC251">
        <v>30.04108214285714</v>
      </c>
      <c r="ED251">
        <v>999.9000000000002</v>
      </c>
      <c r="EE251">
        <v>0</v>
      </c>
      <c r="EF251">
        <v>0</v>
      </c>
      <c r="EG251">
        <v>9996.809285714287</v>
      </c>
      <c r="EH251">
        <v>0</v>
      </c>
      <c r="EI251">
        <v>7.447139999999998</v>
      </c>
      <c r="EJ251">
        <v>-35.56896785714286</v>
      </c>
      <c r="EK251">
        <v>655.4151071428571</v>
      </c>
      <c r="EL251">
        <v>690.3210357142856</v>
      </c>
      <c r="EM251">
        <v>2.124190714285715</v>
      </c>
      <c r="EN251">
        <v>675.9077857142858</v>
      </c>
      <c r="EO251">
        <v>20.87882857142857</v>
      </c>
      <c r="EP251">
        <v>2.07653</v>
      </c>
      <c r="EQ251">
        <v>1.884773928571429</v>
      </c>
      <c r="ER251">
        <v>18.040275</v>
      </c>
      <c r="ES251">
        <v>16.50816785714285</v>
      </c>
      <c r="ET251">
        <v>1999.995714285714</v>
      </c>
      <c r="EU251">
        <v>0.9800039642857141</v>
      </c>
      <c r="EV251">
        <v>0.01999570357142857</v>
      </c>
      <c r="EW251">
        <v>0</v>
      </c>
      <c r="EX251">
        <v>281.51675</v>
      </c>
      <c r="EY251">
        <v>5.000560000000001</v>
      </c>
      <c r="EZ251">
        <v>5760.545357142859</v>
      </c>
      <c r="FA251">
        <v>17294.86428571429</v>
      </c>
      <c r="FB251">
        <v>40.28110714285714</v>
      </c>
      <c r="FC251">
        <v>40.81199999999999</v>
      </c>
      <c r="FD251">
        <v>40.26521428571427</v>
      </c>
      <c r="FE251">
        <v>39.92157142857143</v>
      </c>
      <c r="FF251">
        <v>41.4060357142857</v>
      </c>
      <c r="FG251">
        <v>1955.105714285714</v>
      </c>
      <c r="FH251">
        <v>39.89000000000001</v>
      </c>
      <c r="FI251">
        <v>0</v>
      </c>
      <c r="FJ251">
        <v>1758405012.4</v>
      </c>
      <c r="FK251">
        <v>0</v>
      </c>
      <c r="FL251">
        <v>281.53548</v>
      </c>
      <c r="FM251">
        <v>-0.08669229577428449</v>
      </c>
      <c r="FN251">
        <v>0.4692307374295189</v>
      </c>
      <c r="FO251">
        <v>5760.555199999999</v>
      </c>
      <c r="FP251">
        <v>15</v>
      </c>
      <c r="FQ251">
        <v>0</v>
      </c>
      <c r="FR251" t="s">
        <v>441</v>
      </c>
      <c r="FS251">
        <v>1747148579.5</v>
      </c>
      <c r="FT251">
        <v>1747148584.5</v>
      </c>
      <c r="FU251">
        <v>0</v>
      </c>
      <c r="FV251">
        <v>0.162</v>
      </c>
      <c r="FW251">
        <v>-0.001</v>
      </c>
      <c r="FX251">
        <v>0.139</v>
      </c>
      <c r="FY251">
        <v>0.058</v>
      </c>
      <c r="FZ251">
        <v>420</v>
      </c>
      <c r="GA251">
        <v>16</v>
      </c>
      <c r="GB251">
        <v>0.19</v>
      </c>
      <c r="GC251">
        <v>0.02</v>
      </c>
      <c r="GD251">
        <v>-35.54024390243902</v>
      </c>
      <c r="GE251">
        <v>-0.6315616724739087</v>
      </c>
      <c r="GF251">
        <v>0.07387982017217821</v>
      </c>
      <c r="GG251">
        <v>0</v>
      </c>
      <c r="GH251">
        <v>281.5498823529411</v>
      </c>
      <c r="GI251">
        <v>-0.1752177175530545</v>
      </c>
      <c r="GJ251">
        <v>0.2184526822780234</v>
      </c>
      <c r="GK251">
        <v>1</v>
      </c>
      <c r="GL251">
        <v>2.135070243902439</v>
      </c>
      <c r="GM251">
        <v>-0.2906899651567889</v>
      </c>
      <c r="GN251">
        <v>0.03019338503613849</v>
      </c>
      <c r="GO251">
        <v>0</v>
      </c>
      <c r="GP251">
        <v>1</v>
      </c>
      <c r="GQ251">
        <v>3</v>
      </c>
      <c r="GR251" t="s">
        <v>455</v>
      </c>
      <c r="GS251">
        <v>3.12829</v>
      </c>
      <c r="GT251">
        <v>2.72902</v>
      </c>
      <c r="GU251">
        <v>0.119484</v>
      </c>
      <c r="GV251">
        <v>0.124592</v>
      </c>
      <c r="GW251">
        <v>0.103772</v>
      </c>
      <c r="GX251">
        <v>0.09769750000000001</v>
      </c>
      <c r="GY251">
        <v>26474.2</v>
      </c>
      <c r="GZ251">
        <v>25486.2</v>
      </c>
      <c r="HA251">
        <v>30605.5</v>
      </c>
      <c r="HB251">
        <v>29364.2</v>
      </c>
      <c r="HC251">
        <v>37853.9</v>
      </c>
      <c r="HD251">
        <v>34854.6</v>
      </c>
      <c r="HE251">
        <v>46818.9</v>
      </c>
      <c r="HF251">
        <v>43625.7</v>
      </c>
      <c r="HG251">
        <v>1.83228</v>
      </c>
      <c r="HH251">
        <v>1.88458</v>
      </c>
      <c r="HI251">
        <v>0.116535</v>
      </c>
      <c r="HJ251">
        <v>0</v>
      </c>
      <c r="HK251">
        <v>28.1488</v>
      </c>
      <c r="HL251">
        <v>999.9</v>
      </c>
      <c r="HM251">
        <v>51.9</v>
      </c>
      <c r="HN251">
        <v>30.6</v>
      </c>
      <c r="HO251">
        <v>25.3539</v>
      </c>
      <c r="HP251">
        <v>63.4522</v>
      </c>
      <c r="HQ251">
        <v>16.6466</v>
      </c>
      <c r="HR251">
        <v>1</v>
      </c>
      <c r="HS251">
        <v>0.0831809</v>
      </c>
      <c r="HT251">
        <v>-0.406667</v>
      </c>
      <c r="HU251">
        <v>20.1997</v>
      </c>
      <c r="HV251">
        <v>5.22837</v>
      </c>
      <c r="HW251">
        <v>11.974</v>
      </c>
      <c r="HX251">
        <v>4.96875</v>
      </c>
      <c r="HY251">
        <v>3.28955</v>
      </c>
      <c r="HZ251">
        <v>9999</v>
      </c>
      <c r="IA251">
        <v>9999</v>
      </c>
      <c r="IB251">
        <v>9999</v>
      </c>
      <c r="IC251">
        <v>999.9</v>
      </c>
      <c r="ID251">
        <v>4.97295</v>
      </c>
      <c r="IE251">
        <v>1.87729</v>
      </c>
      <c r="IF251">
        <v>1.87543</v>
      </c>
      <c r="IG251">
        <v>1.8782</v>
      </c>
      <c r="IH251">
        <v>1.87499</v>
      </c>
      <c r="II251">
        <v>1.87851</v>
      </c>
      <c r="IJ251">
        <v>1.87561</v>
      </c>
      <c r="IK251">
        <v>1.87682</v>
      </c>
      <c r="IL251">
        <v>0</v>
      </c>
      <c r="IM251">
        <v>0</v>
      </c>
      <c r="IN251">
        <v>0</v>
      </c>
      <c r="IO251">
        <v>0</v>
      </c>
      <c r="IP251" t="s">
        <v>443</v>
      </c>
      <c r="IQ251" t="s">
        <v>444</v>
      </c>
      <c r="IR251" t="s">
        <v>445</v>
      </c>
      <c r="IS251" t="s">
        <v>445</v>
      </c>
      <c r="IT251" t="s">
        <v>445</v>
      </c>
      <c r="IU251" t="s">
        <v>445</v>
      </c>
      <c r="IV251">
        <v>0</v>
      </c>
      <c r="IW251">
        <v>100</v>
      </c>
      <c r="IX251">
        <v>100</v>
      </c>
      <c r="IY251">
        <v>0.461</v>
      </c>
      <c r="IZ251">
        <v>0.2221</v>
      </c>
      <c r="JA251">
        <v>-0.2046850803116756</v>
      </c>
      <c r="JB251">
        <v>0.001090686741545948</v>
      </c>
      <c r="JC251">
        <v>-2.452344269991786E-07</v>
      </c>
      <c r="JD251">
        <v>1.613811493950918E-10</v>
      </c>
      <c r="JE251">
        <v>-0.05017639731038544</v>
      </c>
      <c r="JF251">
        <v>-0.0006473243881308715</v>
      </c>
      <c r="JG251">
        <v>0.0006993473609999637</v>
      </c>
      <c r="JH251">
        <v>-6.390957121238126E-06</v>
      </c>
      <c r="JI251">
        <v>1</v>
      </c>
      <c r="JJ251">
        <v>2094</v>
      </c>
      <c r="JK251">
        <v>1</v>
      </c>
      <c r="JL251">
        <v>27</v>
      </c>
      <c r="JM251">
        <v>187607.2</v>
      </c>
      <c r="JN251">
        <v>187607.1</v>
      </c>
      <c r="JO251">
        <v>1.70288</v>
      </c>
      <c r="JP251">
        <v>2.55615</v>
      </c>
      <c r="JQ251">
        <v>1.39893</v>
      </c>
      <c r="JR251">
        <v>2.34375</v>
      </c>
      <c r="JS251">
        <v>1.44897</v>
      </c>
      <c r="JT251">
        <v>2.50122</v>
      </c>
      <c r="JU251">
        <v>36.8842</v>
      </c>
      <c r="JV251">
        <v>24.1926</v>
      </c>
      <c r="JW251">
        <v>18</v>
      </c>
      <c r="JX251">
        <v>477.541</v>
      </c>
      <c r="JY251">
        <v>480.635</v>
      </c>
      <c r="JZ251">
        <v>28.268</v>
      </c>
      <c r="KA251">
        <v>28.2166</v>
      </c>
      <c r="KB251">
        <v>30.0001</v>
      </c>
      <c r="KC251">
        <v>27.9523</v>
      </c>
      <c r="KD251">
        <v>28.0227</v>
      </c>
      <c r="KE251">
        <v>34.1046</v>
      </c>
      <c r="KF251">
        <v>25.9095</v>
      </c>
      <c r="KG251">
        <v>93.3134</v>
      </c>
      <c r="KH251">
        <v>28.2236</v>
      </c>
      <c r="KI251">
        <v>727.484</v>
      </c>
      <c r="KJ251">
        <v>21.0275</v>
      </c>
      <c r="KK251">
        <v>101.18</v>
      </c>
      <c r="KL251">
        <v>100.354</v>
      </c>
    </row>
    <row r="252" spans="1:298">
      <c r="A252">
        <v>236</v>
      </c>
      <c r="B252">
        <v>1758405017.1</v>
      </c>
      <c r="C252">
        <v>7608.599999904633</v>
      </c>
      <c r="D252" t="s">
        <v>919</v>
      </c>
      <c r="E252" t="s">
        <v>920</v>
      </c>
      <c r="F252">
        <v>5</v>
      </c>
      <c r="G252" t="s">
        <v>834</v>
      </c>
      <c r="H252" t="s">
        <v>437</v>
      </c>
      <c r="I252" t="s">
        <v>438</v>
      </c>
      <c r="J252">
        <v>1758405009.6</v>
      </c>
      <c r="K252">
        <f>(L252)/1000</f>
        <v>0</v>
      </c>
      <c r="L252">
        <f>IF(DQ252, AO252, AI252)</f>
        <v>0</v>
      </c>
      <c r="M252">
        <f>IF(DQ252, AJ252, AH252)</f>
        <v>0</v>
      </c>
      <c r="N252">
        <f>DS252 - IF(AV252&gt;1, M252*DM252*100.0/(AX252), 0)</f>
        <v>0</v>
      </c>
      <c r="O252">
        <f>((U252-K252/2)*N252-M252)/(U252+K252/2)</f>
        <v>0</v>
      </c>
      <c r="P252">
        <f>O252*(DZ252+EA252)/1000.0</f>
        <v>0</v>
      </c>
      <c r="Q252">
        <f>(DS252 - IF(AV252&gt;1, M252*DM252*100.0/(AX252), 0))*(DZ252+EA252)/1000.0</f>
        <v>0</v>
      </c>
      <c r="R252">
        <f>2.0/((1/T252-1/S252)+SIGN(T252)*SQRT((1/T252-1/S252)*(1/T252-1/S252) + 4*DN252/((DN252+1)*(DN252+1))*(2*1/T252*1/S252-1/S252*1/S252)))</f>
        <v>0</v>
      </c>
      <c r="S252">
        <f>IF(LEFT(DO252,1)&lt;&gt;"0",IF(LEFT(DO252,1)="1",3.0,DP252),$D$5+$E$5*(EG252*DZ252/($K$5*1000))+$F$5*(EG252*DZ252/($K$5*1000))*MAX(MIN(DM252,$J$5),$I$5)*MAX(MIN(DM252,$J$5),$I$5)+$G$5*MAX(MIN(DM252,$J$5),$I$5)*(EG252*DZ252/($K$5*1000))+$H$5*(EG252*DZ252/($K$5*1000))*(EG252*DZ252/($K$5*1000)))</f>
        <v>0</v>
      </c>
      <c r="T252">
        <f>K252*(1000-(1000*0.61365*exp(17.502*X252/(240.97+X252))/(DZ252+EA252)+DU252)/2)/(1000*0.61365*exp(17.502*X252/(240.97+X252))/(DZ252+EA252)-DU252)</f>
        <v>0</v>
      </c>
      <c r="U252">
        <f>1/((DN252+1)/(R252/1.6)+1/(S252/1.37)) + DN252/((DN252+1)/(R252/1.6) + DN252/(S252/1.37))</f>
        <v>0</v>
      </c>
      <c r="V252">
        <f>(DI252*DL252)</f>
        <v>0</v>
      </c>
      <c r="W252">
        <f>(EB252+(V252+2*0.95*5.67E-8*(((EB252+$B$7)+273)^4-(EB252+273)^4)-44100*K252)/(1.84*29.3*S252+8*0.95*5.67E-8*(EB252+273)^3))</f>
        <v>0</v>
      </c>
      <c r="X252">
        <f>($C$7*EC252+$D$7*ED252+$E$7*W252)</f>
        <v>0</v>
      </c>
      <c r="Y252">
        <f>0.61365*exp(17.502*X252/(240.97+X252))</f>
        <v>0</v>
      </c>
      <c r="Z252">
        <f>(AA252/AB252*100)</f>
        <v>0</v>
      </c>
      <c r="AA252">
        <f>DU252*(DZ252+EA252)/1000</f>
        <v>0</v>
      </c>
      <c r="AB252">
        <f>0.61365*exp(17.502*EB252/(240.97+EB252))</f>
        <v>0</v>
      </c>
      <c r="AC252">
        <f>(Y252-DU252*(DZ252+EA252)/1000)</f>
        <v>0</v>
      </c>
      <c r="AD252">
        <f>(-K252*44100)</f>
        <v>0</v>
      </c>
      <c r="AE252">
        <f>2*29.3*S252*0.92*(EB252-X252)</f>
        <v>0</v>
      </c>
      <c r="AF252">
        <f>2*0.95*5.67E-8*(((EB252+$B$7)+273)^4-(X252+273)^4)</f>
        <v>0</v>
      </c>
      <c r="AG252">
        <f>V252+AF252+AD252+AE252</f>
        <v>0</v>
      </c>
      <c r="AH252">
        <f>DY252*AV252*(DT252-DS252*(1000-AV252*DV252)/(1000-AV252*DU252))/(100*DM252)</f>
        <v>0</v>
      </c>
      <c r="AI252">
        <f>1000*DY252*AV252*(DU252-DV252)/(100*DM252*(1000-AV252*DU252))</f>
        <v>0</v>
      </c>
      <c r="AJ252">
        <f>(AK252 - AL252 - DZ252*1E3/(8.314*(EB252+273.15)) * AN252/DY252 * AM252) * DY252/(100*DM252) * (1000 - DV252)/1000</f>
        <v>0</v>
      </c>
      <c r="AK252">
        <v>723.7525152826992</v>
      </c>
      <c r="AL252">
        <v>697.6350121212121</v>
      </c>
      <c r="AM252">
        <v>3.450954714720869</v>
      </c>
      <c r="AN252">
        <v>65.66156784725538</v>
      </c>
      <c r="AO252">
        <f>(AQ252 - AP252 + DZ252*1E3/(8.314*(EB252+273.15)) * AS252/DY252 * AR252) * DY252/(100*DM252) * 1000/(1000 - AQ252)</f>
        <v>0</v>
      </c>
      <c r="AP252">
        <v>20.97752813546267</v>
      </c>
      <c r="AQ252">
        <v>22.99223818181818</v>
      </c>
      <c r="AR252">
        <v>9.650404069676392E-05</v>
      </c>
      <c r="AS252">
        <v>124.6823972662546</v>
      </c>
      <c r="AT252">
        <v>0</v>
      </c>
      <c r="AU252">
        <v>0</v>
      </c>
      <c r="AV252">
        <f>IF(AT252*$H$13&gt;=AX252,1.0,(AX252/(AX252-AT252*$H$13)))</f>
        <v>0</v>
      </c>
      <c r="AW252">
        <f>(AV252-1)*100</f>
        <v>0</v>
      </c>
      <c r="AX252">
        <f>MAX(0,($B$13+$C$13*EG252)/(1+$D$13*EG252)*DZ252/(EB252+273)*$E$13)</f>
        <v>0</v>
      </c>
      <c r="AY252" t="s">
        <v>439</v>
      </c>
      <c r="AZ252" t="s">
        <v>439</v>
      </c>
      <c r="BA252">
        <v>0</v>
      </c>
      <c r="BB252">
        <v>0</v>
      </c>
      <c r="BC252">
        <f>1-BA252/BB252</f>
        <v>0</v>
      </c>
      <c r="BD252">
        <v>0</v>
      </c>
      <c r="BE252" t="s">
        <v>439</v>
      </c>
      <c r="BF252" t="s">
        <v>439</v>
      </c>
      <c r="BG252">
        <v>0</v>
      </c>
      <c r="BH252">
        <v>0</v>
      </c>
      <c r="BI252">
        <f>1-BG252/BH252</f>
        <v>0</v>
      </c>
      <c r="BJ252">
        <v>0.5</v>
      </c>
      <c r="BK252">
        <f>DJ252</f>
        <v>0</v>
      </c>
      <c r="BL252">
        <f>M252</f>
        <v>0</v>
      </c>
      <c r="BM252">
        <f>BI252*BJ252*BK252</f>
        <v>0</v>
      </c>
      <c r="BN252">
        <f>(BL252-BD252)/BK252</f>
        <v>0</v>
      </c>
      <c r="BO252">
        <f>(BB252-BH252)/BH252</f>
        <v>0</v>
      </c>
      <c r="BP252">
        <f>BA252/(BC252+BA252/BH252)</f>
        <v>0</v>
      </c>
      <c r="BQ252" t="s">
        <v>439</v>
      </c>
      <c r="BR252">
        <v>0</v>
      </c>
      <c r="BS252">
        <f>IF(BR252&lt;&gt;0, BR252, BP252)</f>
        <v>0</v>
      </c>
      <c r="BT252">
        <f>1-BS252/BH252</f>
        <v>0</v>
      </c>
      <c r="BU252">
        <f>(BH252-BG252)/(BH252-BS252)</f>
        <v>0</v>
      </c>
      <c r="BV252">
        <f>(BB252-BH252)/(BB252-BS252)</f>
        <v>0</v>
      </c>
      <c r="BW252">
        <f>(BH252-BG252)/(BH252-BA252)</f>
        <v>0</v>
      </c>
      <c r="BX252">
        <f>(BB252-BH252)/(BB252-BA252)</f>
        <v>0</v>
      </c>
      <c r="BY252">
        <f>(BU252*BS252/BG252)</f>
        <v>0</v>
      </c>
      <c r="BZ252">
        <f>(1-BY252)</f>
        <v>0</v>
      </c>
      <c r="DI252">
        <f>$B$11*EH252+$C$11*EI252+$F$11*ET252*(1-EW252)</f>
        <v>0</v>
      </c>
      <c r="DJ252">
        <f>DI252*DK252</f>
        <v>0</v>
      </c>
      <c r="DK252">
        <f>($B$11*$D$9+$C$11*$D$9+$F$11*((FG252+EY252)/MAX(FG252+EY252+FH252, 0.1)*$I$9+FH252/MAX(FG252+EY252+FH252, 0.1)*$J$9))/($B$11+$C$11+$F$11)</f>
        <v>0</v>
      </c>
      <c r="DL252">
        <f>($B$11*$K$9+$C$11*$K$9+$F$11*((FG252+EY252)/MAX(FG252+EY252+FH252, 0.1)*$P$9+FH252/MAX(FG252+EY252+FH252, 0.1)*$Q$9))/($B$11+$C$11+$F$11)</f>
        <v>0</v>
      </c>
      <c r="DM252">
        <v>2.7</v>
      </c>
      <c r="DN252">
        <v>0.5</v>
      </c>
      <c r="DO252" t="s">
        <v>440</v>
      </c>
      <c r="DP252">
        <v>2</v>
      </c>
      <c r="DQ252" t="b">
        <v>1</v>
      </c>
      <c r="DR252">
        <v>1758405009.6</v>
      </c>
      <c r="DS252">
        <v>658.0581851851853</v>
      </c>
      <c r="DT252">
        <v>693.6718148148146</v>
      </c>
      <c r="DU252">
        <v>22.9920074074074</v>
      </c>
      <c r="DV252">
        <v>20.90937777777778</v>
      </c>
      <c r="DW252">
        <v>657.6057407407408</v>
      </c>
      <c r="DX252">
        <v>22.76978518518519</v>
      </c>
      <c r="DY252">
        <v>500.0355185185185</v>
      </c>
      <c r="DZ252">
        <v>90.27095925925927</v>
      </c>
      <c r="EA252">
        <v>0.05174593703703703</v>
      </c>
      <c r="EB252">
        <v>29.63717777777777</v>
      </c>
      <c r="EC252">
        <v>30.04656666666667</v>
      </c>
      <c r="ED252">
        <v>999.9000000000001</v>
      </c>
      <c r="EE252">
        <v>0</v>
      </c>
      <c r="EF252">
        <v>0</v>
      </c>
      <c r="EG252">
        <v>9997.890370370369</v>
      </c>
      <c r="EH252">
        <v>0</v>
      </c>
      <c r="EI252">
        <v>7.447139999999998</v>
      </c>
      <c r="EJ252">
        <v>-35.61363333333333</v>
      </c>
      <c r="EK252">
        <v>673.5442592592592</v>
      </c>
      <c r="EL252">
        <v>708.4864074074073</v>
      </c>
      <c r="EM252">
        <v>2.082636666666667</v>
      </c>
      <c r="EN252">
        <v>693.6718148148146</v>
      </c>
      <c r="EO252">
        <v>20.90937777777778</v>
      </c>
      <c r="EP252">
        <v>2.075510740740741</v>
      </c>
      <c r="EQ252">
        <v>1.887508518518519</v>
      </c>
      <c r="ER252">
        <v>18.03246296296296</v>
      </c>
      <c r="ES252">
        <v>16.53094444444444</v>
      </c>
      <c r="ET252">
        <v>2000.022222222222</v>
      </c>
      <c r="EU252">
        <v>0.9800042222222223</v>
      </c>
      <c r="EV252">
        <v>0.01999543703703704</v>
      </c>
      <c r="EW252">
        <v>0</v>
      </c>
      <c r="EX252">
        <v>281.5105185185186</v>
      </c>
      <c r="EY252">
        <v>5.000560000000001</v>
      </c>
      <c r="EZ252">
        <v>5760.721481481482</v>
      </c>
      <c r="FA252">
        <v>17295.08518518518</v>
      </c>
      <c r="FB252">
        <v>40.28225925925926</v>
      </c>
      <c r="FC252">
        <v>40.81199999999999</v>
      </c>
      <c r="FD252">
        <v>40.27044444444444</v>
      </c>
      <c r="FE252">
        <v>39.9187037037037</v>
      </c>
      <c r="FF252">
        <v>41.39337037037036</v>
      </c>
      <c r="FG252">
        <v>1955.132222222222</v>
      </c>
      <c r="FH252">
        <v>39.89000000000001</v>
      </c>
      <c r="FI252">
        <v>0</v>
      </c>
      <c r="FJ252">
        <v>1758405017.2</v>
      </c>
      <c r="FK252">
        <v>0</v>
      </c>
      <c r="FL252">
        <v>281.53368</v>
      </c>
      <c r="FM252">
        <v>-0.8579999978100317</v>
      </c>
      <c r="FN252">
        <v>-0.2723077031184936</v>
      </c>
      <c r="FO252">
        <v>5760.6572</v>
      </c>
      <c r="FP252">
        <v>15</v>
      </c>
      <c r="FQ252">
        <v>0</v>
      </c>
      <c r="FR252" t="s">
        <v>441</v>
      </c>
      <c r="FS252">
        <v>1747148579.5</v>
      </c>
      <c r="FT252">
        <v>1747148584.5</v>
      </c>
      <c r="FU252">
        <v>0</v>
      </c>
      <c r="FV252">
        <v>0.162</v>
      </c>
      <c r="FW252">
        <v>-0.001</v>
      </c>
      <c r="FX252">
        <v>0.139</v>
      </c>
      <c r="FY252">
        <v>0.058</v>
      </c>
      <c r="FZ252">
        <v>420</v>
      </c>
      <c r="GA252">
        <v>16</v>
      </c>
      <c r="GB252">
        <v>0.19</v>
      </c>
      <c r="GC252">
        <v>0.02</v>
      </c>
      <c r="GD252">
        <v>-35.57796341463415</v>
      </c>
      <c r="GE252">
        <v>-0.5306780487805056</v>
      </c>
      <c r="GF252">
        <v>0.06902498224343187</v>
      </c>
      <c r="GG252">
        <v>0</v>
      </c>
      <c r="GH252">
        <v>281.5603823529412</v>
      </c>
      <c r="GI252">
        <v>-0.2171581313070492</v>
      </c>
      <c r="GJ252">
        <v>0.2314316078247431</v>
      </c>
      <c r="GK252">
        <v>1</v>
      </c>
      <c r="GL252">
        <v>2.110782195121951</v>
      </c>
      <c r="GM252">
        <v>-0.4264158188153281</v>
      </c>
      <c r="GN252">
        <v>0.04364272735839272</v>
      </c>
      <c r="GO252">
        <v>0</v>
      </c>
      <c r="GP252">
        <v>1</v>
      </c>
      <c r="GQ252">
        <v>3</v>
      </c>
      <c r="GR252" t="s">
        <v>455</v>
      </c>
      <c r="GS252">
        <v>3.12803</v>
      </c>
      <c r="GT252">
        <v>2.72974</v>
      </c>
      <c r="GU252">
        <v>0.12154</v>
      </c>
      <c r="GV252">
        <v>0.126597</v>
      </c>
      <c r="GW252">
        <v>0.103792</v>
      </c>
      <c r="GX252">
        <v>0.0979337</v>
      </c>
      <c r="GY252">
        <v>26412.5</v>
      </c>
      <c r="GZ252">
        <v>25427.7</v>
      </c>
      <c r="HA252">
        <v>30605.6</v>
      </c>
      <c r="HB252">
        <v>29364.1</v>
      </c>
      <c r="HC252">
        <v>37853</v>
      </c>
      <c r="HD252">
        <v>34845.3</v>
      </c>
      <c r="HE252">
        <v>46818.6</v>
      </c>
      <c r="HF252">
        <v>43625.5</v>
      </c>
      <c r="HG252">
        <v>1.83167</v>
      </c>
      <c r="HH252">
        <v>1.88503</v>
      </c>
      <c r="HI252">
        <v>0.116512</v>
      </c>
      <c r="HJ252">
        <v>0</v>
      </c>
      <c r="HK252">
        <v>28.1513</v>
      </c>
      <c r="HL252">
        <v>999.9</v>
      </c>
      <c r="HM252">
        <v>51.9</v>
      </c>
      <c r="HN252">
        <v>30.6</v>
      </c>
      <c r="HO252">
        <v>25.353</v>
      </c>
      <c r="HP252">
        <v>63.7322</v>
      </c>
      <c r="HQ252">
        <v>16.6747</v>
      </c>
      <c r="HR252">
        <v>1</v>
      </c>
      <c r="HS252">
        <v>0.0834096</v>
      </c>
      <c r="HT252">
        <v>-0.379069</v>
      </c>
      <c r="HU252">
        <v>20.2001</v>
      </c>
      <c r="HV252">
        <v>5.22867</v>
      </c>
      <c r="HW252">
        <v>11.974</v>
      </c>
      <c r="HX252">
        <v>4.97</v>
      </c>
      <c r="HY252">
        <v>3.2896</v>
      </c>
      <c r="HZ252">
        <v>9999</v>
      </c>
      <c r="IA252">
        <v>9999</v>
      </c>
      <c r="IB252">
        <v>9999</v>
      </c>
      <c r="IC252">
        <v>999.9</v>
      </c>
      <c r="ID252">
        <v>4.97298</v>
      </c>
      <c r="IE252">
        <v>1.87729</v>
      </c>
      <c r="IF252">
        <v>1.8754</v>
      </c>
      <c r="IG252">
        <v>1.8782</v>
      </c>
      <c r="IH252">
        <v>1.87498</v>
      </c>
      <c r="II252">
        <v>1.87851</v>
      </c>
      <c r="IJ252">
        <v>1.87561</v>
      </c>
      <c r="IK252">
        <v>1.87682</v>
      </c>
      <c r="IL252">
        <v>0</v>
      </c>
      <c r="IM252">
        <v>0</v>
      </c>
      <c r="IN252">
        <v>0</v>
      </c>
      <c r="IO252">
        <v>0</v>
      </c>
      <c r="IP252" t="s">
        <v>443</v>
      </c>
      <c r="IQ252" t="s">
        <v>444</v>
      </c>
      <c r="IR252" t="s">
        <v>445</v>
      </c>
      <c r="IS252" t="s">
        <v>445</v>
      </c>
      <c r="IT252" t="s">
        <v>445</v>
      </c>
      <c r="IU252" t="s">
        <v>445</v>
      </c>
      <c r="IV252">
        <v>0</v>
      </c>
      <c r="IW252">
        <v>100</v>
      </c>
      <c r="IX252">
        <v>100</v>
      </c>
      <c r="IY252">
        <v>0.477</v>
      </c>
      <c r="IZ252">
        <v>0.2223</v>
      </c>
      <c r="JA252">
        <v>-0.2046850803116756</v>
      </c>
      <c r="JB252">
        <v>0.001090686741545948</v>
      </c>
      <c r="JC252">
        <v>-2.452344269991786E-07</v>
      </c>
      <c r="JD252">
        <v>1.613811493950918E-10</v>
      </c>
      <c r="JE252">
        <v>-0.05017639731038544</v>
      </c>
      <c r="JF252">
        <v>-0.0006473243881308715</v>
      </c>
      <c r="JG252">
        <v>0.0006993473609999637</v>
      </c>
      <c r="JH252">
        <v>-6.390957121238126E-06</v>
      </c>
      <c r="JI252">
        <v>1</v>
      </c>
      <c r="JJ252">
        <v>2094</v>
      </c>
      <c r="JK252">
        <v>1</v>
      </c>
      <c r="JL252">
        <v>27</v>
      </c>
      <c r="JM252">
        <v>187607.3</v>
      </c>
      <c r="JN252">
        <v>187607.2</v>
      </c>
      <c r="JO252">
        <v>1.73706</v>
      </c>
      <c r="JP252">
        <v>2.54883</v>
      </c>
      <c r="JQ252">
        <v>1.39893</v>
      </c>
      <c r="JR252">
        <v>2.34375</v>
      </c>
      <c r="JS252">
        <v>1.44897</v>
      </c>
      <c r="JT252">
        <v>2.55127</v>
      </c>
      <c r="JU252">
        <v>36.8842</v>
      </c>
      <c r="JV252">
        <v>24.1926</v>
      </c>
      <c r="JW252">
        <v>18</v>
      </c>
      <c r="JX252">
        <v>477.202</v>
      </c>
      <c r="JY252">
        <v>480.93</v>
      </c>
      <c r="JZ252">
        <v>28.2183</v>
      </c>
      <c r="KA252">
        <v>28.2166</v>
      </c>
      <c r="KB252">
        <v>30.0001</v>
      </c>
      <c r="KC252">
        <v>27.9503</v>
      </c>
      <c r="KD252">
        <v>28.0223</v>
      </c>
      <c r="KE252">
        <v>34.7831</v>
      </c>
      <c r="KF252">
        <v>25.9095</v>
      </c>
      <c r="KG252">
        <v>93.3134</v>
      </c>
      <c r="KH252">
        <v>28.1745</v>
      </c>
      <c r="KI252">
        <v>740.857</v>
      </c>
      <c r="KJ252">
        <v>21.0431</v>
      </c>
      <c r="KK252">
        <v>101.179</v>
      </c>
      <c r="KL252">
        <v>100.353</v>
      </c>
    </row>
    <row r="253" spans="1:298">
      <c r="A253">
        <v>237</v>
      </c>
      <c r="B253">
        <v>1758405022.1</v>
      </c>
      <c r="C253">
        <v>7613.599999904633</v>
      </c>
      <c r="D253" t="s">
        <v>921</v>
      </c>
      <c r="E253" t="s">
        <v>922</v>
      </c>
      <c r="F253">
        <v>5</v>
      </c>
      <c r="G253" t="s">
        <v>834</v>
      </c>
      <c r="H253" t="s">
        <v>437</v>
      </c>
      <c r="I253" t="s">
        <v>438</v>
      </c>
      <c r="J253">
        <v>1758405014.314285</v>
      </c>
      <c r="K253">
        <f>(L253)/1000</f>
        <v>0</v>
      </c>
      <c r="L253">
        <f>IF(DQ253, AO253, AI253)</f>
        <v>0</v>
      </c>
      <c r="M253">
        <f>IF(DQ253, AJ253, AH253)</f>
        <v>0</v>
      </c>
      <c r="N253">
        <f>DS253 - IF(AV253&gt;1, M253*DM253*100.0/(AX253), 0)</f>
        <v>0</v>
      </c>
      <c r="O253">
        <f>((U253-K253/2)*N253-M253)/(U253+K253/2)</f>
        <v>0</v>
      </c>
      <c r="P253">
        <f>O253*(DZ253+EA253)/1000.0</f>
        <v>0</v>
      </c>
      <c r="Q253">
        <f>(DS253 - IF(AV253&gt;1, M253*DM253*100.0/(AX253), 0))*(DZ253+EA253)/1000.0</f>
        <v>0</v>
      </c>
      <c r="R253">
        <f>2.0/((1/T253-1/S253)+SIGN(T253)*SQRT((1/T253-1/S253)*(1/T253-1/S253) + 4*DN253/((DN253+1)*(DN253+1))*(2*1/T253*1/S253-1/S253*1/S253)))</f>
        <v>0</v>
      </c>
      <c r="S253">
        <f>IF(LEFT(DO253,1)&lt;&gt;"0",IF(LEFT(DO253,1)="1",3.0,DP253),$D$5+$E$5*(EG253*DZ253/($K$5*1000))+$F$5*(EG253*DZ253/($K$5*1000))*MAX(MIN(DM253,$J$5),$I$5)*MAX(MIN(DM253,$J$5),$I$5)+$G$5*MAX(MIN(DM253,$J$5),$I$5)*(EG253*DZ253/($K$5*1000))+$H$5*(EG253*DZ253/($K$5*1000))*(EG253*DZ253/($K$5*1000)))</f>
        <v>0</v>
      </c>
      <c r="T253">
        <f>K253*(1000-(1000*0.61365*exp(17.502*X253/(240.97+X253))/(DZ253+EA253)+DU253)/2)/(1000*0.61365*exp(17.502*X253/(240.97+X253))/(DZ253+EA253)-DU253)</f>
        <v>0</v>
      </c>
      <c r="U253">
        <f>1/((DN253+1)/(R253/1.6)+1/(S253/1.37)) + DN253/((DN253+1)/(R253/1.6) + DN253/(S253/1.37))</f>
        <v>0</v>
      </c>
      <c r="V253">
        <f>(DI253*DL253)</f>
        <v>0</v>
      </c>
      <c r="W253">
        <f>(EB253+(V253+2*0.95*5.67E-8*(((EB253+$B$7)+273)^4-(EB253+273)^4)-44100*K253)/(1.84*29.3*S253+8*0.95*5.67E-8*(EB253+273)^3))</f>
        <v>0</v>
      </c>
      <c r="X253">
        <f>($C$7*EC253+$D$7*ED253+$E$7*W253)</f>
        <v>0</v>
      </c>
      <c r="Y253">
        <f>0.61365*exp(17.502*X253/(240.97+X253))</f>
        <v>0</v>
      </c>
      <c r="Z253">
        <f>(AA253/AB253*100)</f>
        <v>0</v>
      </c>
      <c r="AA253">
        <f>DU253*(DZ253+EA253)/1000</f>
        <v>0</v>
      </c>
      <c r="AB253">
        <f>0.61365*exp(17.502*EB253/(240.97+EB253))</f>
        <v>0</v>
      </c>
      <c r="AC253">
        <f>(Y253-DU253*(DZ253+EA253)/1000)</f>
        <v>0</v>
      </c>
      <c r="AD253">
        <f>(-K253*44100)</f>
        <v>0</v>
      </c>
      <c r="AE253">
        <f>2*29.3*S253*0.92*(EB253-X253)</f>
        <v>0</v>
      </c>
      <c r="AF253">
        <f>2*0.95*5.67E-8*(((EB253+$B$7)+273)^4-(X253+273)^4)</f>
        <v>0</v>
      </c>
      <c r="AG253">
        <f>V253+AF253+AD253+AE253</f>
        <v>0</v>
      </c>
      <c r="AH253">
        <f>DY253*AV253*(DT253-DS253*(1000-AV253*DV253)/(1000-AV253*DU253))/(100*DM253)</f>
        <v>0</v>
      </c>
      <c r="AI253">
        <f>1000*DY253*AV253*(DU253-DV253)/(100*DM253*(1000-AV253*DU253))</f>
        <v>0</v>
      </c>
      <c r="AJ253">
        <f>(AK253 - AL253 - DZ253*1E3/(8.314*(EB253+273.15)) * AN253/DY253 * AM253) * DY253/(100*DM253) * (1000 - DV253)/1000</f>
        <v>0</v>
      </c>
      <c r="AK253">
        <v>740.8640747946017</v>
      </c>
      <c r="AL253">
        <v>714.7321030303024</v>
      </c>
      <c r="AM253">
        <v>3.417129959450144</v>
      </c>
      <c r="AN253">
        <v>65.66156784725538</v>
      </c>
      <c r="AO253">
        <f>(AQ253 - AP253 + DZ253*1E3/(8.314*(EB253+273.15)) * AS253/DY253 * AR253) * DY253/(100*DM253) * 1000/(1000 - AQ253)</f>
        <v>0</v>
      </c>
      <c r="AP253">
        <v>20.99030234513431</v>
      </c>
      <c r="AQ253">
        <v>23.00398545454545</v>
      </c>
      <c r="AR253">
        <v>4.056088514052848E-05</v>
      </c>
      <c r="AS253">
        <v>124.6823972662546</v>
      </c>
      <c r="AT253">
        <v>0</v>
      </c>
      <c r="AU253">
        <v>0</v>
      </c>
      <c r="AV253">
        <f>IF(AT253*$H$13&gt;=AX253,1.0,(AX253/(AX253-AT253*$H$13)))</f>
        <v>0</v>
      </c>
      <c r="AW253">
        <f>(AV253-1)*100</f>
        <v>0</v>
      </c>
      <c r="AX253">
        <f>MAX(0,($B$13+$C$13*EG253)/(1+$D$13*EG253)*DZ253/(EB253+273)*$E$13)</f>
        <v>0</v>
      </c>
      <c r="AY253" t="s">
        <v>439</v>
      </c>
      <c r="AZ253" t="s">
        <v>439</v>
      </c>
      <c r="BA253">
        <v>0</v>
      </c>
      <c r="BB253">
        <v>0</v>
      </c>
      <c r="BC253">
        <f>1-BA253/BB253</f>
        <v>0</v>
      </c>
      <c r="BD253">
        <v>0</v>
      </c>
      <c r="BE253" t="s">
        <v>439</v>
      </c>
      <c r="BF253" t="s">
        <v>439</v>
      </c>
      <c r="BG253">
        <v>0</v>
      </c>
      <c r="BH253">
        <v>0</v>
      </c>
      <c r="BI253">
        <f>1-BG253/BH253</f>
        <v>0</v>
      </c>
      <c r="BJ253">
        <v>0.5</v>
      </c>
      <c r="BK253">
        <f>DJ253</f>
        <v>0</v>
      </c>
      <c r="BL253">
        <f>M253</f>
        <v>0</v>
      </c>
      <c r="BM253">
        <f>BI253*BJ253*BK253</f>
        <v>0</v>
      </c>
      <c r="BN253">
        <f>(BL253-BD253)/BK253</f>
        <v>0</v>
      </c>
      <c r="BO253">
        <f>(BB253-BH253)/BH253</f>
        <v>0</v>
      </c>
      <c r="BP253">
        <f>BA253/(BC253+BA253/BH253)</f>
        <v>0</v>
      </c>
      <c r="BQ253" t="s">
        <v>439</v>
      </c>
      <c r="BR253">
        <v>0</v>
      </c>
      <c r="BS253">
        <f>IF(BR253&lt;&gt;0, BR253, BP253)</f>
        <v>0</v>
      </c>
      <c r="BT253">
        <f>1-BS253/BH253</f>
        <v>0</v>
      </c>
      <c r="BU253">
        <f>(BH253-BG253)/(BH253-BS253)</f>
        <v>0</v>
      </c>
      <c r="BV253">
        <f>(BB253-BH253)/(BB253-BS253)</f>
        <v>0</v>
      </c>
      <c r="BW253">
        <f>(BH253-BG253)/(BH253-BA253)</f>
        <v>0</v>
      </c>
      <c r="BX253">
        <f>(BB253-BH253)/(BB253-BA253)</f>
        <v>0</v>
      </c>
      <c r="BY253">
        <f>(BU253*BS253/BG253)</f>
        <v>0</v>
      </c>
      <c r="BZ253">
        <f>(1-BY253)</f>
        <v>0</v>
      </c>
      <c r="DI253">
        <f>$B$11*EH253+$C$11*EI253+$F$11*ET253*(1-EW253)</f>
        <v>0</v>
      </c>
      <c r="DJ253">
        <f>DI253*DK253</f>
        <v>0</v>
      </c>
      <c r="DK253">
        <f>($B$11*$D$9+$C$11*$D$9+$F$11*((FG253+EY253)/MAX(FG253+EY253+FH253, 0.1)*$I$9+FH253/MAX(FG253+EY253+FH253, 0.1)*$J$9))/($B$11+$C$11+$F$11)</f>
        <v>0</v>
      </c>
      <c r="DL253">
        <f>($B$11*$K$9+$C$11*$K$9+$F$11*((FG253+EY253)/MAX(FG253+EY253+FH253, 0.1)*$P$9+FH253/MAX(FG253+EY253+FH253, 0.1)*$Q$9))/($B$11+$C$11+$F$11)</f>
        <v>0</v>
      </c>
      <c r="DM253">
        <v>2.7</v>
      </c>
      <c r="DN253">
        <v>0.5</v>
      </c>
      <c r="DO253" t="s">
        <v>440</v>
      </c>
      <c r="DP253">
        <v>2</v>
      </c>
      <c r="DQ253" t="b">
        <v>1</v>
      </c>
      <c r="DR253">
        <v>1758405014.314285</v>
      </c>
      <c r="DS253">
        <v>673.8747857142858</v>
      </c>
      <c r="DT253">
        <v>709.4912499999999</v>
      </c>
      <c r="DU253">
        <v>22.99235714285714</v>
      </c>
      <c r="DV253">
        <v>20.94732857142857</v>
      </c>
      <c r="DW253">
        <v>673.4069285714285</v>
      </c>
      <c r="DX253">
        <v>22.77011785714285</v>
      </c>
      <c r="DY253">
        <v>500.0195</v>
      </c>
      <c r="DZ253">
        <v>90.26998928571427</v>
      </c>
      <c r="EA253">
        <v>0.05172408571428572</v>
      </c>
      <c r="EB253">
        <v>29.63469642857143</v>
      </c>
      <c r="EC253">
        <v>30.0497</v>
      </c>
      <c r="ED253">
        <v>999.9000000000002</v>
      </c>
      <c r="EE253">
        <v>0</v>
      </c>
      <c r="EF253">
        <v>0</v>
      </c>
      <c r="EG253">
        <v>9997.122142857143</v>
      </c>
      <c r="EH253">
        <v>0</v>
      </c>
      <c r="EI253">
        <v>7.447139999999998</v>
      </c>
      <c r="EJ253">
        <v>-35.61642857142857</v>
      </c>
      <c r="EK253">
        <v>689.7334285714285</v>
      </c>
      <c r="EL253">
        <v>724.6717500000001</v>
      </c>
      <c r="EM253">
        <v>2.0450225</v>
      </c>
      <c r="EN253">
        <v>709.4912499999999</v>
      </c>
      <c r="EO253">
        <v>20.94732857142857</v>
      </c>
      <c r="EP253">
        <v>2.075518571428572</v>
      </c>
      <c r="EQ253">
        <v>1.890913928571428</v>
      </c>
      <c r="ER253">
        <v>18.03253214285714</v>
      </c>
      <c r="ES253">
        <v>16.55929285714286</v>
      </c>
      <c r="ET253">
        <v>2000.05</v>
      </c>
      <c r="EU253">
        <v>0.9800044999999999</v>
      </c>
      <c r="EV253">
        <v>0.01999515357142857</v>
      </c>
      <c r="EW253">
        <v>0</v>
      </c>
      <c r="EX253">
        <v>281.4771785714286</v>
      </c>
      <c r="EY253">
        <v>5.000560000000001</v>
      </c>
      <c r="EZ253">
        <v>5760.781071428571</v>
      </c>
      <c r="FA253">
        <v>17295.32857142857</v>
      </c>
      <c r="FB253">
        <v>40.30346428571429</v>
      </c>
      <c r="FC253">
        <v>40.80535714285713</v>
      </c>
      <c r="FD253">
        <v>40.29428571428571</v>
      </c>
      <c r="FE253">
        <v>39.92821428571428</v>
      </c>
      <c r="FF253">
        <v>41.444</v>
      </c>
      <c r="FG253">
        <v>1955.16</v>
      </c>
      <c r="FH253">
        <v>39.89000000000001</v>
      </c>
      <c r="FI253">
        <v>0</v>
      </c>
      <c r="FJ253">
        <v>1758405022.6</v>
      </c>
      <c r="FK253">
        <v>0</v>
      </c>
      <c r="FL253">
        <v>281.5081538461538</v>
      </c>
      <c r="FM253">
        <v>0.3007179433173506</v>
      </c>
      <c r="FN253">
        <v>1.370940188162947</v>
      </c>
      <c r="FO253">
        <v>5760.704615384617</v>
      </c>
      <c r="FP253">
        <v>15</v>
      </c>
      <c r="FQ253">
        <v>0</v>
      </c>
      <c r="FR253" t="s">
        <v>441</v>
      </c>
      <c r="FS253">
        <v>1747148579.5</v>
      </c>
      <c r="FT253">
        <v>1747148584.5</v>
      </c>
      <c r="FU253">
        <v>0</v>
      </c>
      <c r="FV253">
        <v>0.162</v>
      </c>
      <c r="FW253">
        <v>-0.001</v>
      </c>
      <c r="FX253">
        <v>0.139</v>
      </c>
      <c r="FY253">
        <v>0.058</v>
      </c>
      <c r="FZ253">
        <v>420</v>
      </c>
      <c r="GA253">
        <v>16</v>
      </c>
      <c r="GB253">
        <v>0.19</v>
      </c>
      <c r="GC253">
        <v>0.02</v>
      </c>
      <c r="GD253">
        <v>-35.603155</v>
      </c>
      <c r="GE253">
        <v>-0.1708367729830572</v>
      </c>
      <c r="GF253">
        <v>0.0526318199856319</v>
      </c>
      <c r="GG253">
        <v>1</v>
      </c>
      <c r="GH253">
        <v>281.518294117647</v>
      </c>
      <c r="GI253">
        <v>-0.3189915963072832</v>
      </c>
      <c r="GJ253">
        <v>0.2024211581320361</v>
      </c>
      <c r="GK253">
        <v>1</v>
      </c>
      <c r="GL253">
        <v>2.069851</v>
      </c>
      <c r="GM253">
        <v>-0.5064238649155778</v>
      </c>
      <c r="GN253">
        <v>0.04988284674113939</v>
      </c>
      <c r="GO253">
        <v>0</v>
      </c>
      <c r="GP253">
        <v>2</v>
      </c>
      <c r="GQ253">
        <v>3</v>
      </c>
      <c r="GR253" t="s">
        <v>448</v>
      </c>
      <c r="GS253">
        <v>3.12817</v>
      </c>
      <c r="GT253">
        <v>2.72999</v>
      </c>
      <c r="GU253">
        <v>0.123563</v>
      </c>
      <c r="GV253">
        <v>0.128591</v>
      </c>
      <c r="GW253">
        <v>0.103828</v>
      </c>
      <c r="GX253">
        <v>0.0979454</v>
      </c>
      <c r="GY253">
        <v>26351.9</v>
      </c>
      <c r="GZ253">
        <v>25369.3</v>
      </c>
      <c r="HA253">
        <v>30605.9</v>
      </c>
      <c r="HB253">
        <v>29363.6</v>
      </c>
      <c r="HC253">
        <v>37851.7</v>
      </c>
      <c r="HD253">
        <v>34844.2</v>
      </c>
      <c r="HE253">
        <v>46818.8</v>
      </c>
      <c r="HF253">
        <v>43624.5</v>
      </c>
      <c r="HG253">
        <v>1.8319</v>
      </c>
      <c r="HH253">
        <v>1.88503</v>
      </c>
      <c r="HI253">
        <v>0.116773</v>
      </c>
      <c r="HJ253">
        <v>0</v>
      </c>
      <c r="HK253">
        <v>28.1537</v>
      </c>
      <c r="HL253">
        <v>999.9</v>
      </c>
      <c r="HM253">
        <v>51.9</v>
      </c>
      <c r="HN253">
        <v>30.6</v>
      </c>
      <c r="HO253">
        <v>25.3513</v>
      </c>
      <c r="HP253">
        <v>63.8922</v>
      </c>
      <c r="HQ253">
        <v>16.6987</v>
      </c>
      <c r="HR253">
        <v>1</v>
      </c>
      <c r="HS253">
        <v>0.0831707</v>
      </c>
      <c r="HT253">
        <v>-0.30817</v>
      </c>
      <c r="HU253">
        <v>20.2001</v>
      </c>
      <c r="HV253">
        <v>5.22852</v>
      </c>
      <c r="HW253">
        <v>11.974</v>
      </c>
      <c r="HX253">
        <v>4.96995</v>
      </c>
      <c r="HY253">
        <v>3.28963</v>
      </c>
      <c r="HZ253">
        <v>9999</v>
      </c>
      <c r="IA253">
        <v>9999</v>
      </c>
      <c r="IB253">
        <v>9999</v>
      </c>
      <c r="IC253">
        <v>999.9</v>
      </c>
      <c r="ID253">
        <v>4.97298</v>
      </c>
      <c r="IE253">
        <v>1.8773</v>
      </c>
      <c r="IF253">
        <v>1.87539</v>
      </c>
      <c r="IG253">
        <v>1.8782</v>
      </c>
      <c r="IH253">
        <v>1.87497</v>
      </c>
      <c r="II253">
        <v>1.87851</v>
      </c>
      <c r="IJ253">
        <v>1.87562</v>
      </c>
      <c r="IK253">
        <v>1.87677</v>
      </c>
      <c r="IL253">
        <v>0</v>
      </c>
      <c r="IM253">
        <v>0</v>
      </c>
      <c r="IN253">
        <v>0</v>
      </c>
      <c r="IO253">
        <v>0</v>
      </c>
      <c r="IP253" t="s">
        <v>443</v>
      </c>
      <c r="IQ253" t="s">
        <v>444</v>
      </c>
      <c r="IR253" t="s">
        <v>445</v>
      </c>
      <c r="IS253" t="s">
        <v>445</v>
      </c>
      <c r="IT253" t="s">
        <v>445</v>
      </c>
      <c r="IU253" t="s">
        <v>445</v>
      </c>
      <c r="IV253">
        <v>0</v>
      </c>
      <c r="IW253">
        <v>100</v>
      </c>
      <c r="IX253">
        <v>100</v>
      </c>
      <c r="IY253">
        <v>0.494</v>
      </c>
      <c r="IZ253">
        <v>0.2225</v>
      </c>
      <c r="JA253">
        <v>-0.2046850803116756</v>
      </c>
      <c r="JB253">
        <v>0.001090686741545948</v>
      </c>
      <c r="JC253">
        <v>-2.452344269991786E-07</v>
      </c>
      <c r="JD253">
        <v>1.613811493950918E-10</v>
      </c>
      <c r="JE253">
        <v>-0.05017639731038544</v>
      </c>
      <c r="JF253">
        <v>-0.0006473243881308715</v>
      </c>
      <c r="JG253">
        <v>0.0006993473609999637</v>
      </c>
      <c r="JH253">
        <v>-6.390957121238126E-06</v>
      </c>
      <c r="JI253">
        <v>1</v>
      </c>
      <c r="JJ253">
        <v>2094</v>
      </c>
      <c r="JK253">
        <v>1</v>
      </c>
      <c r="JL253">
        <v>27</v>
      </c>
      <c r="JM253">
        <v>187607.4</v>
      </c>
      <c r="JN253">
        <v>187607.3</v>
      </c>
      <c r="JO253">
        <v>1.76758</v>
      </c>
      <c r="JP253">
        <v>2.54761</v>
      </c>
      <c r="JQ253">
        <v>1.39893</v>
      </c>
      <c r="JR253">
        <v>2.34375</v>
      </c>
      <c r="JS253">
        <v>1.44897</v>
      </c>
      <c r="JT253">
        <v>2.58423</v>
      </c>
      <c r="JU253">
        <v>36.8842</v>
      </c>
      <c r="JV253">
        <v>24.2013</v>
      </c>
      <c r="JW253">
        <v>18</v>
      </c>
      <c r="JX253">
        <v>477.324</v>
      </c>
      <c r="JY253">
        <v>480.913</v>
      </c>
      <c r="JZ253">
        <v>28.1682</v>
      </c>
      <c r="KA253">
        <v>28.2166</v>
      </c>
      <c r="KB253">
        <v>30.0001</v>
      </c>
      <c r="KC253">
        <v>27.9503</v>
      </c>
      <c r="KD253">
        <v>28.0204</v>
      </c>
      <c r="KE253">
        <v>35.3826</v>
      </c>
      <c r="KF253">
        <v>25.9095</v>
      </c>
      <c r="KG253">
        <v>93.3134</v>
      </c>
      <c r="KH253">
        <v>28.1235</v>
      </c>
      <c r="KI253">
        <v>760.89</v>
      </c>
      <c r="KJ253">
        <v>21.0615</v>
      </c>
      <c r="KK253">
        <v>101.18</v>
      </c>
      <c r="KL253">
        <v>100.351</v>
      </c>
    </row>
    <row r="254" spans="1:298">
      <c r="A254">
        <v>238</v>
      </c>
      <c r="B254">
        <v>1758405027.1</v>
      </c>
      <c r="C254">
        <v>7618.599999904633</v>
      </c>
      <c r="D254" t="s">
        <v>923</v>
      </c>
      <c r="E254" t="s">
        <v>924</v>
      </c>
      <c r="F254">
        <v>5</v>
      </c>
      <c r="G254" t="s">
        <v>834</v>
      </c>
      <c r="H254" t="s">
        <v>437</v>
      </c>
      <c r="I254" t="s">
        <v>438</v>
      </c>
      <c r="J254">
        <v>1758405019.6</v>
      </c>
      <c r="K254">
        <f>(L254)/1000</f>
        <v>0</v>
      </c>
      <c r="L254">
        <f>IF(DQ254, AO254, AI254)</f>
        <v>0</v>
      </c>
      <c r="M254">
        <f>IF(DQ254, AJ254, AH254)</f>
        <v>0</v>
      </c>
      <c r="N254">
        <f>DS254 - IF(AV254&gt;1, M254*DM254*100.0/(AX254), 0)</f>
        <v>0</v>
      </c>
      <c r="O254">
        <f>((U254-K254/2)*N254-M254)/(U254+K254/2)</f>
        <v>0</v>
      </c>
      <c r="P254">
        <f>O254*(DZ254+EA254)/1000.0</f>
        <v>0</v>
      </c>
      <c r="Q254">
        <f>(DS254 - IF(AV254&gt;1, M254*DM254*100.0/(AX254), 0))*(DZ254+EA254)/1000.0</f>
        <v>0</v>
      </c>
      <c r="R254">
        <f>2.0/((1/T254-1/S254)+SIGN(T254)*SQRT((1/T254-1/S254)*(1/T254-1/S254) + 4*DN254/((DN254+1)*(DN254+1))*(2*1/T254*1/S254-1/S254*1/S254)))</f>
        <v>0</v>
      </c>
      <c r="S254">
        <f>IF(LEFT(DO254,1)&lt;&gt;"0",IF(LEFT(DO254,1)="1",3.0,DP254),$D$5+$E$5*(EG254*DZ254/($K$5*1000))+$F$5*(EG254*DZ254/($K$5*1000))*MAX(MIN(DM254,$J$5),$I$5)*MAX(MIN(DM254,$J$5),$I$5)+$G$5*MAX(MIN(DM254,$J$5),$I$5)*(EG254*DZ254/($K$5*1000))+$H$5*(EG254*DZ254/($K$5*1000))*(EG254*DZ254/($K$5*1000)))</f>
        <v>0</v>
      </c>
      <c r="T254">
        <f>K254*(1000-(1000*0.61365*exp(17.502*X254/(240.97+X254))/(DZ254+EA254)+DU254)/2)/(1000*0.61365*exp(17.502*X254/(240.97+X254))/(DZ254+EA254)-DU254)</f>
        <v>0</v>
      </c>
      <c r="U254">
        <f>1/((DN254+1)/(R254/1.6)+1/(S254/1.37)) + DN254/((DN254+1)/(R254/1.6) + DN254/(S254/1.37))</f>
        <v>0</v>
      </c>
      <c r="V254">
        <f>(DI254*DL254)</f>
        <v>0</v>
      </c>
      <c r="W254">
        <f>(EB254+(V254+2*0.95*5.67E-8*(((EB254+$B$7)+273)^4-(EB254+273)^4)-44100*K254)/(1.84*29.3*S254+8*0.95*5.67E-8*(EB254+273)^3))</f>
        <v>0</v>
      </c>
      <c r="X254">
        <f>($C$7*EC254+$D$7*ED254+$E$7*W254)</f>
        <v>0</v>
      </c>
      <c r="Y254">
        <f>0.61365*exp(17.502*X254/(240.97+X254))</f>
        <v>0</v>
      </c>
      <c r="Z254">
        <f>(AA254/AB254*100)</f>
        <v>0</v>
      </c>
      <c r="AA254">
        <f>DU254*(DZ254+EA254)/1000</f>
        <v>0</v>
      </c>
      <c r="AB254">
        <f>0.61365*exp(17.502*EB254/(240.97+EB254))</f>
        <v>0</v>
      </c>
      <c r="AC254">
        <f>(Y254-DU254*(DZ254+EA254)/1000)</f>
        <v>0</v>
      </c>
      <c r="AD254">
        <f>(-K254*44100)</f>
        <v>0</v>
      </c>
      <c r="AE254">
        <f>2*29.3*S254*0.92*(EB254-X254)</f>
        <v>0</v>
      </c>
      <c r="AF254">
        <f>2*0.95*5.67E-8*(((EB254+$B$7)+273)^4-(X254+273)^4)</f>
        <v>0</v>
      </c>
      <c r="AG254">
        <f>V254+AF254+AD254+AE254</f>
        <v>0</v>
      </c>
      <c r="AH254">
        <f>DY254*AV254*(DT254-DS254*(1000-AV254*DV254)/(1000-AV254*DU254))/(100*DM254)</f>
        <v>0</v>
      </c>
      <c r="AI254">
        <f>1000*DY254*AV254*(DU254-DV254)/(100*DM254*(1000-AV254*DU254))</f>
        <v>0</v>
      </c>
      <c r="AJ254">
        <f>(AK254 - AL254 - DZ254*1E3/(8.314*(EB254+273.15)) * AN254/DY254 * AM254) * DY254/(100*DM254) * (1000 - DV254)/1000</f>
        <v>0</v>
      </c>
      <c r="AK254">
        <v>757.9536502801601</v>
      </c>
      <c r="AL254">
        <v>731.911284848485</v>
      </c>
      <c r="AM254">
        <v>3.434444330702423</v>
      </c>
      <c r="AN254">
        <v>65.66156784725538</v>
      </c>
      <c r="AO254">
        <f>(AQ254 - AP254 + DZ254*1E3/(8.314*(EB254+273.15)) * AS254/DY254 * AR254) * DY254/(100*DM254) * 1000/(1000 - AQ254)</f>
        <v>0</v>
      </c>
      <c r="AP254">
        <v>20.99066924339307</v>
      </c>
      <c r="AQ254">
        <v>22.99851333333332</v>
      </c>
      <c r="AR254">
        <v>-4.345839185946929E-05</v>
      </c>
      <c r="AS254">
        <v>124.6823972662546</v>
      </c>
      <c r="AT254">
        <v>0</v>
      </c>
      <c r="AU254">
        <v>0</v>
      </c>
      <c r="AV254">
        <f>IF(AT254*$H$13&gt;=AX254,1.0,(AX254/(AX254-AT254*$H$13)))</f>
        <v>0</v>
      </c>
      <c r="AW254">
        <f>(AV254-1)*100</f>
        <v>0</v>
      </c>
      <c r="AX254">
        <f>MAX(0,($B$13+$C$13*EG254)/(1+$D$13*EG254)*DZ254/(EB254+273)*$E$13)</f>
        <v>0</v>
      </c>
      <c r="AY254" t="s">
        <v>439</v>
      </c>
      <c r="AZ254" t="s">
        <v>439</v>
      </c>
      <c r="BA254">
        <v>0</v>
      </c>
      <c r="BB254">
        <v>0</v>
      </c>
      <c r="BC254">
        <f>1-BA254/BB254</f>
        <v>0</v>
      </c>
      <c r="BD254">
        <v>0</v>
      </c>
      <c r="BE254" t="s">
        <v>439</v>
      </c>
      <c r="BF254" t="s">
        <v>439</v>
      </c>
      <c r="BG254">
        <v>0</v>
      </c>
      <c r="BH254">
        <v>0</v>
      </c>
      <c r="BI254">
        <f>1-BG254/BH254</f>
        <v>0</v>
      </c>
      <c r="BJ254">
        <v>0.5</v>
      </c>
      <c r="BK254">
        <f>DJ254</f>
        <v>0</v>
      </c>
      <c r="BL254">
        <f>M254</f>
        <v>0</v>
      </c>
      <c r="BM254">
        <f>BI254*BJ254*BK254</f>
        <v>0</v>
      </c>
      <c r="BN254">
        <f>(BL254-BD254)/BK254</f>
        <v>0</v>
      </c>
      <c r="BO254">
        <f>(BB254-BH254)/BH254</f>
        <v>0</v>
      </c>
      <c r="BP254">
        <f>BA254/(BC254+BA254/BH254)</f>
        <v>0</v>
      </c>
      <c r="BQ254" t="s">
        <v>439</v>
      </c>
      <c r="BR254">
        <v>0</v>
      </c>
      <c r="BS254">
        <f>IF(BR254&lt;&gt;0, BR254, BP254)</f>
        <v>0</v>
      </c>
      <c r="BT254">
        <f>1-BS254/BH254</f>
        <v>0</v>
      </c>
      <c r="BU254">
        <f>(BH254-BG254)/(BH254-BS254)</f>
        <v>0</v>
      </c>
      <c r="BV254">
        <f>(BB254-BH254)/(BB254-BS254)</f>
        <v>0</v>
      </c>
      <c r="BW254">
        <f>(BH254-BG254)/(BH254-BA254)</f>
        <v>0</v>
      </c>
      <c r="BX254">
        <f>(BB254-BH254)/(BB254-BA254)</f>
        <v>0</v>
      </c>
      <c r="BY254">
        <f>(BU254*BS254/BG254)</f>
        <v>0</v>
      </c>
      <c r="BZ254">
        <f>(1-BY254)</f>
        <v>0</v>
      </c>
      <c r="DI254">
        <f>$B$11*EH254+$C$11*EI254+$F$11*ET254*(1-EW254)</f>
        <v>0</v>
      </c>
      <c r="DJ254">
        <f>DI254*DK254</f>
        <v>0</v>
      </c>
      <c r="DK254">
        <f>($B$11*$D$9+$C$11*$D$9+$F$11*((FG254+EY254)/MAX(FG254+EY254+FH254, 0.1)*$I$9+FH254/MAX(FG254+EY254+FH254, 0.1)*$J$9))/($B$11+$C$11+$F$11)</f>
        <v>0</v>
      </c>
      <c r="DL254">
        <f>($B$11*$K$9+$C$11*$K$9+$F$11*((FG254+EY254)/MAX(FG254+EY254+FH254, 0.1)*$P$9+FH254/MAX(FG254+EY254+FH254, 0.1)*$Q$9))/($B$11+$C$11+$F$11)</f>
        <v>0</v>
      </c>
      <c r="DM254">
        <v>2.7</v>
      </c>
      <c r="DN254">
        <v>0.5</v>
      </c>
      <c r="DO254" t="s">
        <v>440</v>
      </c>
      <c r="DP254">
        <v>2</v>
      </c>
      <c r="DQ254" t="b">
        <v>1</v>
      </c>
      <c r="DR254">
        <v>1758405019.6</v>
      </c>
      <c r="DS254">
        <v>691.6138148148146</v>
      </c>
      <c r="DT254">
        <v>727.2022592592593</v>
      </c>
      <c r="DU254">
        <v>22.99665185185185</v>
      </c>
      <c r="DV254">
        <v>20.97895925925926</v>
      </c>
      <c r="DW254">
        <v>691.1285925925926</v>
      </c>
      <c r="DX254">
        <v>22.77432962962963</v>
      </c>
      <c r="DY254">
        <v>500.0227407407408</v>
      </c>
      <c r="DZ254">
        <v>90.26976666666668</v>
      </c>
      <c r="EA254">
        <v>0.05186762592592593</v>
      </c>
      <c r="EB254">
        <v>29.63068148148148</v>
      </c>
      <c r="EC254">
        <v>30.05514814814815</v>
      </c>
      <c r="ED254">
        <v>999.9000000000001</v>
      </c>
      <c r="EE254">
        <v>0</v>
      </c>
      <c r="EF254">
        <v>0</v>
      </c>
      <c r="EG254">
        <v>9995.627407407408</v>
      </c>
      <c r="EH254">
        <v>0</v>
      </c>
      <c r="EI254">
        <v>7.447191111111111</v>
      </c>
      <c r="EJ254">
        <v>-35.58838518518518</v>
      </c>
      <c r="EK254">
        <v>707.8930370370371</v>
      </c>
      <c r="EL254">
        <v>742.7853333333334</v>
      </c>
      <c r="EM254">
        <v>2.017696296296296</v>
      </c>
      <c r="EN254">
        <v>727.2022592592593</v>
      </c>
      <c r="EO254">
        <v>20.97895925925926</v>
      </c>
      <c r="EP254">
        <v>2.075901851851852</v>
      </c>
      <c r="EQ254">
        <v>1.893765555555555</v>
      </c>
      <c r="ER254">
        <v>18.03546666666666</v>
      </c>
      <c r="ES254">
        <v>16.58300740740741</v>
      </c>
      <c r="ET254">
        <v>2000.045185185186</v>
      </c>
      <c r="EU254">
        <v>0.9800044444444445</v>
      </c>
      <c r="EV254">
        <v>0.01999521111111111</v>
      </c>
      <c r="EW254">
        <v>0</v>
      </c>
      <c r="EX254">
        <v>281.5890000000001</v>
      </c>
      <c r="EY254">
        <v>5.000560000000001</v>
      </c>
      <c r="EZ254">
        <v>5760.818518518518</v>
      </c>
      <c r="FA254">
        <v>17295.28888888889</v>
      </c>
      <c r="FB254">
        <v>40.31240740740741</v>
      </c>
      <c r="FC254">
        <v>40.8051111111111</v>
      </c>
      <c r="FD254">
        <v>40.28907407407407</v>
      </c>
      <c r="FE254">
        <v>39.93948148148147</v>
      </c>
      <c r="FF254">
        <v>41.45581481481481</v>
      </c>
      <c r="FG254">
        <v>1955.155185185185</v>
      </c>
      <c r="FH254">
        <v>39.89000000000001</v>
      </c>
      <c r="FI254">
        <v>0</v>
      </c>
      <c r="FJ254">
        <v>1758405027.4</v>
      </c>
      <c r="FK254">
        <v>0</v>
      </c>
      <c r="FL254">
        <v>281.58</v>
      </c>
      <c r="FM254">
        <v>0.90776068334191</v>
      </c>
      <c r="FN254">
        <v>0.009914535682647305</v>
      </c>
      <c r="FO254">
        <v>5760.744999999999</v>
      </c>
      <c r="FP254">
        <v>15</v>
      </c>
      <c r="FQ254">
        <v>0</v>
      </c>
      <c r="FR254" t="s">
        <v>441</v>
      </c>
      <c r="FS254">
        <v>1747148579.5</v>
      </c>
      <c r="FT254">
        <v>1747148584.5</v>
      </c>
      <c r="FU254">
        <v>0</v>
      </c>
      <c r="FV254">
        <v>0.162</v>
      </c>
      <c r="FW254">
        <v>-0.001</v>
      </c>
      <c r="FX254">
        <v>0.139</v>
      </c>
      <c r="FY254">
        <v>0.058</v>
      </c>
      <c r="FZ254">
        <v>420</v>
      </c>
      <c r="GA254">
        <v>16</v>
      </c>
      <c r="GB254">
        <v>0.19</v>
      </c>
      <c r="GC254">
        <v>0.02</v>
      </c>
      <c r="GD254">
        <v>-35.601745</v>
      </c>
      <c r="GE254">
        <v>0.2217095684803317</v>
      </c>
      <c r="GF254">
        <v>0.06281233139280816</v>
      </c>
      <c r="GG254">
        <v>1</v>
      </c>
      <c r="GH254">
        <v>281.5458823529411</v>
      </c>
      <c r="GI254">
        <v>0.6185179508349544</v>
      </c>
      <c r="GJ254">
        <v>0.216206024390391</v>
      </c>
      <c r="GK254">
        <v>1</v>
      </c>
      <c r="GL254">
        <v>2.03874925</v>
      </c>
      <c r="GM254">
        <v>-0.324685440900567</v>
      </c>
      <c r="GN254">
        <v>0.03527420823969687</v>
      </c>
      <c r="GO254">
        <v>0</v>
      </c>
      <c r="GP254">
        <v>2</v>
      </c>
      <c r="GQ254">
        <v>3</v>
      </c>
      <c r="GR254" t="s">
        <v>448</v>
      </c>
      <c r="GS254">
        <v>3.12832</v>
      </c>
      <c r="GT254">
        <v>2.7299</v>
      </c>
      <c r="GU254">
        <v>0.125559</v>
      </c>
      <c r="GV254">
        <v>0.130536</v>
      </c>
      <c r="GW254">
        <v>0.103805</v>
      </c>
      <c r="GX254">
        <v>0.097945</v>
      </c>
      <c r="GY254">
        <v>26291.4</v>
      </c>
      <c r="GZ254">
        <v>25312.6</v>
      </c>
      <c r="HA254">
        <v>30605.4</v>
      </c>
      <c r="HB254">
        <v>29363.6</v>
      </c>
      <c r="HC254">
        <v>37852.3</v>
      </c>
      <c r="HD254">
        <v>34844.5</v>
      </c>
      <c r="HE254">
        <v>46818.2</v>
      </c>
      <c r="HF254">
        <v>43624.6</v>
      </c>
      <c r="HG254">
        <v>1.83218</v>
      </c>
      <c r="HH254">
        <v>1.88512</v>
      </c>
      <c r="HI254">
        <v>0.117049</v>
      </c>
      <c r="HJ254">
        <v>0</v>
      </c>
      <c r="HK254">
        <v>28.1561</v>
      </c>
      <c r="HL254">
        <v>999.9</v>
      </c>
      <c r="HM254">
        <v>51.9</v>
      </c>
      <c r="HN254">
        <v>30.6</v>
      </c>
      <c r="HO254">
        <v>25.3498</v>
      </c>
      <c r="HP254">
        <v>63.6322</v>
      </c>
      <c r="HQ254">
        <v>16.7668</v>
      </c>
      <c r="HR254">
        <v>1</v>
      </c>
      <c r="HS254">
        <v>0.0833435</v>
      </c>
      <c r="HT254">
        <v>-0.284763</v>
      </c>
      <c r="HU254">
        <v>20.2003</v>
      </c>
      <c r="HV254">
        <v>5.22852</v>
      </c>
      <c r="HW254">
        <v>11.974</v>
      </c>
      <c r="HX254">
        <v>4.9698</v>
      </c>
      <c r="HY254">
        <v>3.28958</v>
      </c>
      <c r="HZ254">
        <v>9999</v>
      </c>
      <c r="IA254">
        <v>9999</v>
      </c>
      <c r="IB254">
        <v>9999</v>
      </c>
      <c r="IC254">
        <v>999.9</v>
      </c>
      <c r="ID254">
        <v>4.973</v>
      </c>
      <c r="IE254">
        <v>1.87731</v>
      </c>
      <c r="IF254">
        <v>1.87543</v>
      </c>
      <c r="IG254">
        <v>1.8782</v>
      </c>
      <c r="IH254">
        <v>1.87498</v>
      </c>
      <c r="II254">
        <v>1.87851</v>
      </c>
      <c r="IJ254">
        <v>1.87563</v>
      </c>
      <c r="IK254">
        <v>1.87682</v>
      </c>
      <c r="IL254">
        <v>0</v>
      </c>
      <c r="IM254">
        <v>0</v>
      </c>
      <c r="IN254">
        <v>0</v>
      </c>
      <c r="IO254">
        <v>0</v>
      </c>
      <c r="IP254" t="s">
        <v>443</v>
      </c>
      <c r="IQ254" t="s">
        <v>444</v>
      </c>
      <c r="IR254" t="s">
        <v>445</v>
      </c>
      <c r="IS254" t="s">
        <v>445</v>
      </c>
      <c r="IT254" t="s">
        <v>445</v>
      </c>
      <c r="IU254" t="s">
        <v>445</v>
      </c>
      <c r="IV254">
        <v>0</v>
      </c>
      <c r="IW254">
        <v>100</v>
      </c>
      <c r="IX254">
        <v>100</v>
      </c>
      <c r="IY254">
        <v>0.51</v>
      </c>
      <c r="IZ254">
        <v>0.2224</v>
      </c>
      <c r="JA254">
        <v>-0.2046850803116756</v>
      </c>
      <c r="JB254">
        <v>0.001090686741545948</v>
      </c>
      <c r="JC254">
        <v>-2.452344269991786E-07</v>
      </c>
      <c r="JD254">
        <v>1.613811493950918E-10</v>
      </c>
      <c r="JE254">
        <v>-0.05017639731038544</v>
      </c>
      <c r="JF254">
        <v>-0.0006473243881308715</v>
      </c>
      <c r="JG254">
        <v>0.0006993473609999637</v>
      </c>
      <c r="JH254">
        <v>-6.390957121238126E-06</v>
      </c>
      <c r="JI254">
        <v>1</v>
      </c>
      <c r="JJ254">
        <v>2094</v>
      </c>
      <c r="JK254">
        <v>1</v>
      </c>
      <c r="JL254">
        <v>27</v>
      </c>
      <c r="JM254">
        <v>187607.5</v>
      </c>
      <c r="JN254">
        <v>187607.4</v>
      </c>
      <c r="JO254">
        <v>1.80054</v>
      </c>
      <c r="JP254">
        <v>2.5415</v>
      </c>
      <c r="JQ254">
        <v>1.39893</v>
      </c>
      <c r="JR254">
        <v>2.34375</v>
      </c>
      <c r="JS254">
        <v>1.44897</v>
      </c>
      <c r="JT254">
        <v>2.6001</v>
      </c>
      <c r="JU254">
        <v>36.8604</v>
      </c>
      <c r="JV254">
        <v>24.2013</v>
      </c>
      <c r="JW254">
        <v>18</v>
      </c>
      <c r="JX254">
        <v>477.463</v>
      </c>
      <c r="JY254">
        <v>480.977</v>
      </c>
      <c r="JZ254">
        <v>28.1164</v>
      </c>
      <c r="KA254">
        <v>28.2166</v>
      </c>
      <c r="KB254">
        <v>30</v>
      </c>
      <c r="KC254">
        <v>27.9486</v>
      </c>
      <c r="KD254">
        <v>28.02</v>
      </c>
      <c r="KE254">
        <v>36.0597</v>
      </c>
      <c r="KF254">
        <v>25.6307</v>
      </c>
      <c r="KG254">
        <v>93.3134</v>
      </c>
      <c r="KH254">
        <v>28.0606</v>
      </c>
      <c r="KI254">
        <v>774.249</v>
      </c>
      <c r="KJ254">
        <v>21.0893</v>
      </c>
      <c r="KK254">
        <v>101.178</v>
      </c>
      <c r="KL254">
        <v>100.351</v>
      </c>
    </row>
    <row r="255" spans="1:298">
      <c r="A255">
        <v>239</v>
      </c>
      <c r="B255">
        <v>1758405031.6</v>
      </c>
      <c r="C255">
        <v>7623.099999904633</v>
      </c>
      <c r="D255" t="s">
        <v>925</v>
      </c>
      <c r="E255" t="s">
        <v>926</v>
      </c>
      <c r="F255">
        <v>5</v>
      </c>
      <c r="G255" t="s">
        <v>834</v>
      </c>
      <c r="H255" t="s">
        <v>437</v>
      </c>
      <c r="I255" t="s">
        <v>438</v>
      </c>
      <c r="J255">
        <v>1758405024.044444</v>
      </c>
      <c r="K255">
        <f>(L255)/1000</f>
        <v>0</v>
      </c>
      <c r="L255">
        <f>IF(DQ255, AO255, AI255)</f>
        <v>0</v>
      </c>
      <c r="M255">
        <f>IF(DQ255, AJ255, AH255)</f>
        <v>0</v>
      </c>
      <c r="N255">
        <f>DS255 - IF(AV255&gt;1, M255*DM255*100.0/(AX255), 0)</f>
        <v>0</v>
      </c>
      <c r="O255">
        <f>((U255-K255/2)*N255-M255)/(U255+K255/2)</f>
        <v>0</v>
      </c>
      <c r="P255">
        <f>O255*(DZ255+EA255)/1000.0</f>
        <v>0</v>
      </c>
      <c r="Q255">
        <f>(DS255 - IF(AV255&gt;1, M255*DM255*100.0/(AX255), 0))*(DZ255+EA255)/1000.0</f>
        <v>0</v>
      </c>
      <c r="R255">
        <f>2.0/((1/T255-1/S255)+SIGN(T255)*SQRT((1/T255-1/S255)*(1/T255-1/S255) + 4*DN255/((DN255+1)*(DN255+1))*(2*1/T255*1/S255-1/S255*1/S255)))</f>
        <v>0</v>
      </c>
      <c r="S255">
        <f>IF(LEFT(DO255,1)&lt;&gt;"0",IF(LEFT(DO255,1)="1",3.0,DP255),$D$5+$E$5*(EG255*DZ255/($K$5*1000))+$F$5*(EG255*DZ255/($K$5*1000))*MAX(MIN(DM255,$J$5),$I$5)*MAX(MIN(DM255,$J$5),$I$5)+$G$5*MAX(MIN(DM255,$J$5),$I$5)*(EG255*DZ255/($K$5*1000))+$H$5*(EG255*DZ255/($K$5*1000))*(EG255*DZ255/($K$5*1000)))</f>
        <v>0</v>
      </c>
      <c r="T255">
        <f>K255*(1000-(1000*0.61365*exp(17.502*X255/(240.97+X255))/(DZ255+EA255)+DU255)/2)/(1000*0.61365*exp(17.502*X255/(240.97+X255))/(DZ255+EA255)-DU255)</f>
        <v>0</v>
      </c>
      <c r="U255">
        <f>1/((DN255+1)/(R255/1.6)+1/(S255/1.37)) + DN255/((DN255+1)/(R255/1.6) + DN255/(S255/1.37))</f>
        <v>0</v>
      </c>
      <c r="V255">
        <f>(DI255*DL255)</f>
        <v>0</v>
      </c>
      <c r="W255">
        <f>(EB255+(V255+2*0.95*5.67E-8*(((EB255+$B$7)+273)^4-(EB255+273)^4)-44100*K255)/(1.84*29.3*S255+8*0.95*5.67E-8*(EB255+273)^3))</f>
        <v>0</v>
      </c>
      <c r="X255">
        <f>($C$7*EC255+$D$7*ED255+$E$7*W255)</f>
        <v>0</v>
      </c>
      <c r="Y255">
        <f>0.61365*exp(17.502*X255/(240.97+X255))</f>
        <v>0</v>
      </c>
      <c r="Z255">
        <f>(AA255/AB255*100)</f>
        <v>0</v>
      </c>
      <c r="AA255">
        <f>DU255*(DZ255+EA255)/1000</f>
        <v>0</v>
      </c>
      <c r="AB255">
        <f>0.61365*exp(17.502*EB255/(240.97+EB255))</f>
        <v>0</v>
      </c>
      <c r="AC255">
        <f>(Y255-DU255*(DZ255+EA255)/1000)</f>
        <v>0</v>
      </c>
      <c r="AD255">
        <f>(-K255*44100)</f>
        <v>0</v>
      </c>
      <c r="AE255">
        <f>2*29.3*S255*0.92*(EB255-X255)</f>
        <v>0</v>
      </c>
      <c r="AF255">
        <f>2*0.95*5.67E-8*(((EB255+$B$7)+273)^4-(X255+273)^4)</f>
        <v>0</v>
      </c>
      <c r="AG255">
        <f>V255+AF255+AD255+AE255</f>
        <v>0</v>
      </c>
      <c r="AH255">
        <f>DY255*AV255*(DT255-DS255*(1000-AV255*DV255)/(1000-AV255*DU255))/(100*DM255)</f>
        <v>0</v>
      </c>
      <c r="AI255">
        <f>1000*DY255*AV255*(DU255-DV255)/(100*DM255*(1000-AV255*DU255))</f>
        <v>0</v>
      </c>
      <c r="AJ255">
        <f>(AK255 - AL255 - DZ255*1E3/(8.314*(EB255+273.15)) * AN255/DY255 * AM255) * DY255/(100*DM255) * (1000 - DV255)/1000</f>
        <v>0</v>
      </c>
      <c r="AK255">
        <v>773.3620547965456</v>
      </c>
      <c r="AL255">
        <v>747.3551151515148</v>
      </c>
      <c r="AM255">
        <v>3.431073107757322</v>
      </c>
      <c r="AN255">
        <v>65.66156784725538</v>
      </c>
      <c r="AO255">
        <f>(AQ255 - AP255 + DZ255*1E3/(8.314*(EB255+273.15)) * AS255/DY255 * AR255) * DY255/(100*DM255) * 1000/(1000 - AQ255)</f>
        <v>0</v>
      </c>
      <c r="AP255">
        <v>21.00154579957508</v>
      </c>
      <c r="AQ255">
        <v>22.98875939393939</v>
      </c>
      <c r="AR255">
        <v>-6.73019513493042E-05</v>
      </c>
      <c r="AS255">
        <v>124.6823972662546</v>
      </c>
      <c r="AT255">
        <v>0</v>
      </c>
      <c r="AU255">
        <v>0</v>
      </c>
      <c r="AV255">
        <f>IF(AT255*$H$13&gt;=AX255,1.0,(AX255/(AX255-AT255*$H$13)))</f>
        <v>0</v>
      </c>
      <c r="AW255">
        <f>(AV255-1)*100</f>
        <v>0</v>
      </c>
      <c r="AX255">
        <f>MAX(0,($B$13+$C$13*EG255)/(1+$D$13*EG255)*DZ255/(EB255+273)*$E$13)</f>
        <v>0</v>
      </c>
      <c r="AY255" t="s">
        <v>439</v>
      </c>
      <c r="AZ255" t="s">
        <v>439</v>
      </c>
      <c r="BA255">
        <v>0</v>
      </c>
      <c r="BB255">
        <v>0</v>
      </c>
      <c r="BC255">
        <f>1-BA255/BB255</f>
        <v>0</v>
      </c>
      <c r="BD255">
        <v>0</v>
      </c>
      <c r="BE255" t="s">
        <v>439</v>
      </c>
      <c r="BF255" t="s">
        <v>439</v>
      </c>
      <c r="BG255">
        <v>0</v>
      </c>
      <c r="BH255">
        <v>0</v>
      </c>
      <c r="BI255">
        <f>1-BG255/BH255</f>
        <v>0</v>
      </c>
      <c r="BJ255">
        <v>0.5</v>
      </c>
      <c r="BK255">
        <f>DJ255</f>
        <v>0</v>
      </c>
      <c r="BL255">
        <f>M255</f>
        <v>0</v>
      </c>
      <c r="BM255">
        <f>BI255*BJ255*BK255</f>
        <v>0</v>
      </c>
      <c r="BN255">
        <f>(BL255-BD255)/BK255</f>
        <v>0</v>
      </c>
      <c r="BO255">
        <f>(BB255-BH255)/BH255</f>
        <v>0</v>
      </c>
      <c r="BP255">
        <f>BA255/(BC255+BA255/BH255)</f>
        <v>0</v>
      </c>
      <c r="BQ255" t="s">
        <v>439</v>
      </c>
      <c r="BR255">
        <v>0</v>
      </c>
      <c r="BS255">
        <f>IF(BR255&lt;&gt;0, BR255, BP255)</f>
        <v>0</v>
      </c>
      <c r="BT255">
        <f>1-BS255/BH255</f>
        <v>0</v>
      </c>
      <c r="BU255">
        <f>(BH255-BG255)/(BH255-BS255)</f>
        <v>0</v>
      </c>
      <c r="BV255">
        <f>(BB255-BH255)/(BB255-BS255)</f>
        <v>0</v>
      </c>
      <c r="BW255">
        <f>(BH255-BG255)/(BH255-BA255)</f>
        <v>0</v>
      </c>
      <c r="BX255">
        <f>(BB255-BH255)/(BB255-BA255)</f>
        <v>0</v>
      </c>
      <c r="BY255">
        <f>(BU255*BS255/BG255)</f>
        <v>0</v>
      </c>
      <c r="BZ255">
        <f>(1-BY255)</f>
        <v>0</v>
      </c>
      <c r="DI255">
        <f>$B$11*EH255+$C$11*EI255+$F$11*ET255*(1-EW255)</f>
        <v>0</v>
      </c>
      <c r="DJ255">
        <f>DI255*DK255</f>
        <v>0</v>
      </c>
      <c r="DK255">
        <f>($B$11*$D$9+$C$11*$D$9+$F$11*((FG255+EY255)/MAX(FG255+EY255+FH255, 0.1)*$I$9+FH255/MAX(FG255+EY255+FH255, 0.1)*$J$9))/($B$11+$C$11+$F$11)</f>
        <v>0</v>
      </c>
      <c r="DL255">
        <f>($B$11*$K$9+$C$11*$K$9+$F$11*((FG255+EY255)/MAX(FG255+EY255+FH255, 0.1)*$P$9+FH255/MAX(FG255+EY255+FH255, 0.1)*$Q$9))/($B$11+$C$11+$F$11)</f>
        <v>0</v>
      </c>
      <c r="DM255">
        <v>2.7</v>
      </c>
      <c r="DN255">
        <v>0.5</v>
      </c>
      <c r="DO255" t="s">
        <v>440</v>
      </c>
      <c r="DP255">
        <v>2</v>
      </c>
      <c r="DQ255" t="b">
        <v>1</v>
      </c>
      <c r="DR255">
        <v>1758405024.044444</v>
      </c>
      <c r="DS255">
        <v>706.514037037037</v>
      </c>
      <c r="DT255">
        <v>742.080111111111</v>
      </c>
      <c r="DU255">
        <v>22.99841851851852</v>
      </c>
      <c r="DV255">
        <v>20.99197777777778</v>
      </c>
      <c r="DW255">
        <v>706.0141481481483</v>
      </c>
      <c r="DX255">
        <v>22.77605185185185</v>
      </c>
      <c r="DY255">
        <v>500.0106666666667</v>
      </c>
      <c r="DZ255">
        <v>90.26955185185186</v>
      </c>
      <c r="EA255">
        <v>0.05206698888888889</v>
      </c>
      <c r="EB255">
        <v>29.62685555555556</v>
      </c>
      <c r="EC255">
        <v>30.05803333333333</v>
      </c>
      <c r="ED255">
        <v>999.9000000000001</v>
      </c>
      <c r="EE255">
        <v>0</v>
      </c>
      <c r="EF255">
        <v>0</v>
      </c>
      <c r="EG255">
        <v>9995.077037037037</v>
      </c>
      <c r="EH255">
        <v>0</v>
      </c>
      <c r="EI255">
        <v>7.453322592592593</v>
      </c>
      <c r="EJ255">
        <v>-35.56601481481481</v>
      </c>
      <c r="EK255">
        <v>723.1451481481481</v>
      </c>
      <c r="EL255">
        <v>757.9918888888889</v>
      </c>
      <c r="EM255">
        <v>2.006435925925926</v>
      </c>
      <c r="EN255">
        <v>742.080111111111</v>
      </c>
      <c r="EO255">
        <v>20.99197777777778</v>
      </c>
      <c r="EP255">
        <v>2.076056296296296</v>
      </c>
      <c r="EQ255">
        <v>1.894936666666666</v>
      </c>
      <c r="ER255">
        <v>18.03665185185185</v>
      </c>
      <c r="ES255">
        <v>16.59274074074074</v>
      </c>
      <c r="ET255">
        <v>2000.043333333333</v>
      </c>
      <c r="EU255">
        <v>0.9800044444444445</v>
      </c>
      <c r="EV255">
        <v>0.01999521481481481</v>
      </c>
      <c r="EW255">
        <v>0</v>
      </c>
      <c r="EX255">
        <v>281.6104814814815</v>
      </c>
      <c r="EY255">
        <v>5.000560000000001</v>
      </c>
      <c r="EZ255">
        <v>5760.614814814816</v>
      </c>
      <c r="FA255">
        <v>17295.28148148148</v>
      </c>
      <c r="FB255">
        <v>40.33318518518519</v>
      </c>
      <c r="FC255">
        <v>40.80744444444444</v>
      </c>
      <c r="FD255">
        <v>40.28907407407407</v>
      </c>
      <c r="FE255">
        <v>39.96033333333334</v>
      </c>
      <c r="FF255">
        <v>41.47666666666666</v>
      </c>
      <c r="FG255">
        <v>1955.153333333333</v>
      </c>
      <c r="FH255">
        <v>39.89000000000001</v>
      </c>
      <c r="FI255">
        <v>0</v>
      </c>
      <c r="FJ255">
        <v>1758405031.6</v>
      </c>
      <c r="FK255">
        <v>0</v>
      </c>
      <c r="FL255">
        <v>281.62236</v>
      </c>
      <c r="FM255">
        <v>0.8946153907307377</v>
      </c>
      <c r="FN255">
        <v>-3.455384599596933</v>
      </c>
      <c r="FO255">
        <v>5760.6324</v>
      </c>
      <c r="FP255">
        <v>15</v>
      </c>
      <c r="FQ255">
        <v>0</v>
      </c>
      <c r="FR255" t="s">
        <v>441</v>
      </c>
      <c r="FS255">
        <v>1747148579.5</v>
      </c>
      <c r="FT255">
        <v>1747148584.5</v>
      </c>
      <c r="FU255">
        <v>0</v>
      </c>
      <c r="FV255">
        <v>0.162</v>
      </c>
      <c r="FW255">
        <v>-0.001</v>
      </c>
      <c r="FX255">
        <v>0.139</v>
      </c>
      <c r="FY255">
        <v>0.058</v>
      </c>
      <c r="FZ255">
        <v>420</v>
      </c>
      <c r="GA255">
        <v>16</v>
      </c>
      <c r="GB255">
        <v>0.19</v>
      </c>
      <c r="GC255">
        <v>0.02</v>
      </c>
      <c r="GD255">
        <v>-35.5943825</v>
      </c>
      <c r="GE255">
        <v>0.5192499061914307</v>
      </c>
      <c r="GF255">
        <v>0.06643042182426614</v>
      </c>
      <c r="GG255">
        <v>0</v>
      </c>
      <c r="GH255">
        <v>281.5745000000001</v>
      </c>
      <c r="GI255">
        <v>0.8382734937365327</v>
      </c>
      <c r="GJ255">
        <v>0.2280165435174548</v>
      </c>
      <c r="GK255">
        <v>1</v>
      </c>
      <c r="GL255">
        <v>2.020472</v>
      </c>
      <c r="GM255">
        <v>-0.1921384615384644</v>
      </c>
      <c r="GN255">
        <v>0.02380756100485725</v>
      </c>
      <c r="GO255">
        <v>0</v>
      </c>
      <c r="GP255">
        <v>1</v>
      </c>
      <c r="GQ255">
        <v>3</v>
      </c>
      <c r="GR255" t="s">
        <v>455</v>
      </c>
      <c r="GS255">
        <v>3.12817</v>
      </c>
      <c r="GT255">
        <v>2.72959</v>
      </c>
      <c r="GU255">
        <v>0.127336</v>
      </c>
      <c r="GV255">
        <v>0.132296</v>
      </c>
      <c r="GW255">
        <v>0.103771</v>
      </c>
      <c r="GX255">
        <v>0.0980174</v>
      </c>
      <c r="GY255">
        <v>26237.9</v>
      </c>
      <c r="GZ255">
        <v>25261.6</v>
      </c>
      <c r="HA255">
        <v>30605.3</v>
      </c>
      <c r="HB255">
        <v>29363.9</v>
      </c>
      <c r="HC255">
        <v>37854.1</v>
      </c>
      <c r="HD255">
        <v>34842</v>
      </c>
      <c r="HE255">
        <v>46818.4</v>
      </c>
      <c r="HF255">
        <v>43624.9</v>
      </c>
      <c r="HG255">
        <v>1.8319</v>
      </c>
      <c r="HH255">
        <v>1.88522</v>
      </c>
      <c r="HI255">
        <v>0.116896</v>
      </c>
      <c r="HJ255">
        <v>0</v>
      </c>
      <c r="HK255">
        <v>28.1582</v>
      </c>
      <c r="HL255">
        <v>999.9</v>
      </c>
      <c r="HM255">
        <v>51.9</v>
      </c>
      <c r="HN255">
        <v>30.6</v>
      </c>
      <c r="HO255">
        <v>25.3536</v>
      </c>
      <c r="HP255">
        <v>63.7422</v>
      </c>
      <c r="HQ255">
        <v>16.7468</v>
      </c>
      <c r="HR255">
        <v>1</v>
      </c>
      <c r="HS255">
        <v>0.0831631</v>
      </c>
      <c r="HT255">
        <v>-0.207609</v>
      </c>
      <c r="HU255">
        <v>20.2</v>
      </c>
      <c r="HV255">
        <v>5.22822</v>
      </c>
      <c r="HW255">
        <v>11.974</v>
      </c>
      <c r="HX255">
        <v>4.9698</v>
      </c>
      <c r="HY255">
        <v>3.28953</v>
      </c>
      <c r="HZ255">
        <v>9999</v>
      </c>
      <c r="IA255">
        <v>9999</v>
      </c>
      <c r="IB255">
        <v>9999</v>
      </c>
      <c r="IC255">
        <v>999.9</v>
      </c>
      <c r="ID255">
        <v>4.97296</v>
      </c>
      <c r="IE255">
        <v>1.8773</v>
      </c>
      <c r="IF255">
        <v>1.87544</v>
      </c>
      <c r="IG255">
        <v>1.8782</v>
      </c>
      <c r="IH255">
        <v>1.87498</v>
      </c>
      <c r="II255">
        <v>1.87851</v>
      </c>
      <c r="IJ255">
        <v>1.87561</v>
      </c>
      <c r="IK255">
        <v>1.87682</v>
      </c>
      <c r="IL255">
        <v>0</v>
      </c>
      <c r="IM255">
        <v>0</v>
      </c>
      <c r="IN255">
        <v>0</v>
      </c>
      <c r="IO255">
        <v>0</v>
      </c>
      <c r="IP255" t="s">
        <v>443</v>
      </c>
      <c r="IQ255" t="s">
        <v>444</v>
      </c>
      <c r="IR255" t="s">
        <v>445</v>
      </c>
      <c r="IS255" t="s">
        <v>445</v>
      </c>
      <c r="IT255" t="s">
        <v>445</v>
      </c>
      <c r="IU255" t="s">
        <v>445</v>
      </c>
      <c r="IV255">
        <v>0</v>
      </c>
      <c r="IW255">
        <v>100</v>
      </c>
      <c r="IX255">
        <v>100</v>
      </c>
      <c r="IY255">
        <v>0.525</v>
      </c>
      <c r="IZ255">
        <v>0.2221</v>
      </c>
      <c r="JA255">
        <v>-0.2046850803116756</v>
      </c>
      <c r="JB255">
        <v>0.001090686741545948</v>
      </c>
      <c r="JC255">
        <v>-2.452344269991786E-07</v>
      </c>
      <c r="JD255">
        <v>1.613811493950918E-10</v>
      </c>
      <c r="JE255">
        <v>-0.05017639731038544</v>
      </c>
      <c r="JF255">
        <v>-0.0006473243881308715</v>
      </c>
      <c r="JG255">
        <v>0.0006993473609999637</v>
      </c>
      <c r="JH255">
        <v>-6.390957121238126E-06</v>
      </c>
      <c r="JI255">
        <v>1</v>
      </c>
      <c r="JJ255">
        <v>2094</v>
      </c>
      <c r="JK255">
        <v>1</v>
      </c>
      <c r="JL255">
        <v>27</v>
      </c>
      <c r="JM255">
        <v>187607.5</v>
      </c>
      <c r="JN255">
        <v>187607.5</v>
      </c>
      <c r="JO255">
        <v>1.82861</v>
      </c>
      <c r="JP255">
        <v>2.54761</v>
      </c>
      <c r="JQ255">
        <v>1.39893</v>
      </c>
      <c r="JR255">
        <v>2.34375</v>
      </c>
      <c r="JS255">
        <v>1.44897</v>
      </c>
      <c r="JT255">
        <v>2.58301</v>
      </c>
      <c r="JU255">
        <v>36.8842</v>
      </c>
      <c r="JV255">
        <v>24.2013</v>
      </c>
      <c r="JW255">
        <v>18</v>
      </c>
      <c r="JX255">
        <v>477.308</v>
      </c>
      <c r="JY255">
        <v>481.026</v>
      </c>
      <c r="JZ255">
        <v>28.0626</v>
      </c>
      <c r="KA255">
        <v>28.2165</v>
      </c>
      <c r="KB255">
        <v>30.0001</v>
      </c>
      <c r="KC255">
        <v>27.9479</v>
      </c>
      <c r="KD255">
        <v>28.018</v>
      </c>
      <c r="KE255">
        <v>36.6104</v>
      </c>
      <c r="KF255">
        <v>25.6307</v>
      </c>
      <c r="KG255">
        <v>93.3134</v>
      </c>
      <c r="KH255">
        <v>28.0008</v>
      </c>
      <c r="KI255">
        <v>787.606</v>
      </c>
      <c r="KJ255">
        <v>21.1207</v>
      </c>
      <c r="KK255">
        <v>101.179</v>
      </c>
      <c r="KL255">
        <v>100.352</v>
      </c>
    </row>
    <row r="256" spans="1:298">
      <c r="A256">
        <v>240</v>
      </c>
      <c r="B256">
        <v>1758405036.6</v>
      </c>
      <c r="C256">
        <v>7628.099999904633</v>
      </c>
      <c r="D256" t="s">
        <v>927</v>
      </c>
      <c r="E256" t="s">
        <v>928</v>
      </c>
      <c r="F256">
        <v>5</v>
      </c>
      <c r="G256" t="s">
        <v>834</v>
      </c>
      <c r="H256" t="s">
        <v>437</v>
      </c>
      <c r="I256" t="s">
        <v>438</v>
      </c>
      <c r="J256">
        <v>1758405029.062963</v>
      </c>
      <c r="K256">
        <f>(L256)/1000</f>
        <v>0</v>
      </c>
      <c r="L256">
        <f>IF(DQ256, AO256, AI256)</f>
        <v>0</v>
      </c>
      <c r="M256">
        <f>IF(DQ256, AJ256, AH256)</f>
        <v>0</v>
      </c>
      <c r="N256">
        <f>DS256 - IF(AV256&gt;1, M256*DM256*100.0/(AX256), 0)</f>
        <v>0</v>
      </c>
      <c r="O256">
        <f>((U256-K256/2)*N256-M256)/(U256+K256/2)</f>
        <v>0</v>
      </c>
      <c r="P256">
        <f>O256*(DZ256+EA256)/1000.0</f>
        <v>0</v>
      </c>
      <c r="Q256">
        <f>(DS256 - IF(AV256&gt;1, M256*DM256*100.0/(AX256), 0))*(DZ256+EA256)/1000.0</f>
        <v>0</v>
      </c>
      <c r="R256">
        <f>2.0/((1/T256-1/S256)+SIGN(T256)*SQRT((1/T256-1/S256)*(1/T256-1/S256) + 4*DN256/((DN256+1)*(DN256+1))*(2*1/T256*1/S256-1/S256*1/S256)))</f>
        <v>0</v>
      </c>
      <c r="S256">
        <f>IF(LEFT(DO256,1)&lt;&gt;"0",IF(LEFT(DO256,1)="1",3.0,DP256),$D$5+$E$5*(EG256*DZ256/($K$5*1000))+$F$5*(EG256*DZ256/($K$5*1000))*MAX(MIN(DM256,$J$5),$I$5)*MAX(MIN(DM256,$J$5),$I$5)+$G$5*MAX(MIN(DM256,$J$5),$I$5)*(EG256*DZ256/($K$5*1000))+$H$5*(EG256*DZ256/($K$5*1000))*(EG256*DZ256/($K$5*1000)))</f>
        <v>0</v>
      </c>
      <c r="T256">
        <f>K256*(1000-(1000*0.61365*exp(17.502*X256/(240.97+X256))/(DZ256+EA256)+DU256)/2)/(1000*0.61365*exp(17.502*X256/(240.97+X256))/(DZ256+EA256)-DU256)</f>
        <v>0</v>
      </c>
      <c r="U256">
        <f>1/((DN256+1)/(R256/1.6)+1/(S256/1.37)) + DN256/((DN256+1)/(R256/1.6) + DN256/(S256/1.37))</f>
        <v>0</v>
      </c>
      <c r="V256">
        <f>(DI256*DL256)</f>
        <v>0</v>
      </c>
      <c r="W256">
        <f>(EB256+(V256+2*0.95*5.67E-8*(((EB256+$B$7)+273)^4-(EB256+273)^4)-44100*K256)/(1.84*29.3*S256+8*0.95*5.67E-8*(EB256+273)^3))</f>
        <v>0</v>
      </c>
      <c r="X256">
        <f>($C$7*EC256+$D$7*ED256+$E$7*W256)</f>
        <v>0</v>
      </c>
      <c r="Y256">
        <f>0.61365*exp(17.502*X256/(240.97+X256))</f>
        <v>0</v>
      </c>
      <c r="Z256">
        <f>(AA256/AB256*100)</f>
        <v>0</v>
      </c>
      <c r="AA256">
        <f>DU256*(DZ256+EA256)/1000</f>
        <v>0</v>
      </c>
      <c r="AB256">
        <f>0.61365*exp(17.502*EB256/(240.97+EB256))</f>
        <v>0</v>
      </c>
      <c r="AC256">
        <f>(Y256-DU256*(DZ256+EA256)/1000)</f>
        <v>0</v>
      </c>
      <c r="AD256">
        <f>(-K256*44100)</f>
        <v>0</v>
      </c>
      <c r="AE256">
        <f>2*29.3*S256*0.92*(EB256-X256)</f>
        <v>0</v>
      </c>
      <c r="AF256">
        <f>2*0.95*5.67E-8*(((EB256+$B$7)+273)^4-(X256+273)^4)</f>
        <v>0</v>
      </c>
      <c r="AG256">
        <f>V256+AF256+AD256+AE256</f>
        <v>0</v>
      </c>
      <c r="AH256">
        <f>DY256*AV256*(DT256-DS256*(1000-AV256*DV256)/(1000-AV256*DU256))/(100*DM256)</f>
        <v>0</v>
      </c>
      <c r="AI256">
        <f>1000*DY256*AV256*(DU256-DV256)/(100*DM256*(1000-AV256*DU256))</f>
        <v>0</v>
      </c>
      <c r="AJ256">
        <f>(AK256 - AL256 - DZ256*1E3/(8.314*(EB256+273.15)) * AN256/DY256 * AM256) * DY256/(100*DM256) * (1000 - DV256)/1000</f>
        <v>0</v>
      </c>
      <c r="AK256">
        <v>790.6136823298824</v>
      </c>
      <c r="AL256">
        <v>764.5347272727272</v>
      </c>
      <c r="AM256">
        <v>3.433614553306208</v>
      </c>
      <c r="AN256">
        <v>65.66156784725538</v>
      </c>
      <c r="AO256">
        <f>(AQ256 - AP256 + DZ256*1E3/(8.314*(EB256+273.15)) * AS256/DY256 * AR256) * DY256/(100*DM256) * 1000/(1000 - AQ256)</f>
        <v>0</v>
      </c>
      <c r="AP256">
        <v>21.03059426696173</v>
      </c>
      <c r="AQ256">
        <v>22.97871636363636</v>
      </c>
      <c r="AR256">
        <v>-3.410376335182437E-05</v>
      </c>
      <c r="AS256">
        <v>124.6823972662546</v>
      </c>
      <c r="AT256">
        <v>0</v>
      </c>
      <c r="AU256">
        <v>0</v>
      </c>
      <c r="AV256">
        <f>IF(AT256*$H$13&gt;=AX256,1.0,(AX256/(AX256-AT256*$H$13)))</f>
        <v>0</v>
      </c>
      <c r="AW256">
        <f>(AV256-1)*100</f>
        <v>0</v>
      </c>
      <c r="AX256">
        <f>MAX(0,($B$13+$C$13*EG256)/(1+$D$13*EG256)*DZ256/(EB256+273)*$E$13)</f>
        <v>0</v>
      </c>
      <c r="AY256" t="s">
        <v>439</v>
      </c>
      <c r="AZ256" t="s">
        <v>439</v>
      </c>
      <c r="BA256">
        <v>0</v>
      </c>
      <c r="BB256">
        <v>0</v>
      </c>
      <c r="BC256">
        <f>1-BA256/BB256</f>
        <v>0</v>
      </c>
      <c r="BD256">
        <v>0</v>
      </c>
      <c r="BE256" t="s">
        <v>439</v>
      </c>
      <c r="BF256" t="s">
        <v>439</v>
      </c>
      <c r="BG256">
        <v>0</v>
      </c>
      <c r="BH256">
        <v>0</v>
      </c>
      <c r="BI256">
        <f>1-BG256/BH256</f>
        <v>0</v>
      </c>
      <c r="BJ256">
        <v>0.5</v>
      </c>
      <c r="BK256">
        <f>DJ256</f>
        <v>0</v>
      </c>
      <c r="BL256">
        <f>M256</f>
        <v>0</v>
      </c>
      <c r="BM256">
        <f>BI256*BJ256*BK256</f>
        <v>0</v>
      </c>
      <c r="BN256">
        <f>(BL256-BD256)/BK256</f>
        <v>0</v>
      </c>
      <c r="BO256">
        <f>(BB256-BH256)/BH256</f>
        <v>0</v>
      </c>
      <c r="BP256">
        <f>BA256/(BC256+BA256/BH256)</f>
        <v>0</v>
      </c>
      <c r="BQ256" t="s">
        <v>439</v>
      </c>
      <c r="BR256">
        <v>0</v>
      </c>
      <c r="BS256">
        <f>IF(BR256&lt;&gt;0, BR256, BP256)</f>
        <v>0</v>
      </c>
      <c r="BT256">
        <f>1-BS256/BH256</f>
        <v>0</v>
      </c>
      <c r="BU256">
        <f>(BH256-BG256)/(BH256-BS256)</f>
        <v>0</v>
      </c>
      <c r="BV256">
        <f>(BB256-BH256)/(BB256-BS256)</f>
        <v>0</v>
      </c>
      <c r="BW256">
        <f>(BH256-BG256)/(BH256-BA256)</f>
        <v>0</v>
      </c>
      <c r="BX256">
        <f>(BB256-BH256)/(BB256-BA256)</f>
        <v>0</v>
      </c>
      <c r="BY256">
        <f>(BU256*BS256/BG256)</f>
        <v>0</v>
      </c>
      <c r="BZ256">
        <f>(1-BY256)</f>
        <v>0</v>
      </c>
      <c r="DI256">
        <f>$B$11*EH256+$C$11*EI256+$F$11*ET256*(1-EW256)</f>
        <v>0</v>
      </c>
      <c r="DJ256">
        <f>DI256*DK256</f>
        <v>0</v>
      </c>
      <c r="DK256">
        <f>($B$11*$D$9+$C$11*$D$9+$F$11*((FG256+EY256)/MAX(FG256+EY256+FH256, 0.1)*$I$9+FH256/MAX(FG256+EY256+FH256, 0.1)*$J$9))/($B$11+$C$11+$F$11)</f>
        <v>0</v>
      </c>
      <c r="DL256">
        <f>($B$11*$K$9+$C$11*$K$9+$F$11*((FG256+EY256)/MAX(FG256+EY256+FH256, 0.1)*$P$9+FH256/MAX(FG256+EY256+FH256, 0.1)*$Q$9))/($B$11+$C$11+$F$11)</f>
        <v>0</v>
      </c>
      <c r="DM256">
        <v>2.7</v>
      </c>
      <c r="DN256">
        <v>0.5</v>
      </c>
      <c r="DO256" t="s">
        <v>440</v>
      </c>
      <c r="DP256">
        <v>2</v>
      </c>
      <c r="DQ256" t="b">
        <v>1</v>
      </c>
      <c r="DR256">
        <v>1758405029.062963</v>
      </c>
      <c r="DS256">
        <v>723.350074074074</v>
      </c>
      <c r="DT256">
        <v>758.9113333333333</v>
      </c>
      <c r="DU256">
        <v>22.99249629629629</v>
      </c>
      <c r="DV256">
        <v>21.00436296296297</v>
      </c>
      <c r="DW256">
        <v>722.8335555555554</v>
      </c>
      <c r="DX256">
        <v>22.77025925925926</v>
      </c>
      <c r="DY256">
        <v>500.0330000000001</v>
      </c>
      <c r="DZ256">
        <v>90.26920370370371</v>
      </c>
      <c r="EA256">
        <v>0.05205321851851852</v>
      </c>
      <c r="EB256">
        <v>29.62168888888889</v>
      </c>
      <c r="EC256">
        <v>30.05857037037037</v>
      </c>
      <c r="ED256">
        <v>999.9000000000001</v>
      </c>
      <c r="EE256">
        <v>0</v>
      </c>
      <c r="EF256">
        <v>0</v>
      </c>
      <c r="EG256">
        <v>9995.837037037036</v>
      </c>
      <c r="EH256">
        <v>0</v>
      </c>
      <c r="EI256">
        <v>7.457922592592592</v>
      </c>
      <c r="EJ256">
        <v>-35.5613037037037</v>
      </c>
      <c r="EK256">
        <v>740.3729629629631</v>
      </c>
      <c r="EL256">
        <v>775.194074074074</v>
      </c>
      <c r="EM256">
        <v>1.98813</v>
      </c>
      <c r="EN256">
        <v>758.9113333333333</v>
      </c>
      <c r="EO256">
        <v>21.00436296296297</v>
      </c>
      <c r="EP256">
        <v>2.075514814814815</v>
      </c>
      <c r="EQ256">
        <v>1.896047777777777</v>
      </c>
      <c r="ER256">
        <v>18.03249259259259</v>
      </c>
      <c r="ES256">
        <v>16.60195555555556</v>
      </c>
      <c r="ET256">
        <v>2000.044444444445</v>
      </c>
      <c r="EU256">
        <v>0.9800044444444445</v>
      </c>
      <c r="EV256">
        <v>0.01999521111111111</v>
      </c>
      <c r="EW256">
        <v>0</v>
      </c>
      <c r="EX256">
        <v>281.6224074074074</v>
      </c>
      <c r="EY256">
        <v>5.000560000000001</v>
      </c>
      <c r="EZ256">
        <v>5760.577407407408</v>
      </c>
      <c r="FA256">
        <v>17295.28518518518</v>
      </c>
      <c r="FB256">
        <v>40.36085185185185</v>
      </c>
      <c r="FC256">
        <v>40.82133333333333</v>
      </c>
      <c r="FD256">
        <v>40.33303703703703</v>
      </c>
      <c r="FE256">
        <v>39.96733333333333</v>
      </c>
      <c r="FF256">
        <v>41.47892592592591</v>
      </c>
      <c r="FG256">
        <v>1955.154444444445</v>
      </c>
      <c r="FH256">
        <v>39.89000000000001</v>
      </c>
      <c r="FI256">
        <v>0</v>
      </c>
      <c r="FJ256">
        <v>1758405036.4</v>
      </c>
      <c r="FK256">
        <v>0</v>
      </c>
      <c r="FL256">
        <v>281.65228</v>
      </c>
      <c r="FM256">
        <v>-0.7753076876757727</v>
      </c>
      <c r="FN256">
        <v>-0.6815384525898583</v>
      </c>
      <c r="FO256">
        <v>5760.536</v>
      </c>
      <c r="FP256">
        <v>15</v>
      </c>
      <c r="FQ256">
        <v>0</v>
      </c>
      <c r="FR256" t="s">
        <v>441</v>
      </c>
      <c r="FS256">
        <v>1747148579.5</v>
      </c>
      <c r="FT256">
        <v>1747148584.5</v>
      </c>
      <c r="FU256">
        <v>0</v>
      </c>
      <c r="FV256">
        <v>0.162</v>
      </c>
      <c r="FW256">
        <v>-0.001</v>
      </c>
      <c r="FX256">
        <v>0.139</v>
      </c>
      <c r="FY256">
        <v>0.058</v>
      </c>
      <c r="FZ256">
        <v>420</v>
      </c>
      <c r="GA256">
        <v>16</v>
      </c>
      <c r="GB256">
        <v>0.19</v>
      </c>
      <c r="GC256">
        <v>0.02</v>
      </c>
      <c r="GD256">
        <v>-35.57331463414634</v>
      </c>
      <c r="GE256">
        <v>0.09366271777009248</v>
      </c>
      <c r="GF256">
        <v>0.04783519247897193</v>
      </c>
      <c r="GG256">
        <v>1</v>
      </c>
      <c r="GH256">
        <v>281.5956470588235</v>
      </c>
      <c r="GI256">
        <v>0.5188388090695479</v>
      </c>
      <c r="GJ256">
        <v>0.1971988966609382</v>
      </c>
      <c r="GK256">
        <v>1</v>
      </c>
      <c r="GL256">
        <v>1.996416585365854</v>
      </c>
      <c r="GM256">
        <v>-0.1800332404181197</v>
      </c>
      <c r="GN256">
        <v>0.02139838535164154</v>
      </c>
      <c r="GO256">
        <v>0</v>
      </c>
      <c r="GP256">
        <v>2</v>
      </c>
      <c r="GQ256">
        <v>3</v>
      </c>
      <c r="GR256" t="s">
        <v>448</v>
      </c>
      <c r="GS256">
        <v>3.12826</v>
      </c>
      <c r="GT256">
        <v>2.7295</v>
      </c>
      <c r="GU256">
        <v>0.129295</v>
      </c>
      <c r="GV256">
        <v>0.134216</v>
      </c>
      <c r="GW256">
        <v>0.103743</v>
      </c>
      <c r="GX256">
        <v>0.0981148</v>
      </c>
      <c r="GY256">
        <v>26179</v>
      </c>
      <c r="GZ256">
        <v>25206</v>
      </c>
      <c r="HA256">
        <v>30605.2</v>
      </c>
      <c r="HB256">
        <v>29364.2</v>
      </c>
      <c r="HC256">
        <v>37855.5</v>
      </c>
      <c r="HD256">
        <v>34838.7</v>
      </c>
      <c r="HE256">
        <v>46818.4</v>
      </c>
      <c r="HF256">
        <v>43625.4</v>
      </c>
      <c r="HG256">
        <v>1.83215</v>
      </c>
      <c r="HH256">
        <v>1.88517</v>
      </c>
      <c r="HI256">
        <v>0.115838</v>
      </c>
      <c r="HJ256">
        <v>0</v>
      </c>
      <c r="HK256">
        <v>28.1605</v>
      </c>
      <c r="HL256">
        <v>999.9</v>
      </c>
      <c r="HM256">
        <v>51.9</v>
      </c>
      <c r="HN256">
        <v>30.6</v>
      </c>
      <c r="HO256">
        <v>25.3536</v>
      </c>
      <c r="HP256">
        <v>63.6622</v>
      </c>
      <c r="HQ256">
        <v>16.7668</v>
      </c>
      <c r="HR256">
        <v>1</v>
      </c>
      <c r="HS256">
        <v>0.083125</v>
      </c>
      <c r="HT256">
        <v>-0.1997</v>
      </c>
      <c r="HU256">
        <v>20.2003</v>
      </c>
      <c r="HV256">
        <v>5.22867</v>
      </c>
      <c r="HW256">
        <v>11.974</v>
      </c>
      <c r="HX256">
        <v>4.97</v>
      </c>
      <c r="HY256">
        <v>3.28958</v>
      </c>
      <c r="HZ256">
        <v>9999</v>
      </c>
      <c r="IA256">
        <v>9999</v>
      </c>
      <c r="IB256">
        <v>9999</v>
      </c>
      <c r="IC256">
        <v>999.9</v>
      </c>
      <c r="ID256">
        <v>4.97297</v>
      </c>
      <c r="IE256">
        <v>1.87729</v>
      </c>
      <c r="IF256">
        <v>1.87544</v>
      </c>
      <c r="IG256">
        <v>1.8782</v>
      </c>
      <c r="IH256">
        <v>1.87498</v>
      </c>
      <c r="II256">
        <v>1.87851</v>
      </c>
      <c r="IJ256">
        <v>1.87562</v>
      </c>
      <c r="IK256">
        <v>1.8768</v>
      </c>
      <c r="IL256">
        <v>0</v>
      </c>
      <c r="IM256">
        <v>0</v>
      </c>
      <c r="IN256">
        <v>0</v>
      </c>
      <c r="IO256">
        <v>0</v>
      </c>
      <c r="IP256" t="s">
        <v>443</v>
      </c>
      <c r="IQ256" t="s">
        <v>444</v>
      </c>
      <c r="IR256" t="s">
        <v>445</v>
      </c>
      <c r="IS256" t="s">
        <v>445</v>
      </c>
      <c r="IT256" t="s">
        <v>445</v>
      </c>
      <c r="IU256" t="s">
        <v>445</v>
      </c>
      <c r="IV256">
        <v>0</v>
      </c>
      <c r="IW256">
        <v>100</v>
      </c>
      <c r="IX256">
        <v>100</v>
      </c>
      <c r="IY256">
        <v>0.541</v>
      </c>
      <c r="IZ256">
        <v>0.222</v>
      </c>
      <c r="JA256">
        <v>-0.2046850803116756</v>
      </c>
      <c r="JB256">
        <v>0.001090686741545948</v>
      </c>
      <c r="JC256">
        <v>-2.452344269991786E-07</v>
      </c>
      <c r="JD256">
        <v>1.613811493950918E-10</v>
      </c>
      <c r="JE256">
        <v>-0.05017639731038544</v>
      </c>
      <c r="JF256">
        <v>-0.0006473243881308715</v>
      </c>
      <c r="JG256">
        <v>0.0006993473609999637</v>
      </c>
      <c r="JH256">
        <v>-6.390957121238126E-06</v>
      </c>
      <c r="JI256">
        <v>1</v>
      </c>
      <c r="JJ256">
        <v>2094</v>
      </c>
      <c r="JK256">
        <v>1</v>
      </c>
      <c r="JL256">
        <v>27</v>
      </c>
      <c r="JM256">
        <v>187607.6</v>
      </c>
      <c r="JN256">
        <v>187607.5</v>
      </c>
      <c r="JO256">
        <v>1.86157</v>
      </c>
      <c r="JP256">
        <v>2.53418</v>
      </c>
      <c r="JQ256">
        <v>1.39893</v>
      </c>
      <c r="JR256">
        <v>2.34375</v>
      </c>
      <c r="JS256">
        <v>1.44897</v>
      </c>
      <c r="JT256">
        <v>2.59155</v>
      </c>
      <c r="JU256">
        <v>36.8842</v>
      </c>
      <c r="JV256">
        <v>24.2013</v>
      </c>
      <c r="JW256">
        <v>18</v>
      </c>
      <c r="JX256">
        <v>477.439</v>
      </c>
      <c r="JY256">
        <v>480.993</v>
      </c>
      <c r="JZ256">
        <v>27.997</v>
      </c>
      <c r="KA256">
        <v>28.2143</v>
      </c>
      <c r="KB256">
        <v>30.0001</v>
      </c>
      <c r="KC256">
        <v>27.9471</v>
      </c>
      <c r="KD256">
        <v>28.018</v>
      </c>
      <c r="KE256">
        <v>37.2731</v>
      </c>
      <c r="KF256">
        <v>25.3521</v>
      </c>
      <c r="KG256">
        <v>93.3134</v>
      </c>
      <c r="KH256">
        <v>27.947</v>
      </c>
      <c r="KI256">
        <v>807.646</v>
      </c>
      <c r="KJ256">
        <v>21.1569</v>
      </c>
      <c r="KK256">
        <v>101.179</v>
      </c>
      <c r="KL256">
        <v>100.353</v>
      </c>
    </row>
    <row r="257" spans="1:298">
      <c r="A257">
        <v>241</v>
      </c>
      <c r="B257">
        <v>1758405041.6</v>
      </c>
      <c r="C257">
        <v>7633.099999904633</v>
      </c>
      <c r="D257" t="s">
        <v>929</v>
      </c>
      <c r="E257" t="s">
        <v>930</v>
      </c>
      <c r="F257">
        <v>5</v>
      </c>
      <c r="G257" t="s">
        <v>834</v>
      </c>
      <c r="H257" t="s">
        <v>437</v>
      </c>
      <c r="I257" t="s">
        <v>438</v>
      </c>
      <c r="J257">
        <v>1758405034.081481</v>
      </c>
      <c r="K257">
        <f>(L257)/1000</f>
        <v>0</v>
      </c>
      <c r="L257">
        <f>IF(DQ257, AO257, AI257)</f>
        <v>0</v>
      </c>
      <c r="M257">
        <f>IF(DQ257, AJ257, AH257)</f>
        <v>0</v>
      </c>
      <c r="N257">
        <f>DS257 - IF(AV257&gt;1, M257*DM257*100.0/(AX257), 0)</f>
        <v>0</v>
      </c>
      <c r="O257">
        <f>((U257-K257/2)*N257-M257)/(U257+K257/2)</f>
        <v>0</v>
      </c>
      <c r="P257">
        <f>O257*(DZ257+EA257)/1000.0</f>
        <v>0</v>
      </c>
      <c r="Q257">
        <f>(DS257 - IF(AV257&gt;1, M257*DM257*100.0/(AX257), 0))*(DZ257+EA257)/1000.0</f>
        <v>0</v>
      </c>
      <c r="R257">
        <f>2.0/((1/T257-1/S257)+SIGN(T257)*SQRT((1/T257-1/S257)*(1/T257-1/S257) + 4*DN257/((DN257+1)*(DN257+1))*(2*1/T257*1/S257-1/S257*1/S257)))</f>
        <v>0</v>
      </c>
      <c r="S257">
        <f>IF(LEFT(DO257,1)&lt;&gt;"0",IF(LEFT(DO257,1)="1",3.0,DP257),$D$5+$E$5*(EG257*DZ257/($K$5*1000))+$F$5*(EG257*DZ257/($K$5*1000))*MAX(MIN(DM257,$J$5),$I$5)*MAX(MIN(DM257,$J$5),$I$5)+$G$5*MAX(MIN(DM257,$J$5),$I$5)*(EG257*DZ257/($K$5*1000))+$H$5*(EG257*DZ257/($K$5*1000))*(EG257*DZ257/($K$5*1000)))</f>
        <v>0</v>
      </c>
      <c r="T257">
        <f>K257*(1000-(1000*0.61365*exp(17.502*X257/(240.97+X257))/(DZ257+EA257)+DU257)/2)/(1000*0.61365*exp(17.502*X257/(240.97+X257))/(DZ257+EA257)-DU257)</f>
        <v>0</v>
      </c>
      <c r="U257">
        <f>1/((DN257+1)/(R257/1.6)+1/(S257/1.37)) + DN257/((DN257+1)/(R257/1.6) + DN257/(S257/1.37))</f>
        <v>0</v>
      </c>
      <c r="V257">
        <f>(DI257*DL257)</f>
        <v>0</v>
      </c>
      <c r="W257">
        <f>(EB257+(V257+2*0.95*5.67E-8*(((EB257+$B$7)+273)^4-(EB257+273)^4)-44100*K257)/(1.84*29.3*S257+8*0.95*5.67E-8*(EB257+273)^3))</f>
        <v>0</v>
      </c>
      <c r="X257">
        <f>($C$7*EC257+$D$7*ED257+$E$7*W257)</f>
        <v>0</v>
      </c>
      <c r="Y257">
        <f>0.61365*exp(17.502*X257/(240.97+X257))</f>
        <v>0</v>
      </c>
      <c r="Z257">
        <f>(AA257/AB257*100)</f>
        <v>0</v>
      </c>
      <c r="AA257">
        <f>DU257*(DZ257+EA257)/1000</f>
        <v>0</v>
      </c>
      <c r="AB257">
        <f>0.61365*exp(17.502*EB257/(240.97+EB257))</f>
        <v>0</v>
      </c>
      <c r="AC257">
        <f>(Y257-DU257*(DZ257+EA257)/1000)</f>
        <v>0</v>
      </c>
      <c r="AD257">
        <f>(-K257*44100)</f>
        <v>0</v>
      </c>
      <c r="AE257">
        <f>2*29.3*S257*0.92*(EB257-X257)</f>
        <v>0</v>
      </c>
      <c r="AF257">
        <f>2*0.95*5.67E-8*(((EB257+$B$7)+273)^4-(X257+273)^4)</f>
        <v>0</v>
      </c>
      <c r="AG257">
        <f>V257+AF257+AD257+AE257</f>
        <v>0</v>
      </c>
      <c r="AH257">
        <f>DY257*AV257*(DT257-DS257*(1000-AV257*DV257)/(1000-AV257*DU257))/(100*DM257)</f>
        <v>0</v>
      </c>
      <c r="AI257">
        <f>1000*DY257*AV257*(DU257-DV257)/(100*DM257*(1000-AV257*DU257))</f>
        <v>0</v>
      </c>
      <c r="AJ257">
        <f>(AK257 - AL257 - DZ257*1E3/(8.314*(EB257+273.15)) * AN257/DY257 * AM257) * DY257/(100*DM257) * (1000 - DV257)/1000</f>
        <v>0</v>
      </c>
      <c r="AK257">
        <v>807.6675571211944</v>
      </c>
      <c r="AL257">
        <v>781.757612121212</v>
      </c>
      <c r="AM257">
        <v>3.446613008261311</v>
      </c>
      <c r="AN257">
        <v>65.66156784725538</v>
      </c>
      <c r="AO257">
        <f>(AQ257 - AP257 + DZ257*1E3/(8.314*(EB257+273.15)) * AS257/DY257 * AR257) * DY257/(100*DM257) * 1000/(1000 - AQ257)</f>
        <v>0</v>
      </c>
      <c r="AP257">
        <v>21.10776065679146</v>
      </c>
      <c r="AQ257">
        <v>22.98091757575757</v>
      </c>
      <c r="AR257">
        <v>4.858928052606617E-05</v>
      </c>
      <c r="AS257">
        <v>124.6823972662546</v>
      </c>
      <c r="AT257">
        <v>0</v>
      </c>
      <c r="AU257">
        <v>0</v>
      </c>
      <c r="AV257">
        <f>IF(AT257*$H$13&gt;=AX257,1.0,(AX257/(AX257-AT257*$H$13)))</f>
        <v>0</v>
      </c>
      <c r="AW257">
        <f>(AV257-1)*100</f>
        <v>0</v>
      </c>
      <c r="AX257">
        <f>MAX(0,($B$13+$C$13*EG257)/(1+$D$13*EG257)*DZ257/(EB257+273)*$E$13)</f>
        <v>0</v>
      </c>
      <c r="AY257" t="s">
        <v>439</v>
      </c>
      <c r="AZ257" t="s">
        <v>439</v>
      </c>
      <c r="BA257">
        <v>0</v>
      </c>
      <c r="BB257">
        <v>0</v>
      </c>
      <c r="BC257">
        <f>1-BA257/BB257</f>
        <v>0</v>
      </c>
      <c r="BD257">
        <v>0</v>
      </c>
      <c r="BE257" t="s">
        <v>439</v>
      </c>
      <c r="BF257" t="s">
        <v>439</v>
      </c>
      <c r="BG257">
        <v>0</v>
      </c>
      <c r="BH257">
        <v>0</v>
      </c>
      <c r="BI257">
        <f>1-BG257/BH257</f>
        <v>0</v>
      </c>
      <c r="BJ257">
        <v>0.5</v>
      </c>
      <c r="BK257">
        <f>DJ257</f>
        <v>0</v>
      </c>
      <c r="BL257">
        <f>M257</f>
        <v>0</v>
      </c>
      <c r="BM257">
        <f>BI257*BJ257*BK257</f>
        <v>0</v>
      </c>
      <c r="BN257">
        <f>(BL257-BD257)/BK257</f>
        <v>0</v>
      </c>
      <c r="BO257">
        <f>(BB257-BH257)/BH257</f>
        <v>0</v>
      </c>
      <c r="BP257">
        <f>BA257/(BC257+BA257/BH257)</f>
        <v>0</v>
      </c>
      <c r="BQ257" t="s">
        <v>439</v>
      </c>
      <c r="BR257">
        <v>0</v>
      </c>
      <c r="BS257">
        <f>IF(BR257&lt;&gt;0, BR257, BP257)</f>
        <v>0</v>
      </c>
      <c r="BT257">
        <f>1-BS257/BH257</f>
        <v>0</v>
      </c>
      <c r="BU257">
        <f>(BH257-BG257)/(BH257-BS257)</f>
        <v>0</v>
      </c>
      <c r="BV257">
        <f>(BB257-BH257)/(BB257-BS257)</f>
        <v>0</v>
      </c>
      <c r="BW257">
        <f>(BH257-BG257)/(BH257-BA257)</f>
        <v>0</v>
      </c>
      <c r="BX257">
        <f>(BB257-BH257)/(BB257-BA257)</f>
        <v>0</v>
      </c>
      <c r="BY257">
        <f>(BU257*BS257/BG257)</f>
        <v>0</v>
      </c>
      <c r="BZ257">
        <f>(1-BY257)</f>
        <v>0</v>
      </c>
      <c r="DI257">
        <f>$B$11*EH257+$C$11*EI257+$F$11*ET257*(1-EW257)</f>
        <v>0</v>
      </c>
      <c r="DJ257">
        <f>DI257*DK257</f>
        <v>0</v>
      </c>
      <c r="DK257">
        <f>($B$11*$D$9+$C$11*$D$9+$F$11*((FG257+EY257)/MAX(FG257+EY257+FH257, 0.1)*$I$9+FH257/MAX(FG257+EY257+FH257, 0.1)*$J$9))/($B$11+$C$11+$F$11)</f>
        <v>0</v>
      </c>
      <c r="DL257">
        <f>($B$11*$K$9+$C$11*$K$9+$F$11*((FG257+EY257)/MAX(FG257+EY257+FH257, 0.1)*$P$9+FH257/MAX(FG257+EY257+FH257, 0.1)*$Q$9))/($B$11+$C$11+$F$11)</f>
        <v>0</v>
      </c>
      <c r="DM257">
        <v>2.7</v>
      </c>
      <c r="DN257">
        <v>0.5</v>
      </c>
      <c r="DO257" t="s">
        <v>440</v>
      </c>
      <c r="DP257">
        <v>2</v>
      </c>
      <c r="DQ257" t="b">
        <v>1</v>
      </c>
      <c r="DR257">
        <v>1758405034.081481</v>
      </c>
      <c r="DS257">
        <v>740.1993703703704</v>
      </c>
      <c r="DT257">
        <v>775.7371111111112</v>
      </c>
      <c r="DU257">
        <v>22.98443333333333</v>
      </c>
      <c r="DV257">
        <v>21.0369</v>
      </c>
      <c r="DW257">
        <v>739.6661481481483</v>
      </c>
      <c r="DX257">
        <v>22.76235925925926</v>
      </c>
      <c r="DY257">
        <v>500.0312962962963</v>
      </c>
      <c r="DZ257">
        <v>90.26888888888888</v>
      </c>
      <c r="EA257">
        <v>0.0519453888888889</v>
      </c>
      <c r="EB257">
        <v>29.61547777777778</v>
      </c>
      <c r="EC257">
        <v>30.05307777777778</v>
      </c>
      <c r="ED257">
        <v>999.9000000000001</v>
      </c>
      <c r="EE257">
        <v>0</v>
      </c>
      <c r="EF257">
        <v>0</v>
      </c>
      <c r="EG257">
        <v>9992.206296296297</v>
      </c>
      <c r="EH257">
        <v>0</v>
      </c>
      <c r="EI257">
        <v>7.458127037037036</v>
      </c>
      <c r="EJ257">
        <v>-35.53783333333333</v>
      </c>
      <c r="EK257">
        <v>757.6125555555554</v>
      </c>
      <c r="EL257">
        <v>792.4075555555556</v>
      </c>
      <c r="EM257">
        <v>1.947530740740741</v>
      </c>
      <c r="EN257">
        <v>775.7371111111112</v>
      </c>
      <c r="EO257">
        <v>21.0369</v>
      </c>
      <c r="EP257">
        <v>2.074778888888889</v>
      </c>
      <c r="EQ257">
        <v>1.898977777777778</v>
      </c>
      <c r="ER257">
        <v>18.02685555555555</v>
      </c>
      <c r="ES257">
        <v>16.62622962962963</v>
      </c>
      <c r="ET257">
        <v>2000.044814814815</v>
      </c>
      <c r="EU257">
        <v>0.9800044444444445</v>
      </c>
      <c r="EV257">
        <v>0.01999521111111111</v>
      </c>
      <c r="EW257">
        <v>0</v>
      </c>
      <c r="EX257">
        <v>281.5998148148149</v>
      </c>
      <c r="EY257">
        <v>5.000560000000001</v>
      </c>
      <c r="EZ257">
        <v>5760.618888888888</v>
      </c>
      <c r="FA257">
        <v>17295.29259259259</v>
      </c>
      <c r="FB257">
        <v>40.38629629629629</v>
      </c>
      <c r="FC257">
        <v>40.82133333333333</v>
      </c>
      <c r="FD257">
        <v>40.34</v>
      </c>
      <c r="FE257">
        <v>39.96266666666666</v>
      </c>
      <c r="FF257">
        <v>41.4627037037037</v>
      </c>
      <c r="FG257">
        <v>1955.154814814815</v>
      </c>
      <c r="FH257">
        <v>39.89000000000001</v>
      </c>
      <c r="FI257">
        <v>0</v>
      </c>
      <c r="FJ257">
        <v>1758405041.8</v>
      </c>
      <c r="FK257">
        <v>0</v>
      </c>
      <c r="FL257">
        <v>281.6575769230769</v>
      </c>
      <c r="FM257">
        <v>0.4084444471373578</v>
      </c>
      <c r="FN257">
        <v>2.987692343778529</v>
      </c>
      <c r="FO257">
        <v>5760.706538461538</v>
      </c>
      <c r="FP257">
        <v>15</v>
      </c>
      <c r="FQ257">
        <v>0</v>
      </c>
      <c r="FR257" t="s">
        <v>441</v>
      </c>
      <c r="FS257">
        <v>1747148579.5</v>
      </c>
      <c r="FT257">
        <v>1747148584.5</v>
      </c>
      <c r="FU257">
        <v>0</v>
      </c>
      <c r="FV257">
        <v>0.162</v>
      </c>
      <c r="FW257">
        <v>-0.001</v>
      </c>
      <c r="FX257">
        <v>0.139</v>
      </c>
      <c r="FY257">
        <v>0.058</v>
      </c>
      <c r="FZ257">
        <v>420</v>
      </c>
      <c r="GA257">
        <v>16</v>
      </c>
      <c r="GB257">
        <v>0.19</v>
      </c>
      <c r="GC257">
        <v>0.02</v>
      </c>
      <c r="GD257">
        <v>-35.544</v>
      </c>
      <c r="GE257">
        <v>0.2508675422139431</v>
      </c>
      <c r="GF257">
        <v>0.05762125042030906</v>
      </c>
      <c r="GG257">
        <v>1</v>
      </c>
      <c r="GH257">
        <v>281.6577647058824</v>
      </c>
      <c r="GI257">
        <v>-0.1543468298443607</v>
      </c>
      <c r="GJ257">
        <v>0.1709661230329428</v>
      </c>
      <c r="GK257">
        <v>1</v>
      </c>
      <c r="GL257">
        <v>1.9654265</v>
      </c>
      <c r="GM257">
        <v>-0.4700730956848071</v>
      </c>
      <c r="GN257">
        <v>0.04760838421696328</v>
      </c>
      <c r="GO257">
        <v>0</v>
      </c>
      <c r="GP257">
        <v>2</v>
      </c>
      <c r="GQ257">
        <v>3</v>
      </c>
      <c r="GR257" t="s">
        <v>448</v>
      </c>
      <c r="GS257">
        <v>3.12803</v>
      </c>
      <c r="GT257">
        <v>2.72973</v>
      </c>
      <c r="GU257">
        <v>0.131235</v>
      </c>
      <c r="GV257">
        <v>0.13613</v>
      </c>
      <c r="GW257">
        <v>0.103762</v>
      </c>
      <c r="GX257">
        <v>0.0983501</v>
      </c>
      <c r="GY257">
        <v>26120.8</v>
      </c>
      <c r="GZ257">
        <v>25150.2</v>
      </c>
      <c r="HA257">
        <v>30605.4</v>
      </c>
      <c r="HB257">
        <v>29364.1</v>
      </c>
      <c r="HC257">
        <v>37854.8</v>
      </c>
      <c r="HD257">
        <v>34829.7</v>
      </c>
      <c r="HE257">
        <v>46818.4</v>
      </c>
      <c r="HF257">
        <v>43625.4</v>
      </c>
      <c r="HG257">
        <v>1.83167</v>
      </c>
      <c r="HH257">
        <v>1.88573</v>
      </c>
      <c r="HI257">
        <v>0.115134</v>
      </c>
      <c r="HJ257">
        <v>0</v>
      </c>
      <c r="HK257">
        <v>28.1612</v>
      </c>
      <c r="HL257">
        <v>999.9</v>
      </c>
      <c r="HM257">
        <v>51.9</v>
      </c>
      <c r="HN257">
        <v>30.6</v>
      </c>
      <c r="HO257">
        <v>25.3524</v>
      </c>
      <c r="HP257">
        <v>63.6422</v>
      </c>
      <c r="HQ257">
        <v>16.7548</v>
      </c>
      <c r="HR257">
        <v>1</v>
      </c>
      <c r="HS257">
        <v>0.0831631</v>
      </c>
      <c r="HT257">
        <v>-0.162132</v>
      </c>
      <c r="HU257">
        <v>20.2004</v>
      </c>
      <c r="HV257">
        <v>5.22852</v>
      </c>
      <c r="HW257">
        <v>11.974</v>
      </c>
      <c r="HX257">
        <v>4.9701</v>
      </c>
      <c r="HY257">
        <v>3.28953</v>
      </c>
      <c r="HZ257">
        <v>9999</v>
      </c>
      <c r="IA257">
        <v>9999</v>
      </c>
      <c r="IB257">
        <v>9999</v>
      </c>
      <c r="IC257">
        <v>999.9</v>
      </c>
      <c r="ID257">
        <v>4.973</v>
      </c>
      <c r="IE257">
        <v>1.87731</v>
      </c>
      <c r="IF257">
        <v>1.87545</v>
      </c>
      <c r="IG257">
        <v>1.87821</v>
      </c>
      <c r="IH257">
        <v>1.875</v>
      </c>
      <c r="II257">
        <v>1.87853</v>
      </c>
      <c r="IJ257">
        <v>1.87564</v>
      </c>
      <c r="IK257">
        <v>1.87683</v>
      </c>
      <c r="IL257">
        <v>0</v>
      </c>
      <c r="IM257">
        <v>0</v>
      </c>
      <c r="IN257">
        <v>0</v>
      </c>
      <c r="IO257">
        <v>0</v>
      </c>
      <c r="IP257" t="s">
        <v>443</v>
      </c>
      <c r="IQ257" t="s">
        <v>444</v>
      </c>
      <c r="IR257" t="s">
        <v>445</v>
      </c>
      <c r="IS257" t="s">
        <v>445</v>
      </c>
      <c r="IT257" t="s">
        <v>445</v>
      </c>
      <c r="IU257" t="s">
        <v>445</v>
      </c>
      <c r="IV257">
        <v>0</v>
      </c>
      <c r="IW257">
        <v>100</v>
      </c>
      <c r="IX257">
        <v>100</v>
      </c>
      <c r="IY257">
        <v>0.5590000000000001</v>
      </c>
      <c r="IZ257">
        <v>0.222</v>
      </c>
      <c r="JA257">
        <v>-0.2046850803116756</v>
      </c>
      <c r="JB257">
        <v>0.001090686741545948</v>
      </c>
      <c r="JC257">
        <v>-2.452344269991786E-07</v>
      </c>
      <c r="JD257">
        <v>1.613811493950918E-10</v>
      </c>
      <c r="JE257">
        <v>-0.05017639731038544</v>
      </c>
      <c r="JF257">
        <v>-0.0006473243881308715</v>
      </c>
      <c r="JG257">
        <v>0.0006993473609999637</v>
      </c>
      <c r="JH257">
        <v>-6.390957121238126E-06</v>
      </c>
      <c r="JI257">
        <v>1</v>
      </c>
      <c r="JJ257">
        <v>2094</v>
      </c>
      <c r="JK257">
        <v>1</v>
      </c>
      <c r="JL257">
        <v>27</v>
      </c>
      <c r="JM257">
        <v>187607.7</v>
      </c>
      <c r="JN257">
        <v>187607.6</v>
      </c>
      <c r="JO257">
        <v>1.89087</v>
      </c>
      <c r="JP257">
        <v>2.5354</v>
      </c>
      <c r="JQ257">
        <v>1.39893</v>
      </c>
      <c r="JR257">
        <v>2.34375</v>
      </c>
      <c r="JS257">
        <v>1.44897</v>
      </c>
      <c r="JT257">
        <v>2.56836</v>
      </c>
      <c r="JU257">
        <v>36.8604</v>
      </c>
      <c r="JV257">
        <v>24.2013</v>
      </c>
      <c r="JW257">
        <v>18</v>
      </c>
      <c r="JX257">
        <v>477.171</v>
      </c>
      <c r="JY257">
        <v>481.342</v>
      </c>
      <c r="JZ257">
        <v>27.9428</v>
      </c>
      <c r="KA257">
        <v>28.2143</v>
      </c>
      <c r="KB257">
        <v>30.0001</v>
      </c>
      <c r="KC257">
        <v>27.9456</v>
      </c>
      <c r="KD257">
        <v>28.0161</v>
      </c>
      <c r="KE257">
        <v>37.8698</v>
      </c>
      <c r="KF257">
        <v>25.3521</v>
      </c>
      <c r="KG257">
        <v>93.3134</v>
      </c>
      <c r="KH257">
        <v>27.8998</v>
      </c>
      <c r="KI257">
        <v>821.016</v>
      </c>
      <c r="KJ257">
        <v>21.1737</v>
      </c>
      <c r="KK257">
        <v>101.179</v>
      </c>
      <c r="KL257">
        <v>100.353</v>
      </c>
    </row>
    <row r="258" spans="1:298">
      <c r="A258">
        <v>242</v>
      </c>
      <c r="B258">
        <v>1758405046.6</v>
      </c>
      <c r="C258">
        <v>7638.099999904633</v>
      </c>
      <c r="D258" t="s">
        <v>931</v>
      </c>
      <c r="E258" t="s">
        <v>932</v>
      </c>
      <c r="F258">
        <v>5</v>
      </c>
      <c r="G258" t="s">
        <v>834</v>
      </c>
      <c r="H258" t="s">
        <v>437</v>
      </c>
      <c r="I258" t="s">
        <v>438</v>
      </c>
      <c r="J258">
        <v>1758405039.1</v>
      </c>
      <c r="K258">
        <f>(L258)/1000</f>
        <v>0</v>
      </c>
      <c r="L258">
        <f>IF(DQ258, AO258, AI258)</f>
        <v>0</v>
      </c>
      <c r="M258">
        <f>IF(DQ258, AJ258, AH258)</f>
        <v>0</v>
      </c>
      <c r="N258">
        <f>DS258 - IF(AV258&gt;1, M258*DM258*100.0/(AX258), 0)</f>
        <v>0</v>
      </c>
      <c r="O258">
        <f>((U258-K258/2)*N258-M258)/(U258+K258/2)</f>
        <v>0</v>
      </c>
      <c r="P258">
        <f>O258*(DZ258+EA258)/1000.0</f>
        <v>0</v>
      </c>
      <c r="Q258">
        <f>(DS258 - IF(AV258&gt;1, M258*DM258*100.0/(AX258), 0))*(DZ258+EA258)/1000.0</f>
        <v>0</v>
      </c>
      <c r="R258">
        <f>2.0/((1/T258-1/S258)+SIGN(T258)*SQRT((1/T258-1/S258)*(1/T258-1/S258) + 4*DN258/((DN258+1)*(DN258+1))*(2*1/T258*1/S258-1/S258*1/S258)))</f>
        <v>0</v>
      </c>
      <c r="S258">
        <f>IF(LEFT(DO258,1)&lt;&gt;"0",IF(LEFT(DO258,1)="1",3.0,DP258),$D$5+$E$5*(EG258*DZ258/($K$5*1000))+$F$5*(EG258*DZ258/($K$5*1000))*MAX(MIN(DM258,$J$5),$I$5)*MAX(MIN(DM258,$J$5),$I$5)+$G$5*MAX(MIN(DM258,$J$5),$I$5)*(EG258*DZ258/($K$5*1000))+$H$5*(EG258*DZ258/($K$5*1000))*(EG258*DZ258/($K$5*1000)))</f>
        <v>0</v>
      </c>
      <c r="T258">
        <f>K258*(1000-(1000*0.61365*exp(17.502*X258/(240.97+X258))/(DZ258+EA258)+DU258)/2)/(1000*0.61365*exp(17.502*X258/(240.97+X258))/(DZ258+EA258)-DU258)</f>
        <v>0</v>
      </c>
      <c r="U258">
        <f>1/((DN258+1)/(R258/1.6)+1/(S258/1.37)) + DN258/((DN258+1)/(R258/1.6) + DN258/(S258/1.37))</f>
        <v>0</v>
      </c>
      <c r="V258">
        <f>(DI258*DL258)</f>
        <v>0</v>
      </c>
      <c r="W258">
        <f>(EB258+(V258+2*0.95*5.67E-8*(((EB258+$B$7)+273)^4-(EB258+273)^4)-44100*K258)/(1.84*29.3*S258+8*0.95*5.67E-8*(EB258+273)^3))</f>
        <v>0</v>
      </c>
      <c r="X258">
        <f>($C$7*EC258+$D$7*ED258+$E$7*W258)</f>
        <v>0</v>
      </c>
      <c r="Y258">
        <f>0.61365*exp(17.502*X258/(240.97+X258))</f>
        <v>0</v>
      </c>
      <c r="Z258">
        <f>(AA258/AB258*100)</f>
        <v>0</v>
      </c>
      <c r="AA258">
        <f>DU258*(DZ258+EA258)/1000</f>
        <v>0</v>
      </c>
      <c r="AB258">
        <f>0.61365*exp(17.502*EB258/(240.97+EB258))</f>
        <v>0</v>
      </c>
      <c r="AC258">
        <f>(Y258-DU258*(DZ258+EA258)/1000)</f>
        <v>0</v>
      </c>
      <c r="AD258">
        <f>(-K258*44100)</f>
        <v>0</v>
      </c>
      <c r="AE258">
        <f>2*29.3*S258*0.92*(EB258-X258)</f>
        <v>0</v>
      </c>
      <c r="AF258">
        <f>2*0.95*5.67E-8*(((EB258+$B$7)+273)^4-(X258+273)^4)</f>
        <v>0</v>
      </c>
      <c r="AG258">
        <f>V258+AF258+AD258+AE258</f>
        <v>0</v>
      </c>
      <c r="AH258">
        <f>DY258*AV258*(DT258-DS258*(1000-AV258*DV258)/(1000-AV258*DU258))/(100*DM258)</f>
        <v>0</v>
      </c>
      <c r="AI258">
        <f>1000*DY258*AV258*(DU258-DV258)/(100*DM258*(1000-AV258*DU258))</f>
        <v>0</v>
      </c>
      <c r="AJ258">
        <f>(AK258 - AL258 - DZ258*1E3/(8.314*(EB258+273.15)) * AN258/DY258 * AM258) * DY258/(100*DM258) * (1000 - DV258)/1000</f>
        <v>0</v>
      </c>
      <c r="AK258">
        <v>824.8798613515283</v>
      </c>
      <c r="AL258">
        <v>798.966442424242</v>
      </c>
      <c r="AM258">
        <v>3.44342333630519</v>
      </c>
      <c r="AN258">
        <v>65.66156784725538</v>
      </c>
      <c r="AO258">
        <f>(AQ258 - AP258 + DZ258*1E3/(8.314*(EB258+273.15)) * AS258/DY258 * AR258) * DY258/(100*DM258) * 1000/(1000 - AQ258)</f>
        <v>0</v>
      </c>
      <c r="AP258">
        <v>21.11680250306025</v>
      </c>
      <c r="AQ258">
        <v>22.98893757575756</v>
      </c>
      <c r="AR258">
        <v>9.12713588251249E-07</v>
      </c>
      <c r="AS258">
        <v>124.6823972662546</v>
      </c>
      <c r="AT258">
        <v>0</v>
      </c>
      <c r="AU258">
        <v>0</v>
      </c>
      <c r="AV258">
        <f>IF(AT258*$H$13&gt;=AX258,1.0,(AX258/(AX258-AT258*$H$13)))</f>
        <v>0</v>
      </c>
      <c r="AW258">
        <f>(AV258-1)*100</f>
        <v>0</v>
      </c>
      <c r="AX258">
        <f>MAX(0,($B$13+$C$13*EG258)/(1+$D$13*EG258)*DZ258/(EB258+273)*$E$13)</f>
        <v>0</v>
      </c>
      <c r="AY258" t="s">
        <v>439</v>
      </c>
      <c r="AZ258" t="s">
        <v>439</v>
      </c>
      <c r="BA258">
        <v>0</v>
      </c>
      <c r="BB258">
        <v>0</v>
      </c>
      <c r="BC258">
        <f>1-BA258/BB258</f>
        <v>0</v>
      </c>
      <c r="BD258">
        <v>0</v>
      </c>
      <c r="BE258" t="s">
        <v>439</v>
      </c>
      <c r="BF258" t="s">
        <v>439</v>
      </c>
      <c r="BG258">
        <v>0</v>
      </c>
      <c r="BH258">
        <v>0</v>
      </c>
      <c r="BI258">
        <f>1-BG258/BH258</f>
        <v>0</v>
      </c>
      <c r="BJ258">
        <v>0.5</v>
      </c>
      <c r="BK258">
        <f>DJ258</f>
        <v>0</v>
      </c>
      <c r="BL258">
        <f>M258</f>
        <v>0</v>
      </c>
      <c r="BM258">
        <f>BI258*BJ258*BK258</f>
        <v>0</v>
      </c>
      <c r="BN258">
        <f>(BL258-BD258)/BK258</f>
        <v>0</v>
      </c>
      <c r="BO258">
        <f>(BB258-BH258)/BH258</f>
        <v>0</v>
      </c>
      <c r="BP258">
        <f>BA258/(BC258+BA258/BH258)</f>
        <v>0</v>
      </c>
      <c r="BQ258" t="s">
        <v>439</v>
      </c>
      <c r="BR258">
        <v>0</v>
      </c>
      <c r="BS258">
        <f>IF(BR258&lt;&gt;0, BR258, BP258)</f>
        <v>0</v>
      </c>
      <c r="BT258">
        <f>1-BS258/BH258</f>
        <v>0</v>
      </c>
      <c r="BU258">
        <f>(BH258-BG258)/(BH258-BS258)</f>
        <v>0</v>
      </c>
      <c r="BV258">
        <f>(BB258-BH258)/(BB258-BS258)</f>
        <v>0</v>
      </c>
      <c r="BW258">
        <f>(BH258-BG258)/(BH258-BA258)</f>
        <v>0</v>
      </c>
      <c r="BX258">
        <f>(BB258-BH258)/(BB258-BA258)</f>
        <v>0</v>
      </c>
      <c r="BY258">
        <f>(BU258*BS258/BG258)</f>
        <v>0</v>
      </c>
      <c r="BZ258">
        <f>(1-BY258)</f>
        <v>0</v>
      </c>
      <c r="DI258">
        <f>$B$11*EH258+$C$11*EI258+$F$11*ET258*(1-EW258)</f>
        <v>0</v>
      </c>
      <c r="DJ258">
        <f>DI258*DK258</f>
        <v>0</v>
      </c>
      <c r="DK258">
        <f>($B$11*$D$9+$C$11*$D$9+$F$11*((FG258+EY258)/MAX(FG258+EY258+FH258, 0.1)*$I$9+FH258/MAX(FG258+EY258+FH258, 0.1)*$J$9))/($B$11+$C$11+$F$11)</f>
        <v>0</v>
      </c>
      <c r="DL258">
        <f>($B$11*$K$9+$C$11*$K$9+$F$11*((FG258+EY258)/MAX(FG258+EY258+FH258, 0.1)*$P$9+FH258/MAX(FG258+EY258+FH258, 0.1)*$Q$9))/($B$11+$C$11+$F$11)</f>
        <v>0</v>
      </c>
      <c r="DM258">
        <v>2.7</v>
      </c>
      <c r="DN258">
        <v>0.5</v>
      </c>
      <c r="DO258" t="s">
        <v>440</v>
      </c>
      <c r="DP258">
        <v>2</v>
      </c>
      <c r="DQ258" t="b">
        <v>1</v>
      </c>
      <c r="DR258">
        <v>1758405039.1</v>
      </c>
      <c r="DS258">
        <v>757.0707777777778</v>
      </c>
      <c r="DT258">
        <v>792.5792592592594</v>
      </c>
      <c r="DU258">
        <v>22.98252222222223</v>
      </c>
      <c r="DV258">
        <v>21.07690740740741</v>
      </c>
      <c r="DW258">
        <v>756.5208148148148</v>
      </c>
      <c r="DX258">
        <v>22.7605</v>
      </c>
      <c r="DY258">
        <v>499.9856666666667</v>
      </c>
      <c r="DZ258">
        <v>90.26974074074074</v>
      </c>
      <c r="EA258">
        <v>0.05197666666666668</v>
      </c>
      <c r="EB258">
        <v>29.60787037037037</v>
      </c>
      <c r="EC258">
        <v>30.04692592592593</v>
      </c>
      <c r="ED258">
        <v>999.9000000000001</v>
      </c>
      <c r="EE258">
        <v>0</v>
      </c>
      <c r="EF258">
        <v>0</v>
      </c>
      <c r="EG258">
        <v>9988.540740740742</v>
      </c>
      <c r="EH258">
        <v>0</v>
      </c>
      <c r="EI258">
        <v>7.451944444444444</v>
      </c>
      <c r="EJ258">
        <v>-35.50854444444445</v>
      </c>
      <c r="EK258">
        <v>774.8795185185186</v>
      </c>
      <c r="EL258">
        <v>809.6445555555556</v>
      </c>
      <c r="EM258">
        <v>1.90562037037037</v>
      </c>
      <c r="EN258">
        <v>792.5792592592594</v>
      </c>
      <c r="EO258">
        <v>21.07690740740741</v>
      </c>
      <c r="EP258">
        <v>2.074626666666667</v>
      </c>
      <c r="EQ258">
        <v>1.902606666666667</v>
      </c>
      <c r="ER258">
        <v>18.0256962962963</v>
      </c>
      <c r="ES258">
        <v>16.65627407407407</v>
      </c>
      <c r="ET258">
        <v>2000.047037037037</v>
      </c>
      <c r="EU258">
        <v>0.9800044444444445</v>
      </c>
      <c r="EV258">
        <v>0.01999520740740741</v>
      </c>
      <c r="EW258">
        <v>0</v>
      </c>
      <c r="EX258">
        <v>281.5854814814815</v>
      </c>
      <c r="EY258">
        <v>5.000560000000001</v>
      </c>
      <c r="EZ258">
        <v>5760.832592592592</v>
      </c>
      <c r="FA258">
        <v>17295.31111111111</v>
      </c>
      <c r="FB258">
        <v>40.39329629629628</v>
      </c>
      <c r="FC258">
        <v>40.819</v>
      </c>
      <c r="FD258">
        <v>40.38396296296296</v>
      </c>
      <c r="FE258">
        <v>39.94418518518518</v>
      </c>
      <c r="FF258">
        <v>41.48807407407407</v>
      </c>
      <c r="FG258">
        <v>1955.157037037037</v>
      </c>
      <c r="FH258">
        <v>39.89000000000001</v>
      </c>
      <c r="FI258">
        <v>0</v>
      </c>
      <c r="FJ258">
        <v>1758405046.6</v>
      </c>
      <c r="FK258">
        <v>0</v>
      </c>
      <c r="FL258">
        <v>281.6344230769231</v>
      </c>
      <c r="FM258">
        <v>0.2922734974533581</v>
      </c>
      <c r="FN258">
        <v>1.036923086086718</v>
      </c>
      <c r="FO258">
        <v>5760.819615384616</v>
      </c>
      <c r="FP258">
        <v>15</v>
      </c>
      <c r="FQ258">
        <v>0</v>
      </c>
      <c r="FR258" t="s">
        <v>441</v>
      </c>
      <c r="FS258">
        <v>1747148579.5</v>
      </c>
      <c r="FT258">
        <v>1747148584.5</v>
      </c>
      <c r="FU258">
        <v>0</v>
      </c>
      <c r="FV258">
        <v>0.162</v>
      </c>
      <c r="FW258">
        <v>-0.001</v>
      </c>
      <c r="FX258">
        <v>0.139</v>
      </c>
      <c r="FY258">
        <v>0.058</v>
      </c>
      <c r="FZ258">
        <v>420</v>
      </c>
      <c r="GA258">
        <v>16</v>
      </c>
      <c r="GB258">
        <v>0.19</v>
      </c>
      <c r="GC258">
        <v>0.02</v>
      </c>
      <c r="GD258">
        <v>-35.52104</v>
      </c>
      <c r="GE258">
        <v>0.3673621013132952</v>
      </c>
      <c r="GF258">
        <v>0.05593269079885193</v>
      </c>
      <c r="GG258">
        <v>1</v>
      </c>
      <c r="GH258">
        <v>281.6468823529412</v>
      </c>
      <c r="GI258">
        <v>-0.02658517955834312</v>
      </c>
      <c r="GJ258">
        <v>0.1879976164908191</v>
      </c>
      <c r="GK258">
        <v>1</v>
      </c>
      <c r="GL258">
        <v>1.9302765</v>
      </c>
      <c r="GM258">
        <v>-0.5251071669793685</v>
      </c>
      <c r="GN258">
        <v>0.05208033009447999</v>
      </c>
      <c r="GO258">
        <v>0</v>
      </c>
      <c r="GP258">
        <v>2</v>
      </c>
      <c r="GQ258">
        <v>3</v>
      </c>
      <c r="GR258" t="s">
        <v>448</v>
      </c>
      <c r="GS258">
        <v>3.128</v>
      </c>
      <c r="GT258">
        <v>2.7298</v>
      </c>
      <c r="GU258">
        <v>0.133153</v>
      </c>
      <c r="GV258">
        <v>0.138009</v>
      </c>
      <c r="GW258">
        <v>0.103783</v>
      </c>
      <c r="GX258">
        <v>0.09835670000000001</v>
      </c>
      <c r="GY258">
        <v>26063.2</v>
      </c>
      <c r="GZ258">
        <v>25095.9</v>
      </c>
      <c r="HA258">
        <v>30605.5</v>
      </c>
      <c r="HB258">
        <v>29364.6</v>
      </c>
      <c r="HC258">
        <v>37854</v>
      </c>
      <c r="HD258">
        <v>34830.1</v>
      </c>
      <c r="HE258">
        <v>46818.3</v>
      </c>
      <c r="HF258">
        <v>43626.1</v>
      </c>
      <c r="HG258">
        <v>1.83158</v>
      </c>
      <c r="HH258">
        <v>1.88575</v>
      </c>
      <c r="HI258">
        <v>0.115447</v>
      </c>
      <c r="HJ258">
        <v>0</v>
      </c>
      <c r="HK258">
        <v>28.1629</v>
      </c>
      <c r="HL258">
        <v>999.9</v>
      </c>
      <c r="HM258">
        <v>51.9</v>
      </c>
      <c r="HN258">
        <v>30.6</v>
      </c>
      <c r="HO258">
        <v>25.3479</v>
      </c>
      <c r="HP258">
        <v>63.5622</v>
      </c>
      <c r="HQ258">
        <v>16.6947</v>
      </c>
      <c r="HR258">
        <v>1</v>
      </c>
      <c r="HS258">
        <v>0.0830361</v>
      </c>
      <c r="HT258">
        <v>-0.183783</v>
      </c>
      <c r="HU258">
        <v>20.2005</v>
      </c>
      <c r="HV258">
        <v>5.22972</v>
      </c>
      <c r="HW258">
        <v>11.974</v>
      </c>
      <c r="HX258">
        <v>4.97025</v>
      </c>
      <c r="HY258">
        <v>3.2897</v>
      </c>
      <c r="HZ258">
        <v>9999</v>
      </c>
      <c r="IA258">
        <v>9999</v>
      </c>
      <c r="IB258">
        <v>9999</v>
      </c>
      <c r="IC258">
        <v>999.9</v>
      </c>
      <c r="ID258">
        <v>4.97298</v>
      </c>
      <c r="IE258">
        <v>1.87733</v>
      </c>
      <c r="IF258">
        <v>1.87545</v>
      </c>
      <c r="IG258">
        <v>1.87822</v>
      </c>
      <c r="IH258">
        <v>1.875</v>
      </c>
      <c r="II258">
        <v>1.87854</v>
      </c>
      <c r="IJ258">
        <v>1.87565</v>
      </c>
      <c r="IK258">
        <v>1.87683</v>
      </c>
      <c r="IL258">
        <v>0</v>
      </c>
      <c r="IM258">
        <v>0</v>
      </c>
      <c r="IN258">
        <v>0</v>
      </c>
      <c r="IO258">
        <v>0</v>
      </c>
      <c r="IP258" t="s">
        <v>443</v>
      </c>
      <c r="IQ258" t="s">
        <v>444</v>
      </c>
      <c r="IR258" t="s">
        <v>445</v>
      </c>
      <c r="IS258" t="s">
        <v>445</v>
      </c>
      <c r="IT258" t="s">
        <v>445</v>
      </c>
      <c r="IU258" t="s">
        <v>445</v>
      </c>
      <c r="IV258">
        <v>0</v>
      </c>
      <c r="IW258">
        <v>100</v>
      </c>
      <c r="IX258">
        <v>100</v>
      </c>
      <c r="IY258">
        <v>0.575</v>
      </c>
      <c r="IZ258">
        <v>0.2222</v>
      </c>
      <c r="JA258">
        <v>-0.2046850803116756</v>
      </c>
      <c r="JB258">
        <v>0.001090686741545948</v>
      </c>
      <c r="JC258">
        <v>-2.452344269991786E-07</v>
      </c>
      <c r="JD258">
        <v>1.613811493950918E-10</v>
      </c>
      <c r="JE258">
        <v>-0.05017639731038544</v>
      </c>
      <c r="JF258">
        <v>-0.0006473243881308715</v>
      </c>
      <c r="JG258">
        <v>0.0006993473609999637</v>
      </c>
      <c r="JH258">
        <v>-6.390957121238126E-06</v>
      </c>
      <c r="JI258">
        <v>1</v>
      </c>
      <c r="JJ258">
        <v>2094</v>
      </c>
      <c r="JK258">
        <v>1</v>
      </c>
      <c r="JL258">
        <v>27</v>
      </c>
      <c r="JM258">
        <v>187607.8</v>
      </c>
      <c r="JN258">
        <v>187607.7</v>
      </c>
      <c r="JO258">
        <v>1.92383</v>
      </c>
      <c r="JP258">
        <v>2.54639</v>
      </c>
      <c r="JQ258">
        <v>1.39893</v>
      </c>
      <c r="JR258">
        <v>2.34375</v>
      </c>
      <c r="JS258">
        <v>1.44897</v>
      </c>
      <c r="JT258">
        <v>2.58789</v>
      </c>
      <c r="JU258">
        <v>36.8604</v>
      </c>
      <c r="JV258">
        <v>24.2013</v>
      </c>
      <c r="JW258">
        <v>18</v>
      </c>
      <c r="JX258">
        <v>477.116</v>
      </c>
      <c r="JY258">
        <v>481.354</v>
      </c>
      <c r="JZ258">
        <v>27.8914</v>
      </c>
      <c r="KA258">
        <v>28.2143</v>
      </c>
      <c r="KB258">
        <v>30</v>
      </c>
      <c r="KC258">
        <v>27.9456</v>
      </c>
      <c r="KD258">
        <v>28.0156</v>
      </c>
      <c r="KE258">
        <v>38.5249</v>
      </c>
      <c r="KF258">
        <v>25.3521</v>
      </c>
      <c r="KG258">
        <v>93.3134</v>
      </c>
      <c r="KH258">
        <v>27.8591</v>
      </c>
      <c r="KI258">
        <v>841.052</v>
      </c>
      <c r="KJ258">
        <v>21.1984</v>
      </c>
      <c r="KK258">
        <v>101.179</v>
      </c>
      <c r="KL258">
        <v>100.355</v>
      </c>
    </row>
    <row r="259" spans="1:298">
      <c r="A259">
        <v>243</v>
      </c>
      <c r="B259">
        <v>1758405051.6</v>
      </c>
      <c r="C259">
        <v>7643.099999904633</v>
      </c>
      <c r="D259" t="s">
        <v>933</v>
      </c>
      <c r="E259" t="s">
        <v>934</v>
      </c>
      <c r="F259">
        <v>5</v>
      </c>
      <c r="G259" t="s">
        <v>834</v>
      </c>
      <c r="H259" t="s">
        <v>437</v>
      </c>
      <c r="I259" t="s">
        <v>438</v>
      </c>
      <c r="J259">
        <v>1758405043.814285</v>
      </c>
      <c r="K259">
        <f>(L259)/1000</f>
        <v>0</v>
      </c>
      <c r="L259">
        <f>IF(DQ259, AO259, AI259)</f>
        <v>0</v>
      </c>
      <c r="M259">
        <f>IF(DQ259, AJ259, AH259)</f>
        <v>0</v>
      </c>
      <c r="N259">
        <f>DS259 - IF(AV259&gt;1, M259*DM259*100.0/(AX259), 0)</f>
        <v>0</v>
      </c>
      <c r="O259">
        <f>((U259-K259/2)*N259-M259)/(U259+K259/2)</f>
        <v>0</v>
      </c>
      <c r="P259">
        <f>O259*(DZ259+EA259)/1000.0</f>
        <v>0</v>
      </c>
      <c r="Q259">
        <f>(DS259 - IF(AV259&gt;1, M259*DM259*100.0/(AX259), 0))*(DZ259+EA259)/1000.0</f>
        <v>0</v>
      </c>
      <c r="R259">
        <f>2.0/((1/T259-1/S259)+SIGN(T259)*SQRT((1/T259-1/S259)*(1/T259-1/S259) + 4*DN259/((DN259+1)*(DN259+1))*(2*1/T259*1/S259-1/S259*1/S259)))</f>
        <v>0</v>
      </c>
      <c r="S259">
        <f>IF(LEFT(DO259,1)&lt;&gt;"0",IF(LEFT(DO259,1)="1",3.0,DP259),$D$5+$E$5*(EG259*DZ259/($K$5*1000))+$F$5*(EG259*DZ259/($K$5*1000))*MAX(MIN(DM259,$J$5),$I$5)*MAX(MIN(DM259,$J$5),$I$5)+$G$5*MAX(MIN(DM259,$J$5),$I$5)*(EG259*DZ259/($K$5*1000))+$H$5*(EG259*DZ259/($K$5*1000))*(EG259*DZ259/($K$5*1000)))</f>
        <v>0</v>
      </c>
      <c r="T259">
        <f>K259*(1000-(1000*0.61365*exp(17.502*X259/(240.97+X259))/(DZ259+EA259)+DU259)/2)/(1000*0.61365*exp(17.502*X259/(240.97+X259))/(DZ259+EA259)-DU259)</f>
        <v>0</v>
      </c>
      <c r="U259">
        <f>1/((DN259+1)/(R259/1.6)+1/(S259/1.37)) + DN259/((DN259+1)/(R259/1.6) + DN259/(S259/1.37))</f>
        <v>0</v>
      </c>
      <c r="V259">
        <f>(DI259*DL259)</f>
        <v>0</v>
      </c>
      <c r="W259">
        <f>(EB259+(V259+2*0.95*5.67E-8*(((EB259+$B$7)+273)^4-(EB259+273)^4)-44100*K259)/(1.84*29.3*S259+8*0.95*5.67E-8*(EB259+273)^3))</f>
        <v>0</v>
      </c>
      <c r="X259">
        <f>($C$7*EC259+$D$7*ED259+$E$7*W259)</f>
        <v>0</v>
      </c>
      <c r="Y259">
        <f>0.61365*exp(17.502*X259/(240.97+X259))</f>
        <v>0</v>
      </c>
      <c r="Z259">
        <f>(AA259/AB259*100)</f>
        <v>0</v>
      </c>
      <c r="AA259">
        <f>DU259*(DZ259+EA259)/1000</f>
        <v>0</v>
      </c>
      <c r="AB259">
        <f>0.61365*exp(17.502*EB259/(240.97+EB259))</f>
        <v>0</v>
      </c>
      <c r="AC259">
        <f>(Y259-DU259*(DZ259+EA259)/1000)</f>
        <v>0</v>
      </c>
      <c r="AD259">
        <f>(-K259*44100)</f>
        <v>0</v>
      </c>
      <c r="AE259">
        <f>2*29.3*S259*0.92*(EB259-X259)</f>
        <v>0</v>
      </c>
      <c r="AF259">
        <f>2*0.95*5.67E-8*(((EB259+$B$7)+273)^4-(X259+273)^4)</f>
        <v>0</v>
      </c>
      <c r="AG259">
        <f>V259+AF259+AD259+AE259</f>
        <v>0</v>
      </c>
      <c r="AH259">
        <f>DY259*AV259*(DT259-DS259*(1000-AV259*DV259)/(1000-AV259*DU259))/(100*DM259)</f>
        <v>0</v>
      </c>
      <c r="AI259">
        <f>1000*DY259*AV259*(DU259-DV259)/(100*DM259*(1000-AV259*DU259))</f>
        <v>0</v>
      </c>
      <c r="AJ259">
        <f>(AK259 - AL259 - DZ259*1E3/(8.314*(EB259+273.15)) * AN259/DY259 * AM259) * DY259/(100*DM259) * (1000 - DV259)/1000</f>
        <v>0</v>
      </c>
      <c r="AK259">
        <v>842.0119767262622</v>
      </c>
      <c r="AL259">
        <v>816.0779090909091</v>
      </c>
      <c r="AM259">
        <v>3.41162081671862</v>
      </c>
      <c r="AN259">
        <v>65.66156784725538</v>
      </c>
      <c r="AO259">
        <f>(AQ259 - AP259 + DZ259*1E3/(8.314*(EB259+273.15)) * AS259/DY259 * AR259) * DY259/(100*DM259) * 1000/(1000 - AQ259)</f>
        <v>0</v>
      </c>
      <c r="AP259">
        <v>21.11617167939894</v>
      </c>
      <c r="AQ259">
        <v>22.98206545454545</v>
      </c>
      <c r="AR259">
        <v>-3.760945113376117E-05</v>
      </c>
      <c r="AS259">
        <v>124.6823972662546</v>
      </c>
      <c r="AT259">
        <v>0</v>
      </c>
      <c r="AU259">
        <v>0</v>
      </c>
      <c r="AV259">
        <f>IF(AT259*$H$13&gt;=AX259,1.0,(AX259/(AX259-AT259*$H$13)))</f>
        <v>0</v>
      </c>
      <c r="AW259">
        <f>(AV259-1)*100</f>
        <v>0</v>
      </c>
      <c r="AX259">
        <f>MAX(0,($B$13+$C$13*EG259)/(1+$D$13*EG259)*DZ259/(EB259+273)*$E$13)</f>
        <v>0</v>
      </c>
      <c r="AY259" t="s">
        <v>439</v>
      </c>
      <c r="AZ259" t="s">
        <v>439</v>
      </c>
      <c r="BA259">
        <v>0</v>
      </c>
      <c r="BB259">
        <v>0</v>
      </c>
      <c r="BC259">
        <f>1-BA259/BB259</f>
        <v>0</v>
      </c>
      <c r="BD259">
        <v>0</v>
      </c>
      <c r="BE259" t="s">
        <v>439</v>
      </c>
      <c r="BF259" t="s">
        <v>439</v>
      </c>
      <c r="BG259">
        <v>0</v>
      </c>
      <c r="BH259">
        <v>0</v>
      </c>
      <c r="BI259">
        <f>1-BG259/BH259</f>
        <v>0</v>
      </c>
      <c r="BJ259">
        <v>0.5</v>
      </c>
      <c r="BK259">
        <f>DJ259</f>
        <v>0</v>
      </c>
      <c r="BL259">
        <f>M259</f>
        <v>0</v>
      </c>
      <c r="BM259">
        <f>BI259*BJ259*BK259</f>
        <v>0</v>
      </c>
      <c r="BN259">
        <f>(BL259-BD259)/BK259</f>
        <v>0</v>
      </c>
      <c r="BO259">
        <f>(BB259-BH259)/BH259</f>
        <v>0</v>
      </c>
      <c r="BP259">
        <f>BA259/(BC259+BA259/BH259)</f>
        <v>0</v>
      </c>
      <c r="BQ259" t="s">
        <v>439</v>
      </c>
      <c r="BR259">
        <v>0</v>
      </c>
      <c r="BS259">
        <f>IF(BR259&lt;&gt;0, BR259, BP259)</f>
        <v>0</v>
      </c>
      <c r="BT259">
        <f>1-BS259/BH259</f>
        <v>0</v>
      </c>
      <c r="BU259">
        <f>(BH259-BG259)/(BH259-BS259)</f>
        <v>0</v>
      </c>
      <c r="BV259">
        <f>(BB259-BH259)/(BB259-BS259)</f>
        <v>0</v>
      </c>
      <c r="BW259">
        <f>(BH259-BG259)/(BH259-BA259)</f>
        <v>0</v>
      </c>
      <c r="BX259">
        <f>(BB259-BH259)/(BB259-BA259)</f>
        <v>0</v>
      </c>
      <c r="BY259">
        <f>(BU259*BS259/BG259)</f>
        <v>0</v>
      </c>
      <c r="BZ259">
        <f>(1-BY259)</f>
        <v>0</v>
      </c>
      <c r="DI259">
        <f>$B$11*EH259+$C$11*EI259+$F$11*ET259*(1-EW259)</f>
        <v>0</v>
      </c>
      <c r="DJ259">
        <f>DI259*DK259</f>
        <v>0</v>
      </c>
      <c r="DK259">
        <f>($B$11*$D$9+$C$11*$D$9+$F$11*((FG259+EY259)/MAX(FG259+EY259+FH259, 0.1)*$I$9+FH259/MAX(FG259+EY259+FH259, 0.1)*$J$9))/($B$11+$C$11+$F$11)</f>
        <v>0</v>
      </c>
      <c r="DL259">
        <f>($B$11*$K$9+$C$11*$K$9+$F$11*((FG259+EY259)/MAX(FG259+EY259+FH259, 0.1)*$P$9+FH259/MAX(FG259+EY259+FH259, 0.1)*$Q$9))/($B$11+$C$11+$F$11)</f>
        <v>0</v>
      </c>
      <c r="DM259">
        <v>2.7</v>
      </c>
      <c r="DN259">
        <v>0.5</v>
      </c>
      <c r="DO259" t="s">
        <v>440</v>
      </c>
      <c r="DP259">
        <v>2</v>
      </c>
      <c r="DQ259" t="b">
        <v>1</v>
      </c>
      <c r="DR259">
        <v>1758405043.814285</v>
      </c>
      <c r="DS259">
        <v>772.9008928571428</v>
      </c>
      <c r="DT259">
        <v>808.3726071428571</v>
      </c>
      <c r="DU259">
        <v>22.98356071428572</v>
      </c>
      <c r="DV259">
        <v>21.10430000000001</v>
      </c>
      <c r="DW259">
        <v>772.3351071428572</v>
      </c>
      <c r="DX259">
        <v>22.76151428571429</v>
      </c>
      <c r="DY259">
        <v>500.0014642857142</v>
      </c>
      <c r="DZ259">
        <v>90.27137499999999</v>
      </c>
      <c r="EA259">
        <v>0.05191692857142857</v>
      </c>
      <c r="EB259">
        <v>29.59881785714285</v>
      </c>
      <c r="EC259">
        <v>30.04685714285714</v>
      </c>
      <c r="ED259">
        <v>999.9000000000002</v>
      </c>
      <c r="EE259">
        <v>0</v>
      </c>
      <c r="EF259">
        <v>0</v>
      </c>
      <c r="EG259">
        <v>9997.034285714284</v>
      </c>
      <c r="EH259">
        <v>0</v>
      </c>
      <c r="EI259">
        <v>7.450491071428571</v>
      </c>
      <c r="EJ259">
        <v>-35.47170000000001</v>
      </c>
      <c r="EK259">
        <v>791.0829285714287</v>
      </c>
      <c r="EL259">
        <v>825.80075</v>
      </c>
      <c r="EM259">
        <v>1.879269285714286</v>
      </c>
      <c r="EN259">
        <v>808.3726071428571</v>
      </c>
      <c r="EO259">
        <v>21.10430000000001</v>
      </c>
      <c r="EP259">
        <v>2.074758214285714</v>
      </c>
      <c r="EQ259">
        <v>1.905112857142857</v>
      </c>
      <c r="ER259">
        <v>18.02670357142857</v>
      </c>
      <c r="ES259">
        <v>16.67701428571429</v>
      </c>
      <c r="ET259">
        <v>2000.014285714286</v>
      </c>
      <c r="EU259">
        <v>0.9800040714285715</v>
      </c>
      <c r="EV259">
        <v>0.01999559285714286</v>
      </c>
      <c r="EW259">
        <v>0</v>
      </c>
      <c r="EX259">
        <v>281.6308928571428</v>
      </c>
      <c r="EY259">
        <v>5.000560000000001</v>
      </c>
      <c r="EZ259">
        <v>5761.000357142858</v>
      </c>
      <c r="FA259">
        <v>17295.025</v>
      </c>
      <c r="FB259">
        <v>40.31674999999999</v>
      </c>
      <c r="FC259">
        <v>40.81199999999999</v>
      </c>
      <c r="FD259">
        <v>40.30103571428571</v>
      </c>
      <c r="FE259">
        <v>39.95064285714285</v>
      </c>
      <c r="FF259">
        <v>41.44160714285713</v>
      </c>
      <c r="FG259">
        <v>1955.124285714285</v>
      </c>
      <c r="FH259">
        <v>39.89000000000001</v>
      </c>
      <c r="FI259">
        <v>0</v>
      </c>
      <c r="FJ259">
        <v>1758405051.4</v>
      </c>
      <c r="FK259">
        <v>0</v>
      </c>
      <c r="FL259">
        <v>281.6677307692308</v>
      </c>
      <c r="FM259">
        <v>-0.1516923187579058</v>
      </c>
      <c r="FN259">
        <v>1.633846190734846</v>
      </c>
      <c r="FO259">
        <v>5760.976538461539</v>
      </c>
      <c r="FP259">
        <v>15</v>
      </c>
      <c r="FQ259">
        <v>0</v>
      </c>
      <c r="FR259" t="s">
        <v>441</v>
      </c>
      <c r="FS259">
        <v>1747148579.5</v>
      </c>
      <c r="FT259">
        <v>1747148584.5</v>
      </c>
      <c r="FU259">
        <v>0</v>
      </c>
      <c r="FV259">
        <v>0.162</v>
      </c>
      <c r="FW259">
        <v>-0.001</v>
      </c>
      <c r="FX259">
        <v>0.139</v>
      </c>
      <c r="FY259">
        <v>0.058</v>
      </c>
      <c r="FZ259">
        <v>420</v>
      </c>
      <c r="GA259">
        <v>16</v>
      </c>
      <c r="GB259">
        <v>0.19</v>
      </c>
      <c r="GC259">
        <v>0.02</v>
      </c>
      <c r="GD259">
        <v>-35.50502195121951</v>
      </c>
      <c r="GE259">
        <v>0.4465756097561931</v>
      </c>
      <c r="GF259">
        <v>0.05785232888283992</v>
      </c>
      <c r="GG259">
        <v>1</v>
      </c>
      <c r="GH259">
        <v>281.6485588235294</v>
      </c>
      <c r="GI259">
        <v>0.1650878479538812</v>
      </c>
      <c r="GJ259">
        <v>0.172927933166404</v>
      </c>
      <c r="GK259">
        <v>1</v>
      </c>
      <c r="GL259">
        <v>1.903160243902439</v>
      </c>
      <c r="GM259">
        <v>-0.3720875958188162</v>
      </c>
      <c r="GN259">
        <v>0.04103015104849678</v>
      </c>
      <c r="GO259">
        <v>0</v>
      </c>
      <c r="GP259">
        <v>2</v>
      </c>
      <c r="GQ259">
        <v>3</v>
      </c>
      <c r="GR259" t="s">
        <v>448</v>
      </c>
      <c r="GS259">
        <v>3.12827</v>
      </c>
      <c r="GT259">
        <v>2.72946</v>
      </c>
      <c r="GU259">
        <v>0.135038</v>
      </c>
      <c r="GV259">
        <v>0.139867</v>
      </c>
      <c r="GW259">
        <v>0.103759</v>
      </c>
      <c r="GX259">
        <v>0.0983813</v>
      </c>
      <c r="GY259">
        <v>26007</v>
      </c>
      <c r="GZ259">
        <v>25041.1</v>
      </c>
      <c r="HA259">
        <v>30606.1</v>
      </c>
      <c r="HB259">
        <v>29363.9</v>
      </c>
      <c r="HC259">
        <v>37856.1</v>
      </c>
      <c r="HD259">
        <v>34828.2</v>
      </c>
      <c r="HE259">
        <v>46819.5</v>
      </c>
      <c r="HF259">
        <v>43624.8</v>
      </c>
      <c r="HG259">
        <v>1.83197</v>
      </c>
      <c r="HH259">
        <v>1.8855</v>
      </c>
      <c r="HI259">
        <v>0.116274</v>
      </c>
      <c r="HJ259">
        <v>0</v>
      </c>
      <c r="HK259">
        <v>28.1605</v>
      </c>
      <c r="HL259">
        <v>999.9</v>
      </c>
      <c r="HM259">
        <v>51.9</v>
      </c>
      <c r="HN259">
        <v>30.6</v>
      </c>
      <c r="HO259">
        <v>25.352</v>
      </c>
      <c r="HP259">
        <v>63.2722</v>
      </c>
      <c r="HQ259">
        <v>16.5785</v>
      </c>
      <c r="HR259">
        <v>1</v>
      </c>
      <c r="HS259">
        <v>0.0830818</v>
      </c>
      <c r="HT259">
        <v>-0.163728</v>
      </c>
      <c r="HU259">
        <v>20.2003</v>
      </c>
      <c r="HV259">
        <v>5.22897</v>
      </c>
      <c r="HW259">
        <v>11.974</v>
      </c>
      <c r="HX259">
        <v>4.97005</v>
      </c>
      <c r="HY259">
        <v>3.28958</v>
      </c>
      <c r="HZ259">
        <v>9999</v>
      </c>
      <c r="IA259">
        <v>9999</v>
      </c>
      <c r="IB259">
        <v>9999</v>
      </c>
      <c r="IC259">
        <v>999.9</v>
      </c>
      <c r="ID259">
        <v>4.97296</v>
      </c>
      <c r="IE259">
        <v>1.87733</v>
      </c>
      <c r="IF259">
        <v>1.87541</v>
      </c>
      <c r="IG259">
        <v>1.87822</v>
      </c>
      <c r="IH259">
        <v>1.87499</v>
      </c>
      <c r="II259">
        <v>1.87854</v>
      </c>
      <c r="IJ259">
        <v>1.87565</v>
      </c>
      <c r="IK259">
        <v>1.87683</v>
      </c>
      <c r="IL259">
        <v>0</v>
      </c>
      <c r="IM259">
        <v>0</v>
      </c>
      <c r="IN259">
        <v>0</v>
      </c>
      <c r="IO259">
        <v>0</v>
      </c>
      <c r="IP259" t="s">
        <v>443</v>
      </c>
      <c r="IQ259" t="s">
        <v>444</v>
      </c>
      <c r="IR259" t="s">
        <v>445</v>
      </c>
      <c r="IS259" t="s">
        <v>445</v>
      </c>
      <c r="IT259" t="s">
        <v>445</v>
      </c>
      <c r="IU259" t="s">
        <v>445</v>
      </c>
      <c r="IV259">
        <v>0</v>
      </c>
      <c r="IW259">
        <v>100</v>
      </c>
      <c r="IX259">
        <v>100</v>
      </c>
      <c r="IY259">
        <v>0.592</v>
      </c>
      <c r="IZ259">
        <v>0.222</v>
      </c>
      <c r="JA259">
        <v>-0.2046850803116756</v>
      </c>
      <c r="JB259">
        <v>0.001090686741545948</v>
      </c>
      <c r="JC259">
        <v>-2.452344269991786E-07</v>
      </c>
      <c r="JD259">
        <v>1.613811493950918E-10</v>
      </c>
      <c r="JE259">
        <v>-0.05017639731038544</v>
      </c>
      <c r="JF259">
        <v>-0.0006473243881308715</v>
      </c>
      <c r="JG259">
        <v>0.0006993473609999637</v>
      </c>
      <c r="JH259">
        <v>-6.390957121238126E-06</v>
      </c>
      <c r="JI259">
        <v>1</v>
      </c>
      <c r="JJ259">
        <v>2094</v>
      </c>
      <c r="JK259">
        <v>1</v>
      </c>
      <c r="JL259">
        <v>27</v>
      </c>
      <c r="JM259">
        <v>187607.9</v>
      </c>
      <c r="JN259">
        <v>187607.8</v>
      </c>
      <c r="JO259">
        <v>1.95312</v>
      </c>
      <c r="JP259">
        <v>2.54395</v>
      </c>
      <c r="JQ259">
        <v>1.39893</v>
      </c>
      <c r="JR259">
        <v>2.34375</v>
      </c>
      <c r="JS259">
        <v>1.44897</v>
      </c>
      <c r="JT259">
        <v>2.48291</v>
      </c>
      <c r="JU259">
        <v>36.8604</v>
      </c>
      <c r="JV259">
        <v>24.2013</v>
      </c>
      <c r="JW259">
        <v>18</v>
      </c>
      <c r="JX259">
        <v>477.321</v>
      </c>
      <c r="JY259">
        <v>481.173</v>
      </c>
      <c r="JZ259">
        <v>27.8516</v>
      </c>
      <c r="KA259">
        <v>28.2143</v>
      </c>
      <c r="KB259">
        <v>30</v>
      </c>
      <c r="KC259">
        <v>27.9436</v>
      </c>
      <c r="KD259">
        <v>28.0137</v>
      </c>
      <c r="KE259">
        <v>39.1223</v>
      </c>
      <c r="KF259">
        <v>25.0621</v>
      </c>
      <c r="KG259">
        <v>93.3134</v>
      </c>
      <c r="KH259">
        <v>27.8074</v>
      </c>
      <c r="KI259">
        <v>854.409</v>
      </c>
      <c r="KJ259">
        <v>21.234</v>
      </c>
      <c r="KK259">
        <v>101.181</v>
      </c>
      <c r="KL259">
        <v>100.352</v>
      </c>
    </row>
    <row r="260" spans="1:298">
      <c r="A260">
        <v>244</v>
      </c>
      <c r="B260">
        <v>1758405056.6</v>
      </c>
      <c r="C260">
        <v>7648.099999904633</v>
      </c>
      <c r="D260" t="s">
        <v>935</v>
      </c>
      <c r="E260" t="s">
        <v>936</v>
      </c>
      <c r="F260">
        <v>5</v>
      </c>
      <c r="G260" t="s">
        <v>834</v>
      </c>
      <c r="H260" t="s">
        <v>437</v>
      </c>
      <c r="I260" t="s">
        <v>438</v>
      </c>
      <c r="J260">
        <v>1758405049.1</v>
      </c>
      <c r="K260">
        <f>(L260)/1000</f>
        <v>0</v>
      </c>
      <c r="L260">
        <f>IF(DQ260, AO260, AI260)</f>
        <v>0</v>
      </c>
      <c r="M260">
        <f>IF(DQ260, AJ260, AH260)</f>
        <v>0</v>
      </c>
      <c r="N260">
        <f>DS260 - IF(AV260&gt;1, M260*DM260*100.0/(AX260), 0)</f>
        <v>0</v>
      </c>
      <c r="O260">
        <f>((U260-K260/2)*N260-M260)/(U260+K260/2)</f>
        <v>0</v>
      </c>
      <c r="P260">
        <f>O260*(DZ260+EA260)/1000.0</f>
        <v>0</v>
      </c>
      <c r="Q260">
        <f>(DS260 - IF(AV260&gt;1, M260*DM260*100.0/(AX260), 0))*(DZ260+EA260)/1000.0</f>
        <v>0</v>
      </c>
      <c r="R260">
        <f>2.0/((1/T260-1/S260)+SIGN(T260)*SQRT((1/T260-1/S260)*(1/T260-1/S260) + 4*DN260/((DN260+1)*(DN260+1))*(2*1/T260*1/S260-1/S260*1/S260)))</f>
        <v>0</v>
      </c>
      <c r="S260">
        <f>IF(LEFT(DO260,1)&lt;&gt;"0",IF(LEFT(DO260,1)="1",3.0,DP260),$D$5+$E$5*(EG260*DZ260/($K$5*1000))+$F$5*(EG260*DZ260/($K$5*1000))*MAX(MIN(DM260,$J$5),$I$5)*MAX(MIN(DM260,$J$5),$I$5)+$G$5*MAX(MIN(DM260,$J$5),$I$5)*(EG260*DZ260/($K$5*1000))+$H$5*(EG260*DZ260/($K$5*1000))*(EG260*DZ260/($K$5*1000)))</f>
        <v>0</v>
      </c>
      <c r="T260">
        <f>K260*(1000-(1000*0.61365*exp(17.502*X260/(240.97+X260))/(DZ260+EA260)+DU260)/2)/(1000*0.61365*exp(17.502*X260/(240.97+X260))/(DZ260+EA260)-DU260)</f>
        <v>0</v>
      </c>
      <c r="U260">
        <f>1/((DN260+1)/(R260/1.6)+1/(S260/1.37)) + DN260/((DN260+1)/(R260/1.6) + DN260/(S260/1.37))</f>
        <v>0</v>
      </c>
      <c r="V260">
        <f>(DI260*DL260)</f>
        <v>0</v>
      </c>
      <c r="W260">
        <f>(EB260+(V260+2*0.95*5.67E-8*(((EB260+$B$7)+273)^4-(EB260+273)^4)-44100*K260)/(1.84*29.3*S260+8*0.95*5.67E-8*(EB260+273)^3))</f>
        <v>0</v>
      </c>
      <c r="X260">
        <f>($C$7*EC260+$D$7*ED260+$E$7*W260)</f>
        <v>0</v>
      </c>
      <c r="Y260">
        <f>0.61365*exp(17.502*X260/(240.97+X260))</f>
        <v>0</v>
      </c>
      <c r="Z260">
        <f>(AA260/AB260*100)</f>
        <v>0</v>
      </c>
      <c r="AA260">
        <f>DU260*(DZ260+EA260)/1000</f>
        <v>0</v>
      </c>
      <c r="AB260">
        <f>0.61365*exp(17.502*EB260/(240.97+EB260))</f>
        <v>0</v>
      </c>
      <c r="AC260">
        <f>(Y260-DU260*(DZ260+EA260)/1000)</f>
        <v>0</v>
      </c>
      <c r="AD260">
        <f>(-K260*44100)</f>
        <v>0</v>
      </c>
      <c r="AE260">
        <f>2*29.3*S260*0.92*(EB260-X260)</f>
        <v>0</v>
      </c>
      <c r="AF260">
        <f>2*0.95*5.67E-8*(((EB260+$B$7)+273)^4-(X260+273)^4)</f>
        <v>0</v>
      </c>
      <c r="AG260">
        <f>V260+AF260+AD260+AE260</f>
        <v>0</v>
      </c>
      <c r="AH260">
        <f>DY260*AV260*(DT260-DS260*(1000-AV260*DV260)/(1000-AV260*DU260))/(100*DM260)</f>
        <v>0</v>
      </c>
      <c r="AI260">
        <f>1000*DY260*AV260*(DU260-DV260)/(100*DM260*(1000-AV260*DU260))</f>
        <v>0</v>
      </c>
      <c r="AJ260">
        <f>(AK260 - AL260 - DZ260*1E3/(8.314*(EB260+273.15)) * AN260/DY260 * AM260) * DY260/(100*DM260) * (1000 - DV260)/1000</f>
        <v>0</v>
      </c>
      <c r="AK260">
        <v>859.0989462140956</v>
      </c>
      <c r="AL260">
        <v>833.3060545454545</v>
      </c>
      <c r="AM260">
        <v>3.435679878405837</v>
      </c>
      <c r="AN260">
        <v>65.66156784725538</v>
      </c>
      <c r="AO260">
        <f>(AQ260 - AP260 + DZ260*1E3/(8.314*(EB260+273.15)) * AS260/DY260 * AR260) * DY260/(100*DM260) * 1000/(1000 - AQ260)</f>
        <v>0</v>
      </c>
      <c r="AP260">
        <v>21.16204159609449</v>
      </c>
      <c r="AQ260">
        <v>22.97564969696969</v>
      </c>
      <c r="AR260">
        <v>4.180131843951512E-07</v>
      </c>
      <c r="AS260">
        <v>124.6823972662546</v>
      </c>
      <c r="AT260">
        <v>0</v>
      </c>
      <c r="AU260">
        <v>0</v>
      </c>
      <c r="AV260">
        <f>IF(AT260*$H$13&gt;=AX260,1.0,(AX260/(AX260-AT260*$H$13)))</f>
        <v>0</v>
      </c>
      <c r="AW260">
        <f>(AV260-1)*100</f>
        <v>0</v>
      </c>
      <c r="AX260">
        <f>MAX(0,($B$13+$C$13*EG260)/(1+$D$13*EG260)*DZ260/(EB260+273)*$E$13)</f>
        <v>0</v>
      </c>
      <c r="AY260" t="s">
        <v>439</v>
      </c>
      <c r="AZ260" t="s">
        <v>439</v>
      </c>
      <c r="BA260">
        <v>0</v>
      </c>
      <c r="BB260">
        <v>0</v>
      </c>
      <c r="BC260">
        <f>1-BA260/BB260</f>
        <v>0</v>
      </c>
      <c r="BD260">
        <v>0</v>
      </c>
      <c r="BE260" t="s">
        <v>439</v>
      </c>
      <c r="BF260" t="s">
        <v>439</v>
      </c>
      <c r="BG260">
        <v>0</v>
      </c>
      <c r="BH260">
        <v>0</v>
      </c>
      <c r="BI260">
        <f>1-BG260/BH260</f>
        <v>0</v>
      </c>
      <c r="BJ260">
        <v>0.5</v>
      </c>
      <c r="BK260">
        <f>DJ260</f>
        <v>0</v>
      </c>
      <c r="BL260">
        <f>M260</f>
        <v>0</v>
      </c>
      <c r="BM260">
        <f>BI260*BJ260*BK260</f>
        <v>0</v>
      </c>
      <c r="BN260">
        <f>(BL260-BD260)/BK260</f>
        <v>0</v>
      </c>
      <c r="BO260">
        <f>(BB260-BH260)/BH260</f>
        <v>0</v>
      </c>
      <c r="BP260">
        <f>BA260/(BC260+BA260/BH260)</f>
        <v>0</v>
      </c>
      <c r="BQ260" t="s">
        <v>439</v>
      </c>
      <c r="BR260">
        <v>0</v>
      </c>
      <c r="BS260">
        <f>IF(BR260&lt;&gt;0, BR260, BP260)</f>
        <v>0</v>
      </c>
      <c r="BT260">
        <f>1-BS260/BH260</f>
        <v>0</v>
      </c>
      <c r="BU260">
        <f>(BH260-BG260)/(BH260-BS260)</f>
        <v>0</v>
      </c>
      <c r="BV260">
        <f>(BB260-BH260)/(BB260-BS260)</f>
        <v>0</v>
      </c>
      <c r="BW260">
        <f>(BH260-BG260)/(BH260-BA260)</f>
        <v>0</v>
      </c>
      <c r="BX260">
        <f>(BB260-BH260)/(BB260-BA260)</f>
        <v>0</v>
      </c>
      <c r="BY260">
        <f>(BU260*BS260/BG260)</f>
        <v>0</v>
      </c>
      <c r="BZ260">
        <f>(1-BY260)</f>
        <v>0</v>
      </c>
      <c r="DI260">
        <f>$B$11*EH260+$C$11*EI260+$F$11*ET260*(1-EW260)</f>
        <v>0</v>
      </c>
      <c r="DJ260">
        <f>DI260*DK260</f>
        <v>0</v>
      </c>
      <c r="DK260">
        <f>($B$11*$D$9+$C$11*$D$9+$F$11*((FG260+EY260)/MAX(FG260+EY260+FH260, 0.1)*$I$9+FH260/MAX(FG260+EY260+FH260, 0.1)*$J$9))/($B$11+$C$11+$F$11)</f>
        <v>0</v>
      </c>
      <c r="DL260">
        <f>($B$11*$K$9+$C$11*$K$9+$F$11*((FG260+EY260)/MAX(FG260+EY260+FH260, 0.1)*$P$9+FH260/MAX(FG260+EY260+FH260, 0.1)*$Q$9))/($B$11+$C$11+$F$11)</f>
        <v>0</v>
      </c>
      <c r="DM260">
        <v>2.7</v>
      </c>
      <c r="DN260">
        <v>0.5</v>
      </c>
      <c r="DO260" t="s">
        <v>440</v>
      </c>
      <c r="DP260">
        <v>2</v>
      </c>
      <c r="DQ260" t="b">
        <v>1</v>
      </c>
      <c r="DR260">
        <v>1758405049.1</v>
      </c>
      <c r="DS260">
        <v>790.6631851851853</v>
      </c>
      <c r="DT260">
        <v>826.0905925925925</v>
      </c>
      <c r="DU260">
        <v>22.98323333333333</v>
      </c>
      <c r="DV260">
        <v>21.12750740740741</v>
      </c>
      <c r="DW260">
        <v>790.0795925925927</v>
      </c>
      <c r="DX260">
        <v>22.7612</v>
      </c>
      <c r="DY260">
        <v>500.0032592592593</v>
      </c>
      <c r="DZ260">
        <v>90.27241481481481</v>
      </c>
      <c r="EA260">
        <v>0.05182234814814815</v>
      </c>
      <c r="EB260">
        <v>29.58822962962963</v>
      </c>
      <c r="EC260">
        <v>30.04629629629629</v>
      </c>
      <c r="ED260">
        <v>999.9000000000001</v>
      </c>
      <c r="EE260">
        <v>0</v>
      </c>
      <c r="EF260">
        <v>0</v>
      </c>
      <c r="EG260">
        <v>10002.96111111111</v>
      </c>
      <c r="EH260">
        <v>0</v>
      </c>
      <c r="EI260">
        <v>7.455674074074073</v>
      </c>
      <c r="EJ260">
        <v>-35.42745185185185</v>
      </c>
      <c r="EK260">
        <v>809.2625555555554</v>
      </c>
      <c r="EL260">
        <v>843.9207407407406</v>
      </c>
      <c r="EM260">
        <v>1.855739259259259</v>
      </c>
      <c r="EN260">
        <v>826.0905925925925</v>
      </c>
      <c r="EO260">
        <v>21.12750740740741</v>
      </c>
      <c r="EP260">
        <v>2.074753333333333</v>
      </c>
      <c r="EQ260">
        <v>1.90723</v>
      </c>
      <c r="ER260">
        <v>18.02665925925926</v>
      </c>
      <c r="ES260">
        <v>16.69449259259259</v>
      </c>
      <c r="ET260">
        <v>1999.995925925926</v>
      </c>
      <c r="EU260">
        <v>0.9800038888888887</v>
      </c>
      <c r="EV260">
        <v>0.01999578148148148</v>
      </c>
      <c r="EW260">
        <v>0</v>
      </c>
      <c r="EX260">
        <v>281.5986666666666</v>
      </c>
      <c r="EY260">
        <v>5.000560000000001</v>
      </c>
      <c r="EZ260">
        <v>5761.062592592592</v>
      </c>
      <c r="FA260">
        <v>17294.85555555555</v>
      </c>
      <c r="FB260">
        <v>40.2637037037037</v>
      </c>
      <c r="FC260">
        <v>40.81199999999999</v>
      </c>
      <c r="FD260">
        <v>40.29837037037037</v>
      </c>
      <c r="FE260">
        <v>39.94425925925925</v>
      </c>
      <c r="FF260">
        <v>41.44874074074073</v>
      </c>
      <c r="FG260">
        <v>1955.105925925926</v>
      </c>
      <c r="FH260">
        <v>39.89000000000001</v>
      </c>
      <c r="FI260">
        <v>0</v>
      </c>
      <c r="FJ260">
        <v>1758405056.8</v>
      </c>
      <c r="FK260">
        <v>0</v>
      </c>
      <c r="FL260">
        <v>281.62816</v>
      </c>
      <c r="FM260">
        <v>-0.09853847168826017</v>
      </c>
      <c r="FN260">
        <v>0.5846153938534677</v>
      </c>
      <c r="FO260">
        <v>5760.981599999999</v>
      </c>
      <c r="FP260">
        <v>15</v>
      </c>
      <c r="FQ260">
        <v>0</v>
      </c>
      <c r="FR260" t="s">
        <v>441</v>
      </c>
      <c r="FS260">
        <v>1747148579.5</v>
      </c>
      <c r="FT260">
        <v>1747148584.5</v>
      </c>
      <c r="FU260">
        <v>0</v>
      </c>
      <c r="FV260">
        <v>0.162</v>
      </c>
      <c r="FW260">
        <v>-0.001</v>
      </c>
      <c r="FX260">
        <v>0.139</v>
      </c>
      <c r="FY260">
        <v>0.058</v>
      </c>
      <c r="FZ260">
        <v>420</v>
      </c>
      <c r="GA260">
        <v>16</v>
      </c>
      <c r="GB260">
        <v>0.19</v>
      </c>
      <c r="GC260">
        <v>0.02</v>
      </c>
      <c r="GD260">
        <v>-35.45214634146342</v>
      </c>
      <c r="GE260">
        <v>0.4610696864110967</v>
      </c>
      <c r="GF260">
        <v>0.06102508119941816</v>
      </c>
      <c r="GG260">
        <v>1</v>
      </c>
      <c r="GH260">
        <v>281.6556470588235</v>
      </c>
      <c r="GI260">
        <v>-0.3365622664581835</v>
      </c>
      <c r="GJ260">
        <v>0.166994167272734</v>
      </c>
      <c r="GK260">
        <v>1</v>
      </c>
      <c r="GL260">
        <v>1.8714</v>
      </c>
      <c r="GM260">
        <v>-0.269487386759582</v>
      </c>
      <c r="GN260">
        <v>0.0306591911178361</v>
      </c>
      <c r="GO260">
        <v>0</v>
      </c>
      <c r="GP260">
        <v>2</v>
      </c>
      <c r="GQ260">
        <v>3</v>
      </c>
      <c r="GR260" t="s">
        <v>448</v>
      </c>
      <c r="GS260">
        <v>3.1282</v>
      </c>
      <c r="GT260">
        <v>2.72957</v>
      </c>
      <c r="GU260">
        <v>0.136912</v>
      </c>
      <c r="GV260">
        <v>0.141715</v>
      </c>
      <c r="GW260">
        <v>0.103742</v>
      </c>
      <c r="GX260">
        <v>0.0985163</v>
      </c>
      <c r="GY260">
        <v>25950.5</v>
      </c>
      <c r="GZ260">
        <v>24987.3</v>
      </c>
      <c r="HA260">
        <v>30606</v>
      </c>
      <c r="HB260">
        <v>29363.9</v>
      </c>
      <c r="HC260">
        <v>37856.7</v>
      </c>
      <c r="HD260">
        <v>34823.2</v>
      </c>
      <c r="HE260">
        <v>46819.2</v>
      </c>
      <c r="HF260">
        <v>43625</v>
      </c>
      <c r="HG260">
        <v>1.83175</v>
      </c>
      <c r="HH260">
        <v>1.88603</v>
      </c>
      <c r="HI260">
        <v>0.115406</v>
      </c>
      <c r="HJ260">
        <v>0</v>
      </c>
      <c r="HK260">
        <v>28.1605</v>
      </c>
      <c r="HL260">
        <v>999.9</v>
      </c>
      <c r="HM260">
        <v>51.9</v>
      </c>
      <c r="HN260">
        <v>30.6</v>
      </c>
      <c r="HO260">
        <v>25.3497</v>
      </c>
      <c r="HP260">
        <v>63.5822</v>
      </c>
      <c r="HQ260">
        <v>16.4944</v>
      </c>
      <c r="HR260">
        <v>1</v>
      </c>
      <c r="HS260">
        <v>0.0829802</v>
      </c>
      <c r="HT260">
        <v>-0.122936</v>
      </c>
      <c r="HU260">
        <v>20.2003</v>
      </c>
      <c r="HV260">
        <v>5.22927</v>
      </c>
      <c r="HW260">
        <v>11.974</v>
      </c>
      <c r="HX260">
        <v>4.97025</v>
      </c>
      <c r="HY260">
        <v>3.28955</v>
      </c>
      <c r="HZ260">
        <v>9999</v>
      </c>
      <c r="IA260">
        <v>9999</v>
      </c>
      <c r="IB260">
        <v>9999</v>
      </c>
      <c r="IC260">
        <v>999.9</v>
      </c>
      <c r="ID260">
        <v>4.97298</v>
      </c>
      <c r="IE260">
        <v>1.8773</v>
      </c>
      <c r="IF260">
        <v>1.87542</v>
      </c>
      <c r="IG260">
        <v>1.8782</v>
      </c>
      <c r="IH260">
        <v>1.875</v>
      </c>
      <c r="II260">
        <v>1.87851</v>
      </c>
      <c r="IJ260">
        <v>1.87562</v>
      </c>
      <c r="IK260">
        <v>1.87682</v>
      </c>
      <c r="IL260">
        <v>0</v>
      </c>
      <c r="IM260">
        <v>0</v>
      </c>
      <c r="IN260">
        <v>0</v>
      </c>
      <c r="IO260">
        <v>0</v>
      </c>
      <c r="IP260" t="s">
        <v>443</v>
      </c>
      <c r="IQ260" t="s">
        <v>444</v>
      </c>
      <c r="IR260" t="s">
        <v>445</v>
      </c>
      <c r="IS260" t="s">
        <v>445</v>
      </c>
      <c r="IT260" t="s">
        <v>445</v>
      </c>
      <c r="IU260" t="s">
        <v>445</v>
      </c>
      <c r="IV260">
        <v>0</v>
      </c>
      <c r="IW260">
        <v>100</v>
      </c>
      <c r="IX260">
        <v>100</v>
      </c>
      <c r="IY260">
        <v>0.608</v>
      </c>
      <c r="IZ260">
        <v>0.2219</v>
      </c>
      <c r="JA260">
        <v>-0.2046850803116756</v>
      </c>
      <c r="JB260">
        <v>0.001090686741545948</v>
      </c>
      <c r="JC260">
        <v>-2.452344269991786E-07</v>
      </c>
      <c r="JD260">
        <v>1.613811493950918E-10</v>
      </c>
      <c r="JE260">
        <v>-0.05017639731038544</v>
      </c>
      <c r="JF260">
        <v>-0.0006473243881308715</v>
      </c>
      <c r="JG260">
        <v>0.0006993473609999637</v>
      </c>
      <c r="JH260">
        <v>-6.390957121238126E-06</v>
      </c>
      <c r="JI260">
        <v>1</v>
      </c>
      <c r="JJ260">
        <v>2094</v>
      </c>
      <c r="JK260">
        <v>1</v>
      </c>
      <c r="JL260">
        <v>27</v>
      </c>
      <c r="JM260">
        <v>187608</v>
      </c>
      <c r="JN260">
        <v>187607.9</v>
      </c>
      <c r="JO260">
        <v>1.98608</v>
      </c>
      <c r="JP260">
        <v>2.50732</v>
      </c>
      <c r="JQ260">
        <v>1.39893</v>
      </c>
      <c r="JR260">
        <v>2.34375</v>
      </c>
      <c r="JS260">
        <v>1.44897</v>
      </c>
      <c r="JT260">
        <v>2.49023</v>
      </c>
      <c r="JU260">
        <v>36.8604</v>
      </c>
      <c r="JV260">
        <v>24.1926</v>
      </c>
      <c r="JW260">
        <v>18</v>
      </c>
      <c r="JX260">
        <v>477.196</v>
      </c>
      <c r="JY260">
        <v>481.517</v>
      </c>
      <c r="JZ260">
        <v>27.8031</v>
      </c>
      <c r="KA260">
        <v>28.2143</v>
      </c>
      <c r="KB260">
        <v>30</v>
      </c>
      <c r="KC260">
        <v>27.9432</v>
      </c>
      <c r="KD260">
        <v>28.0132</v>
      </c>
      <c r="KE260">
        <v>39.766</v>
      </c>
      <c r="KF260">
        <v>24.7723</v>
      </c>
      <c r="KG260">
        <v>93.3134</v>
      </c>
      <c r="KH260">
        <v>27.761</v>
      </c>
      <c r="KI260">
        <v>874.4450000000001</v>
      </c>
      <c r="KJ260">
        <v>21.2632</v>
      </c>
      <c r="KK260">
        <v>101.181</v>
      </c>
      <c r="KL260">
        <v>100.352</v>
      </c>
    </row>
    <row r="261" spans="1:298">
      <c r="A261">
        <v>245</v>
      </c>
      <c r="B261">
        <v>1758405061.6</v>
      </c>
      <c r="C261">
        <v>7653.099999904633</v>
      </c>
      <c r="D261" t="s">
        <v>937</v>
      </c>
      <c r="E261" t="s">
        <v>938</v>
      </c>
      <c r="F261">
        <v>5</v>
      </c>
      <c r="G261" t="s">
        <v>834</v>
      </c>
      <c r="H261" t="s">
        <v>437</v>
      </c>
      <c r="I261" t="s">
        <v>438</v>
      </c>
      <c r="J261">
        <v>1758405053.814285</v>
      </c>
      <c r="K261">
        <f>(L261)/1000</f>
        <v>0</v>
      </c>
      <c r="L261">
        <f>IF(DQ261, AO261, AI261)</f>
        <v>0</v>
      </c>
      <c r="M261">
        <f>IF(DQ261, AJ261, AH261)</f>
        <v>0</v>
      </c>
      <c r="N261">
        <f>DS261 - IF(AV261&gt;1, M261*DM261*100.0/(AX261), 0)</f>
        <v>0</v>
      </c>
      <c r="O261">
        <f>((U261-K261/2)*N261-M261)/(U261+K261/2)</f>
        <v>0</v>
      </c>
      <c r="P261">
        <f>O261*(DZ261+EA261)/1000.0</f>
        <v>0</v>
      </c>
      <c r="Q261">
        <f>(DS261 - IF(AV261&gt;1, M261*DM261*100.0/(AX261), 0))*(DZ261+EA261)/1000.0</f>
        <v>0</v>
      </c>
      <c r="R261">
        <f>2.0/((1/T261-1/S261)+SIGN(T261)*SQRT((1/T261-1/S261)*(1/T261-1/S261) + 4*DN261/((DN261+1)*(DN261+1))*(2*1/T261*1/S261-1/S261*1/S261)))</f>
        <v>0</v>
      </c>
      <c r="S261">
        <f>IF(LEFT(DO261,1)&lt;&gt;"0",IF(LEFT(DO261,1)="1",3.0,DP261),$D$5+$E$5*(EG261*DZ261/($K$5*1000))+$F$5*(EG261*DZ261/($K$5*1000))*MAX(MIN(DM261,$J$5),$I$5)*MAX(MIN(DM261,$J$5),$I$5)+$G$5*MAX(MIN(DM261,$J$5),$I$5)*(EG261*DZ261/($K$5*1000))+$H$5*(EG261*DZ261/($K$5*1000))*(EG261*DZ261/($K$5*1000)))</f>
        <v>0</v>
      </c>
      <c r="T261">
        <f>K261*(1000-(1000*0.61365*exp(17.502*X261/(240.97+X261))/(DZ261+EA261)+DU261)/2)/(1000*0.61365*exp(17.502*X261/(240.97+X261))/(DZ261+EA261)-DU261)</f>
        <v>0</v>
      </c>
      <c r="U261">
        <f>1/((DN261+1)/(R261/1.6)+1/(S261/1.37)) + DN261/((DN261+1)/(R261/1.6) + DN261/(S261/1.37))</f>
        <v>0</v>
      </c>
      <c r="V261">
        <f>(DI261*DL261)</f>
        <v>0</v>
      </c>
      <c r="W261">
        <f>(EB261+(V261+2*0.95*5.67E-8*(((EB261+$B$7)+273)^4-(EB261+273)^4)-44100*K261)/(1.84*29.3*S261+8*0.95*5.67E-8*(EB261+273)^3))</f>
        <v>0</v>
      </c>
      <c r="X261">
        <f>($C$7*EC261+$D$7*ED261+$E$7*W261)</f>
        <v>0</v>
      </c>
      <c r="Y261">
        <f>0.61365*exp(17.502*X261/(240.97+X261))</f>
        <v>0</v>
      </c>
      <c r="Z261">
        <f>(AA261/AB261*100)</f>
        <v>0</v>
      </c>
      <c r="AA261">
        <f>DU261*(DZ261+EA261)/1000</f>
        <v>0</v>
      </c>
      <c r="AB261">
        <f>0.61365*exp(17.502*EB261/(240.97+EB261))</f>
        <v>0</v>
      </c>
      <c r="AC261">
        <f>(Y261-DU261*(DZ261+EA261)/1000)</f>
        <v>0</v>
      </c>
      <c r="AD261">
        <f>(-K261*44100)</f>
        <v>0</v>
      </c>
      <c r="AE261">
        <f>2*29.3*S261*0.92*(EB261-X261)</f>
        <v>0</v>
      </c>
      <c r="AF261">
        <f>2*0.95*5.67E-8*(((EB261+$B$7)+273)^4-(X261+273)^4)</f>
        <v>0</v>
      </c>
      <c r="AG261">
        <f>V261+AF261+AD261+AE261</f>
        <v>0</v>
      </c>
      <c r="AH261">
        <f>DY261*AV261*(DT261-DS261*(1000-AV261*DV261)/(1000-AV261*DU261))/(100*DM261)</f>
        <v>0</v>
      </c>
      <c r="AI261">
        <f>1000*DY261*AV261*(DU261-DV261)/(100*DM261*(1000-AV261*DU261))</f>
        <v>0</v>
      </c>
      <c r="AJ261">
        <f>(AK261 - AL261 - DZ261*1E3/(8.314*(EB261+273.15)) * AN261/DY261 * AM261) * DY261/(100*DM261) * (1000 - DV261)/1000</f>
        <v>0</v>
      </c>
      <c r="AK261">
        <v>876.4425743404923</v>
      </c>
      <c r="AL261">
        <v>850.4843333333329</v>
      </c>
      <c r="AM261">
        <v>3.433269682275594</v>
      </c>
      <c r="AN261">
        <v>65.66156784725538</v>
      </c>
      <c r="AO261">
        <f>(AQ261 - AP261 + DZ261*1E3/(8.314*(EB261+273.15)) * AS261/DY261 * AR261) * DY261/(100*DM261) * 1000/(1000 - AQ261)</f>
        <v>0</v>
      </c>
      <c r="AP261">
        <v>21.18931235884356</v>
      </c>
      <c r="AQ261">
        <v>22.9716593939394</v>
      </c>
      <c r="AR261">
        <v>-2.187958018597569E-05</v>
      </c>
      <c r="AS261">
        <v>124.6823972662546</v>
      </c>
      <c r="AT261">
        <v>0</v>
      </c>
      <c r="AU261">
        <v>0</v>
      </c>
      <c r="AV261">
        <f>IF(AT261*$H$13&gt;=AX261,1.0,(AX261/(AX261-AT261*$H$13)))</f>
        <v>0</v>
      </c>
      <c r="AW261">
        <f>(AV261-1)*100</f>
        <v>0</v>
      </c>
      <c r="AX261">
        <f>MAX(0,($B$13+$C$13*EG261)/(1+$D$13*EG261)*DZ261/(EB261+273)*$E$13)</f>
        <v>0</v>
      </c>
      <c r="AY261" t="s">
        <v>439</v>
      </c>
      <c r="AZ261" t="s">
        <v>439</v>
      </c>
      <c r="BA261">
        <v>0</v>
      </c>
      <c r="BB261">
        <v>0</v>
      </c>
      <c r="BC261">
        <f>1-BA261/BB261</f>
        <v>0</v>
      </c>
      <c r="BD261">
        <v>0</v>
      </c>
      <c r="BE261" t="s">
        <v>439</v>
      </c>
      <c r="BF261" t="s">
        <v>439</v>
      </c>
      <c r="BG261">
        <v>0</v>
      </c>
      <c r="BH261">
        <v>0</v>
      </c>
      <c r="BI261">
        <f>1-BG261/BH261</f>
        <v>0</v>
      </c>
      <c r="BJ261">
        <v>0.5</v>
      </c>
      <c r="BK261">
        <f>DJ261</f>
        <v>0</v>
      </c>
      <c r="BL261">
        <f>M261</f>
        <v>0</v>
      </c>
      <c r="BM261">
        <f>BI261*BJ261*BK261</f>
        <v>0</v>
      </c>
      <c r="BN261">
        <f>(BL261-BD261)/BK261</f>
        <v>0</v>
      </c>
      <c r="BO261">
        <f>(BB261-BH261)/BH261</f>
        <v>0</v>
      </c>
      <c r="BP261">
        <f>BA261/(BC261+BA261/BH261)</f>
        <v>0</v>
      </c>
      <c r="BQ261" t="s">
        <v>439</v>
      </c>
      <c r="BR261">
        <v>0</v>
      </c>
      <c r="BS261">
        <f>IF(BR261&lt;&gt;0, BR261, BP261)</f>
        <v>0</v>
      </c>
      <c r="BT261">
        <f>1-BS261/BH261</f>
        <v>0</v>
      </c>
      <c r="BU261">
        <f>(BH261-BG261)/(BH261-BS261)</f>
        <v>0</v>
      </c>
      <c r="BV261">
        <f>(BB261-BH261)/(BB261-BS261)</f>
        <v>0</v>
      </c>
      <c r="BW261">
        <f>(BH261-BG261)/(BH261-BA261)</f>
        <v>0</v>
      </c>
      <c r="BX261">
        <f>(BB261-BH261)/(BB261-BA261)</f>
        <v>0</v>
      </c>
      <c r="BY261">
        <f>(BU261*BS261/BG261)</f>
        <v>0</v>
      </c>
      <c r="BZ261">
        <f>(1-BY261)</f>
        <v>0</v>
      </c>
      <c r="DI261">
        <f>$B$11*EH261+$C$11*EI261+$F$11*ET261*(1-EW261)</f>
        <v>0</v>
      </c>
      <c r="DJ261">
        <f>DI261*DK261</f>
        <v>0</v>
      </c>
      <c r="DK261">
        <f>($B$11*$D$9+$C$11*$D$9+$F$11*((FG261+EY261)/MAX(FG261+EY261+FH261, 0.1)*$I$9+FH261/MAX(FG261+EY261+FH261, 0.1)*$J$9))/($B$11+$C$11+$F$11)</f>
        <v>0</v>
      </c>
      <c r="DL261">
        <f>($B$11*$K$9+$C$11*$K$9+$F$11*((FG261+EY261)/MAX(FG261+EY261+FH261, 0.1)*$P$9+FH261/MAX(FG261+EY261+FH261, 0.1)*$Q$9))/($B$11+$C$11+$F$11)</f>
        <v>0</v>
      </c>
      <c r="DM261">
        <v>2.7</v>
      </c>
      <c r="DN261">
        <v>0.5</v>
      </c>
      <c r="DO261" t="s">
        <v>440</v>
      </c>
      <c r="DP261">
        <v>2</v>
      </c>
      <c r="DQ261" t="b">
        <v>1</v>
      </c>
      <c r="DR261">
        <v>1758405053.814285</v>
      </c>
      <c r="DS261">
        <v>806.4835357142856</v>
      </c>
      <c r="DT261">
        <v>841.9364642857145</v>
      </c>
      <c r="DU261">
        <v>22.97896785714286</v>
      </c>
      <c r="DV261">
        <v>21.14680357142857</v>
      </c>
      <c r="DW261">
        <v>805.884</v>
      </c>
      <c r="DX261">
        <v>22.75701071428572</v>
      </c>
      <c r="DY261">
        <v>500.0171428571429</v>
      </c>
      <c r="DZ261">
        <v>90.27300714285715</v>
      </c>
      <c r="EA261">
        <v>0.05176838571428571</v>
      </c>
      <c r="EB261">
        <v>29.57842142857143</v>
      </c>
      <c r="EC261">
        <v>30.04655714285715</v>
      </c>
      <c r="ED261">
        <v>999.9000000000002</v>
      </c>
      <c r="EE261">
        <v>0</v>
      </c>
      <c r="EF261">
        <v>0</v>
      </c>
      <c r="EG261">
        <v>10005.39857142857</v>
      </c>
      <c r="EH261">
        <v>0</v>
      </c>
      <c r="EI261">
        <v>7.461380357142857</v>
      </c>
      <c r="EJ261">
        <v>-35.45301428571429</v>
      </c>
      <c r="EK261">
        <v>825.4514285714286</v>
      </c>
      <c r="EL261">
        <v>860.1258571428571</v>
      </c>
      <c r="EM261">
        <v>1.832171071428572</v>
      </c>
      <c r="EN261">
        <v>841.9364642857145</v>
      </c>
      <c r="EO261">
        <v>21.14680357142857</v>
      </c>
      <c r="EP261">
        <v>2.074380714285714</v>
      </c>
      <c r="EQ261">
        <v>1.908984642857142</v>
      </c>
      <c r="ER261">
        <v>18.02381071428572</v>
      </c>
      <c r="ES261">
        <v>16.70895357142857</v>
      </c>
      <c r="ET261">
        <v>1999.980714285714</v>
      </c>
      <c r="EU261">
        <v>0.9800037499999998</v>
      </c>
      <c r="EV261">
        <v>0.019995925</v>
      </c>
      <c r="EW261">
        <v>0</v>
      </c>
      <c r="EX261">
        <v>281.5801071428572</v>
      </c>
      <c r="EY261">
        <v>5.000560000000001</v>
      </c>
      <c r="EZ261">
        <v>5761.203571428571</v>
      </c>
      <c r="FA261">
        <v>17294.725</v>
      </c>
      <c r="FB261">
        <v>40.23864285714286</v>
      </c>
      <c r="FC261">
        <v>40.81199999999999</v>
      </c>
      <c r="FD261">
        <v>40.2475</v>
      </c>
      <c r="FE261">
        <v>39.95514285714285</v>
      </c>
      <c r="FF261">
        <v>41.41485714285714</v>
      </c>
      <c r="FG261">
        <v>1955.090714285714</v>
      </c>
      <c r="FH261">
        <v>39.89000000000001</v>
      </c>
      <c r="FI261">
        <v>0</v>
      </c>
      <c r="FJ261">
        <v>1758405061.6</v>
      </c>
      <c r="FK261">
        <v>0</v>
      </c>
      <c r="FL261">
        <v>281.60196</v>
      </c>
      <c r="FM261">
        <v>-0.6764615460255532</v>
      </c>
      <c r="FN261">
        <v>2.066153860417562</v>
      </c>
      <c r="FO261">
        <v>5761.204400000001</v>
      </c>
      <c r="FP261">
        <v>15</v>
      </c>
      <c r="FQ261">
        <v>0</v>
      </c>
      <c r="FR261" t="s">
        <v>441</v>
      </c>
      <c r="FS261">
        <v>1747148579.5</v>
      </c>
      <c r="FT261">
        <v>1747148584.5</v>
      </c>
      <c r="FU261">
        <v>0</v>
      </c>
      <c r="FV261">
        <v>0.162</v>
      </c>
      <c r="FW261">
        <v>-0.001</v>
      </c>
      <c r="FX261">
        <v>0.139</v>
      </c>
      <c r="FY261">
        <v>0.058</v>
      </c>
      <c r="FZ261">
        <v>420</v>
      </c>
      <c r="GA261">
        <v>16</v>
      </c>
      <c r="GB261">
        <v>0.19</v>
      </c>
      <c r="GC261">
        <v>0.02</v>
      </c>
      <c r="GD261">
        <v>-35.45762499999999</v>
      </c>
      <c r="GE261">
        <v>-0.07558649155718732</v>
      </c>
      <c r="GF261">
        <v>0.07102314323514543</v>
      </c>
      <c r="GG261">
        <v>1</v>
      </c>
      <c r="GH261">
        <v>281.6205294117647</v>
      </c>
      <c r="GI261">
        <v>-0.4397249860545448</v>
      </c>
      <c r="GJ261">
        <v>0.182960496426401</v>
      </c>
      <c r="GK261">
        <v>1</v>
      </c>
      <c r="GL261">
        <v>1.84205075</v>
      </c>
      <c r="GM261">
        <v>-0.3135439024390372</v>
      </c>
      <c r="GN261">
        <v>0.0325981460659575</v>
      </c>
      <c r="GO261">
        <v>0</v>
      </c>
      <c r="GP261">
        <v>2</v>
      </c>
      <c r="GQ261">
        <v>3</v>
      </c>
      <c r="GR261" t="s">
        <v>448</v>
      </c>
      <c r="GS261">
        <v>3.12806</v>
      </c>
      <c r="GT261">
        <v>2.72977</v>
      </c>
      <c r="GU261">
        <v>0.138764</v>
      </c>
      <c r="GV261">
        <v>0.143547</v>
      </c>
      <c r="GW261">
        <v>0.103732</v>
      </c>
      <c r="GX261">
        <v>0.09867960000000001</v>
      </c>
      <c r="GY261">
        <v>25894.8</v>
      </c>
      <c r="GZ261">
        <v>24934.1</v>
      </c>
      <c r="HA261">
        <v>30606</v>
      </c>
      <c r="HB261">
        <v>29364</v>
      </c>
      <c r="HC261">
        <v>37857.4</v>
      </c>
      <c r="HD261">
        <v>34817</v>
      </c>
      <c r="HE261">
        <v>46819.3</v>
      </c>
      <c r="HF261">
        <v>43625</v>
      </c>
      <c r="HG261">
        <v>1.83172</v>
      </c>
      <c r="HH261">
        <v>1.88615</v>
      </c>
      <c r="HI261">
        <v>0.115439</v>
      </c>
      <c r="HJ261">
        <v>0</v>
      </c>
      <c r="HK261">
        <v>28.1593</v>
      </c>
      <c r="HL261">
        <v>999.9</v>
      </c>
      <c r="HM261">
        <v>51.9</v>
      </c>
      <c r="HN261">
        <v>30.6</v>
      </c>
      <c r="HO261">
        <v>25.3522</v>
      </c>
      <c r="HP261">
        <v>63.8622</v>
      </c>
      <c r="HQ261">
        <v>16.6106</v>
      </c>
      <c r="HR261">
        <v>1</v>
      </c>
      <c r="HS261">
        <v>0.0829395</v>
      </c>
      <c r="HT261">
        <v>-0.104243</v>
      </c>
      <c r="HU261">
        <v>20.2004</v>
      </c>
      <c r="HV261">
        <v>5.22927</v>
      </c>
      <c r="HW261">
        <v>11.974</v>
      </c>
      <c r="HX261">
        <v>4.9705</v>
      </c>
      <c r="HY261">
        <v>3.28963</v>
      </c>
      <c r="HZ261">
        <v>9999</v>
      </c>
      <c r="IA261">
        <v>9999</v>
      </c>
      <c r="IB261">
        <v>9999</v>
      </c>
      <c r="IC261">
        <v>999.9</v>
      </c>
      <c r="ID261">
        <v>4.97296</v>
      </c>
      <c r="IE261">
        <v>1.87731</v>
      </c>
      <c r="IF261">
        <v>1.87544</v>
      </c>
      <c r="IG261">
        <v>1.87822</v>
      </c>
      <c r="IH261">
        <v>1.87499</v>
      </c>
      <c r="II261">
        <v>1.87852</v>
      </c>
      <c r="IJ261">
        <v>1.87563</v>
      </c>
      <c r="IK261">
        <v>1.87683</v>
      </c>
      <c r="IL261">
        <v>0</v>
      </c>
      <c r="IM261">
        <v>0</v>
      </c>
      <c r="IN261">
        <v>0</v>
      </c>
      <c r="IO261">
        <v>0</v>
      </c>
      <c r="IP261" t="s">
        <v>443</v>
      </c>
      <c r="IQ261" t="s">
        <v>444</v>
      </c>
      <c r="IR261" t="s">
        <v>445</v>
      </c>
      <c r="IS261" t="s">
        <v>445</v>
      </c>
      <c r="IT261" t="s">
        <v>445</v>
      </c>
      <c r="IU261" t="s">
        <v>445</v>
      </c>
      <c r="IV261">
        <v>0</v>
      </c>
      <c r="IW261">
        <v>100</v>
      </c>
      <c r="IX261">
        <v>100</v>
      </c>
      <c r="IY261">
        <v>0.626</v>
      </c>
      <c r="IZ261">
        <v>0.2219</v>
      </c>
      <c r="JA261">
        <v>-0.2046850803116756</v>
      </c>
      <c r="JB261">
        <v>0.001090686741545948</v>
      </c>
      <c r="JC261">
        <v>-2.452344269991786E-07</v>
      </c>
      <c r="JD261">
        <v>1.613811493950918E-10</v>
      </c>
      <c r="JE261">
        <v>-0.05017639731038544</v>
      </c>
      <c r="JF261">
        <v>-0.0006473243881308715</v>
      </c>
      <c r="JG261">
        <v>0.0006993473609999637</v>
      </c>
      <c r="JH261">
        <v>-6.390957121238126E-06</v>
      </c>
      <c r="JI261">
        <v>1</v>
      </c>
      <c r="JJ261">
        <v>2094</v>
      </c>
      <c r="JK261">
        <v>1</v>
      </c>
      <c r="JL261">
        <v>27</v>
      </c>
      <c r="JM261">
        <v>187608</v>
      </c>
      <c r="JN261">
        <v>187608</v>
      </c>
      <c r="JO261">
        <v>2.01538</v>
      </c>
      <c r="JP261">
        <v>2.54639</v>
      </c>
      <c r="JQ261">
        <v>1.39893</v>
      </c>
      <c r="JR261">
        <v>2.34375</v>
      </c>
      <c r="JS261">
        <v>1.44897</v>
      </c>
      <c r="JT261">
        <v>2.5415</v>
      </c>
      <c r="JU261">
        <v>36.8366</v>
      </c>
      <c r="JV261">
        <v>24.2013</v>
      </c>
      <c r="JW261">
        <v>18</v>
      </c>
      <c r="JX261">
        <v>477.177</v>
      </c>
      <c r="JY261">
        <v>481.599</v>
      </c>
      <c r="JZ261">
        <v>27.7558</v>
      </c>
      <c r="KA261">
        <v>28.2143</v>
      </c>
      <c r="KB261">
        <v>29.9999</v>
      </c>
      <c r="KC261">
        <v>27.9424</v>
      </c>
      <c r="KD261">
        <v>28.0132</v>
      </c>
      <c r="KE261">
        <v>40.3522</v>
      </c>
      <c r="KF261">
        <v>24.7723</v>
      </c>
      <c r="KG261">
        <v>93.3134</v>
      </c>
      <c r="KH261">
        <v>27.7189</v>
      </c>
      <c r="KI261">
        <v>887.802</v>
      </c>
      <c r="KJ261">
        <v>21.3003</v>
      </c>
      <c r="KK261">
        <v>101.181</v>
      </c>
      <c r="KL261">
        <v>100.353</v>
      </c>
    </row>
    <row r="262" spans="1:298">
      <c r="A262">
        <v>246</v>
      </c>
      <c r="B262">
        <v>1758405066.6</v>
      </c>
      <c r="C262">
        <v>7658.099999904633</v>
      </c>
      <c r="D262" t="s">
        <v>939</v>
      </c>
      <c r="E262" t="s">
        <v>940</v>
      </c>
      <c r="F262">
        <v>5</v>
      </c>
      <c r="G262" t="s">
        <v>834</v>
      </c>
      <c r="H262" t="s">
        <v>437</v>
      </c>
      <c r="I262" t="s">
        <v>438</v>
      </c>
      <c r="J262">
        <v>1758405059.1</v>
      </c>
      <c r="K262">
        <f>(L262)/1000</f>
        <v>0</v>
      </c>
      <c r="L262">
        <f>IF(DQ262, AO262, AI262)</f>
        <v>0</v>
      </c>
      <c r="M262">
        <f>IF(DQ262, AJ262, AH262)</f>
        <v>0</v>
      </c>
      <c r="N262">
        <f>DS262 - IF(AV262&gt;1, M262*DM262*100.0/(AX262), 0)</f>
        <v>0</v>
      </c>
      <c r="O262">
        <f>((U262-K262/2)*N262-M262)/(U262+K262/2)</f>
        <v>0</v>
      </c>
      <c r="P262">
        <f>O262*(DZ262+EA262)/1000.0</f>
        <v>0</v>
      </c>
      <c r="Q262">
        <f>(DS262 - IF(AV262&gt;1, M262*DM262*100.0/(AX262), 0))*(DZ262+EA262)/1000.0</f>
        <v>0</v>
      </c>
      <c r="R262">
        <f>2.0/((1/T262-1/S262)+SIGN(T262)*SQRT((1/T262-1/S262)*(1/T262-1/S262) + 4*DN262/((DN262+1)*(DN262+1))*(2*1/T262*1/S262-1/S262*1/S262)))</f>
        <v>0</v>
      </c>
      <c r="S262">
        <f>IF(LEFT(DO262,1)&lt;&gt;"0",IF(LEFT(DO262,1)="1",3.0,DP262),$D$5+$E$5*(EG262*DZ262/($K$5*1000))+$F$5*(EG262*DZ262/($K$5*1000))*MAX(MIN(DM262,$J$5),$I$5)*MAX(MIN(DM262,$J$5),$I$5)+$G$5*MAX(MIN(DM262,$J$5),$I$5)*(EG262*DZ262/($K$5*1000))+$H$5*(EG262*DZ262/($K$5*1000))*(EG262*DZ262/($K$5*1000)))</f>
        <v>0</v>
      </c>
      <c r="T262">
        <f>K262*(1000-(1000*0.61365*exp(17.502*X262/(240.97+X262))/(DZ262+EA262)+DU262)/2)/(1000*0.61365*exp(17.502*X262/(240.97+X262))/(DZ262+EA262)-DU262)</f>
        <v>0</v>
      </c>
      <c r="U262">
        <f>1/((DN262+1)/(R262/1.6)+1/(S262/1.37)) + DN262/((DN262+1)/(R262/1.6) + DN262/(S262/1.37))</f>
        <v>0</v>
      </c>
      <c r="V262">
        <f>(DI262*DL262)</f>
        <v>0</v>
      </c>
      <c r="W262">
        <f>(EB262+(V262+2*0.95*5.67E-8*(((EB262+$B$7)+273)^4-(EB262+273)^4)-44100*K262)/(1.84*29.3*S262+8*0.95*5.67E-8*(EB262+273)^3))</f>
        <v>0</v>
      </c>
      <c r="X262">
        <f>($C$7*EC262+$D$7*ED262+$E$7*W262)</f>
        <v>0</v>
      </c>
      <c r="Y262">
        <f>0.61365*exp(17.502*X262/(240.97+X262))</f>
        <v>0</v>
      </c>
      <c r="Z262">
        <f>(AA262/AB262*100)</f>
        <v>0</v>
      </c>
      <c r="AA262">
        <f>DU262*(DZ262+EA262)/1000</f>
        <v>0</v>
      </c>
      <c r="AB262">
        <f>0.61365*exp(17.502*EB262/(240.97+EB262))</f>
        <v>0</v>
      </c>
      <c r="AC262">
        <f>(Y262-DU262*(DZ262+EA262)/1000)</f>
        <v>0</v>
      </c>
      <c r="AD262">
        <f>(-K262*44100)</f>
        <v>0</v>
      </c>
      <c r="AE262">
        <f>2*29.3*S262*0.92*(EB262-X262)</f>
        <v>0</v>
      </c>
      <c r="AF262">
        <f>2*0.95*5.67E-8*(((EB262+$B$7)+273)^4-(X262+273)^4)</f>
        <v>0</v>
      </c>
      <c r="AG262">
        <f>V262+AF262+AD262+AE262</f>
        <v>0</v>
      </c>
      <c r="AH262">
        <f>DY262*AV262*(DT262-DS262*(1000-AV262*DV262)/(1000-AV262*DU262))/(100*DM262)</f>
        <v>0</v>
      </c>
      <c r="AI262">
        <f>1000*DY262*AV262*(DU262-DV262)/(100*DM262*(1000-AV262*DU262))</f>
        <v>0</v>
      </c>
      <c r="AJ262">
        <f>(AK262 - AL262 - DZ262*1E3/(8.314*(EB262+273.15)) * AN262/DY262 * AM262) * DY262/(100*DM262) * (1000 - DV262)/1000</f>
        <v>0</v>
      </c>
      <c r="AK262">
        <v>893.6299200633883</v>
      </c>
      <c r="AL262">
        <v>867.6341090909087</v>
      </c>
      <c r="AM262">
        <v>3.423063215385485</v>
      </c>
      <c r="AN262">
        <v>65.66156784725538</v>
      </c>
      <c r="AO262">
        <f>(AQ262 - AP262 + DZ262*1E3/(8.314*(EB262+273.15)) * AS262/DY262 * AR262) * DY262/(100*DM262) * 1000/(1000 - AQ262)</f>
        <v>0</v>
      </c>
      <c r="AP262">
        <v>21.24675699562521</v>
      </c>
      <c r="AQ262">
        <v>22.98456969696969</v>
      </c>
      <c r="AR262">
        <v>5.97392660896441E-05</v>
      </c>
      <c r="AS262">
        <v>124.6823972662546</v>
      </c>
      <c r="AT262">
        <v>0</v>
      </c>
      <c r="AU262">
        <v>0</v>
      </c>
      <c r="AV262">
        <f>IF(AT262*$H$13&gt;=AX262,1.0,(AX262/(AX262-AT262*$H$13)))</f>
        <v>0</v>
      </c>
      <c r="AW262">
        <f>(AV262-1)*100</f>
        <v>0</v>
      </c>
      <c r="AX262">
        <f>MAX(0,($B$13+$C$13*EG262)/(1+$D$13*EG262)*DZ262/(EB262+273)*$E$13)</f>
        <v>0</v>
      </c>
      <c r="AY262" t="s">
        <v>439</v>
      </c>
      <c r="AZ262" t="s">
        <v>439</v>
      </c>
      <c r="BA262">
        <v>0</v>
      </c>
      <c r="BB262">
        <v>0</v>
      </c>
      <c r="BC262">
        <f>1-BA262/BB262</f>
        <v>0</v>
      </c>
      <c r="BD262">
        <v>0</v>
      </c>
      <c r="BE262" t="s">
        <v>439</v>
      </c>
      <c r="BF262" t="s">
        <v>439</v>
      </c>
      <c r="BG262">
        <v>0</v>
      </c>
      <c r="BH262">
        <v>0</v>
      </c>
      <c r="BI262">
        <f>1-BG262/BH262</f>
        <v>0</v>
      </c>
      <c r="BJ262">
        <v>0.5</v>
      </c>
      <c r="BK262">
        <f>DJ262</f>
        <v>0</v>
      </c>
      <c r="BL262">
        <f>M262</f>
        <v>0</v>
      </c>
      <c r="BM262">
        <f>BI262*BJ262*BK262</f>
        <v>0</v>
      </c>
      <c r="BN262">
        <f>(BL262-BD262)/BK262</f>
        <v>0</v>
      </c>
      <c r="BO262">
        <f>(BB262-BH262)/BH262</f>
        <v>0</v>
      </c>
      <c r="BP262">
        <f>BA262/(BC262+BA262/BH262)</f>
        <v>0</v>
      </c>
      <c r="BQ262" t="s">
        <v>439</v>
      </c>
      <c r="BR262">
        <v>0</v>
      </c>
      <c r="BS262">
        <f>IF(BR262&lt;&gt;0, BR262, BP262)</f>
        <v>0</v>
      </c>
      <c r="BT262">
        <f>1-BS262/BH262</f>
        <v>0</v>
      </c>
      <c r="BU262">
        <f>(BH262-BG262)/(BH262-BS262)</f>
        <v>0</v>
      </c>
      <c r="BV262">
        <f>(BB262-BH262)/(BB262-BS262)</f>
        <v>0</v>
      </c>
      <c r="BW262">
        <f>(BH262-BG262)/(BH262-BA262)</f>
        <v>0</v>
      </c>
      <c r="BX262">
        <f>(BB262-BH262)/(BB262-BA262)</f>
        <v>0</v>
      </c>
      <c r="BY262">
        <f>(BU262*BS262/BG262)</f>
        <v>0</v>
      </c>
      <c r="BZ262">
        <f>(1-BY262)</f>
        <v>0</v>
      </c>
      <c r="DI262">
        <f>$B$11*EH262+$C$11*EI262+$F$11*ET262*(1-EW262)</f>
        <v>0</v>
      </c>
      <c r="DJ262">
        <f>DI262*DK262</f>
        <v>0</v>
      </c>
      <c r="DK262">
        <f>($B$11*$D$9+$C$11*$D$9+$F$11*((FG262+EY262)/MAX(FG262+EY262+FH262, 0.1)*$I$9+FH262/MAX(FG262+EY262+FH262, 0.1)*$J$9))/($B$11+$C$11+$F$11)</f>
        <v>0</v>
      </c>
      <c r="DL262">
        <f>($B$11*$K$9+$C$11*$K$9+$F$11*((FG262+EY262)/MAX(FG262+EY262+FH262, 0.1)*$P$9+FH262/MAX(FG262+EY262+FH262, 0.1)*$Q$9))/($B$11+$C$11+$F$11)</f>
        <v>0</v>
      </c>
      <c r="DM262">
        <v>2.7</v>
      </c>
      <c r="DN262">
        <v>0.5</v>
      </c>
      <c r="DO262" t="s">
        <v>440</v>
      </c>
      <c r="DP262">
        <v>2</v>
      </c>
      <c r="DQ262" t="b">
        <v>1</v>
      </c>
      <c r="DR262">
        <v>1758405059.1</v>
      </c>
      <c r="DS262">
        <v>824.2325925925927</v>
      </c>
      <c r="DT262">
        <v>859.6883333333333</v>
      </c>
      <c r="DU262">
        <v>22.97622222222222</v>
      </c>
      <c r="DV262">
        <v>21.18940740740741</v>
      </c>
      <c r="DW262">
        <v>823.6150740740742</v>
      </c>
      <c r="DX262">
        <v>22.75432592592593</v>
      </c>
      <c r="DY262">
        <v>500.0087037037037</v>
      </c>
      <c r="DZ262">
        <v>90.27274444444444</v>
      </c>
      <c r="EA262">
        <v>0.05170895925925926</v>
      </c>
      <c r="EB262">
        <v>29.56793703703704</v>
      </c>
      <c r="EC262">
        <v>30.04245555555556</v>
      </c>
      <c r="ED262">
        <v>999.9000000000001</v>
      </c>
      <c r="EE262">
        <v>0</v>
      </c>
      <c r="EF262">
        <v>0</v>
      </c>
      <c r="EG262">
        <v>10011.08444444444</v>
      </c>
      <c r="EH262">
        <v>0</v>
      </c>
      <c r="EI262">
        <v>7.456391111111111</v>
      </c>
      <c r="EJ262">
        <v>-35.45584814814814</v>
      </c>
      <c r="EK262">
        <v>843.6155555555555</v>
      </c>
      <c r="EL262">
        <v>878.2996296296296</v>
      </c>
      <c r="EM262">
        <v>1.786819259259259</v>
      </c>
      <c r="EN262">
        <v>859.6883333333333</v>
      </c>
      <c r="EO262">
        <v>21.18940740740741</v>
      </c>
      <c r="EP262">
        <v>2.074126296296296</v>
      </c>
      <c r="EQ262">
        <v>1.912825925925926</v>
      </c>
      <c r="ER262">
        <v>18.02186296296296</v>
      </c>
      <c r="ES262">
        <v>16.74058518518519</v>
      </c>
      <c r="ET262">
        <v>1999.97962962963</v>
      </c>
      <c r="EU262">
        <v>0.9800037777777776</v>
      </c>
      <c r="EV262">
        <v>0.01999589259259259</v>
      </c>
      <c r="EW262">
        <v>0</v>
      </c>
      <c r="EX262">
        <v>281.5924444444444</v>
      </c>
      <c r="EY262">
        <v>5.000560000000001</v>
      </c>
      <c r="EZ262">
        <v>5761.367037037037</v>
      </c>
      <c r="FA262">
        <v>17294.71481481482</v>
      </c>
      <c r="FB262">
        <v>40.2337037037037</v>
      </c>
      <c r="FC262">
        <v>40.8097037037037</v>
      </c>
      <c r="FD262">
        <v>40.26596296296297</v>
      </c>
      <c r="FE262">
        <v>39.96040740740741</v>
      </c>
      <c r="FF262">
        <v>41.42103703703702</v>
      </c>
      <c r="FG262">
        <v>1955.08962962963</v>
      </c>
      <c r="FH262">
        <v>39.89000000000001</v>
      </c>
      <c r="FI262">
        <v>0</v>
      </c>
      <c r="FJ262">
        <v>1758405066.4</v>
      </c>
      <c r="FK262">
        <v>0</v>
      </c>
      <c r="FL262">
        <v>281.59652</v>
      </c>
      <c r="FM262">
        <v>0.2195384645967316</v>
      </c>
      <c r="FN262">
        <v>4.329999992999038</v>
      </c>
      <c r="FO262">
        <v>5761.366</v>
      </c>
      <c r="FP262">
        <v>15</v>
      </c>
      <c r="FQ262">
        <v>0</v>
      </c>
      <c r="FR262" t="s">
        <v>441</v>
      </c>
      <c r="FS262">
        <v>1747148579.5</v>
      </c>
      <c r="FT262">
        <v>1747148584.5</v>
      </c>
      <c r="FU262">
        <v>0</v>
      </c>
      <c r="FV262">
        <v>0.162</v>
      </c>
      <c r="FW262">
        <v>-0.001</v>
      </c>
      <c r="FX262">
        <v>0.139</v>
      </c>
      <c r="FY262">
        <v>0.058</v>
      </c>
      <c r="FZ262">
        <v>420</v>
      </c>
      <c r="GA262">
        <v>16</v>
      </c>
      <c r="GB262">
        <v>0.19</v>
      </c>
      <c r="GC262">
        <v>0.02</v>
      </c>
      <c r="GD262">
        <v>-35.46098292682927</v>
      </c>
      <c r="GE262">
        <v>-0.2268627177701029</v>
      </c>
      <c r="GF262">
        <v>0.07027971605658787</v>
      </c>
      <c r="GG262">
        <v>1</v>
      </c>
      <c r="GH262">
        <v>281.6040882352941</v>
      </c>
      <c r="GI262">
        <v>-0.00194041241166064</v>
      </c>
      <c r="GJ262">
        <v>0.1668326684835948</v>
      </c>
      <c r="GK262">
        <v>1</v>
      </c>
      <c r="GL262">
        <v>1.81404243902439</v>
      </c>
      <c r="GM262">
        <v>-0.4837544947735205</v>
      </c>
      <c r="GN262">
        <v>0.04885132500789278</v>
      </c>
      <c r="GO262">
        <v>0</v>
      </c>
      <c r="GP262">
        <v>2</v>
      </c>
      <c r="GQ262">
        <v>3</v>
      </c>
      <c r="GR262" t="s">
        <v>448</v>
      </c>
      <c r="GS262">
        <v>3.1282</v>
      </c>
      <c r="GT262">
        <v>2.72968</v>
      </c>
      <c r="GU262">
        <v>0.140595</v>
      </c>
      <c r="GV262">
        <v>0.145334</v>
      </c>
      <c r="GW262">
        <v>0.103772</v>
      </c>
      <c r="GX262">
        <v>0.09878240000000001</v>
      </c>
      <c r="GY262">
        <v>25839.8</v>
      </c>
      <c r="GZ262">
        <v>24881.9</v>
      </c>
      <c r="HA262">
        <v>30606.1</v>
      </c>
      <c r="HB262">
        <v>29363.9</v>
      </c>
      <c r="HC262">
        <v>37856.2</v>
      </c>
      <c r="HD262">
        <v>34813.2</v>
      </c>
      <c r="HE262">
        <v>46819.7</v>
      </c>
      <c r="HF262">
        <v>43625.1</v>
      </c>
      <c r="HG262">
        <v>1.8318</v>
      </c>
      <c r="HH262">
        <v>1.88612</v>
      </c>
      <c r="HI262">
        <v>0.115611</v>
      </c>
      <c r="HJ262">
        <v>0</v>
      </c>
      <c r="HK262">
        <v>28.1568</v>
      </c>
      <c r="HL262">
        <v>999.9</v>
      </c>
      <c r="HM262">
        <v>51.9</v>
      </c>
      <c r="HN262">
        <v>30.6</v>
      </c>
      <c r="HO262">
        <v>25.351</v>
      </c>
      <c r="HP262">
        <v>63.1522</v>
      </c>
      <c r="HQ262">
        <v>16.7027</v>
      </c>
      <c r="HR262">
        <v>1</v>
      </c>
      <c r="HS262">
        <v>0.0827591</v>
      </c>
      <c r="HT262">
        <v>-0.09318899999999999</v>
      </c>
      <c r="HU262">
        <v>20.2005</v>
      </c>
      <c r="HV262">
        <v>5.22837</v>
      </c>
      <c r="HW262">
        <v>11.974</v>
      </c>
      <c r="HX262">
        <v>4.97</v>
      </c>
      <c r="HY262">
        <v>3.2897</v>
      </c>
      <c r="HZ262">
        <v>9999</v>
      </c>
      <c r="IA262">
        <v>9999</v>
      </c>
      <c r="IB262">
        <v>9999</v>
      </c>
      <c r="IC262">
        <v>999.9</v>
      </c>
      <c r="ID262">
        <v>4.97297</v>
      </c>
      <c r="IE262">
        <v>1.87732</v>
      </c>
      <c r="IF262">
        <v>1.87542</v>
      </c>
      <c r="IG262">
        <v>1.87821</v>
      </c>
      <c r="IH262">
        <v>1.87499</v>
      </c>
      <c r="II262">
        <v>1.87851</v>
      </c>
      <c r="IJ262">
        <v>1.87564</v>
      </c>
      <c r="IK262">
        <v>1.87683</v>
      </c>
      <c r="IL262">
        <v>0</v>
      </c>
      <c r="IM262">
        <v>0</v>
      </c>
      <c r="IN262">
        <v>0</v>
      </c>
      <c r="IO262">
        <v>0</v>
      </c>
      <c r="IP262" t="s">
        <v>443</v>
      </c>
      <c r="IQ262" t="s">
        <v>444</v>
      </c>
      <c r="IR262" t="s">
        <v>445</v>
      </c>
      <c r="IS262" t="s">
        <v>445</v>
      </c>
      <c r="IT262" t="s">
        <v>445</v>
      </c>
      <c r="IU262" t="s">
        <v>445</v>
      </c>
      <c r="IV262">
        <v>0</v>
      </c>
      <c r="IW262">
        <v>100</v>
      </c>
      <c r="IX262">
        <v>100</v>
      </c>
      <c r="IY262">
        <v>0.643</v>
      </c>
      <c r="IZ262">
        <v>0.2221</v>
      </c>
      <c r="JA262">
        <v>-0.2046850803116756</v>
      </c>
      <c r="JB262">
        <v>0.001090686741545948</v>
      </c>
      <c r="JC262">
        <v>-2.452344269991786E-07</v>
      </c>
      <c r="JD262">
        <v>1.613811493950918E-10</v>
      </c>
      <c r="JE262">
        <v>-0.05017639731038544</v>
      </c>
      <c r="JF262">
        <v>-0.0006473243881308715</v>
      </c>
      <c r="JG262">
        <v>0.0006993473609999637</v>
      </c>
      <c r="JH262">
        <v>-6.390957121238126E-06</v>
      </c>
      <c r="JI262">
        <v>1</v>
      </c>
      <c r="JJ262">
        <v>2094</v>
      </c>
      <c r="JK262">
        <v>1</v>
      </c>
      <c r="JL262">
        <v>27</v>
      </c>
      <c r="JM262">
        <v>187608.1</v>
      </c>
      <c r="JN262">
        <v>187608</v>
      </c>
      <c r="JO262">
        <v>2.04712</v>
      </c>
      <c r="JP262">
        <v>2.50977</v>
      </c>
      <c r="JQ262">
        <v>1.39893</v>
      </c>
      <c r="JR262">
        <v>2.34375</v>
      </c>
      <c r="JS262">
        <v>1.44897</v>
      </c>
      <c r="JT262">
        <v>2.55981</v>
      </c>
      <c r="JU262">
        <v>36.8366</v>
      </c>
      <c r="JV262">
        <v>24.1926</v>
      </c>
      <c r="JW262">
        <v>18</v>
      </c>
      <c r="JX262">
        <v>477.207</v>
      </c>
      <c r="JY262">
        <v>481.563</v>
      </c>
      <c r="JZ262">
        <v>27.7127</v>
      </c>
      <c r="KA262">
        <v>28.2143</v>
      </c>
      <c r="KB262">
        <v>29.9999</v>
      </c>
      <c r="KC262">
        <v>27.9408</v>
      </c>
      <c r="KD262">
        <v>28.0108</v>
      </c>
      <c r="KE262">
        <v>40.997</v>
      </c>
      <c r="KF262">
        <v>24.7723</v>
      </c>
      <c r="KG262">
        <v>93.3134</v>
      </c>
      <c r="KH262">
        <v>27.679</v>
      </c>
      <c r="KI262">
        <v>907.845</v>
      </c>
      <c r="KJ262">
        <v>21.3174</v>
      </c>
      <c r="KK262">
        <v>101.181</v>
      </c>
      <c r="KL262">
        <v>100.353</v>
      </c>
    </row>
    <row r="263" spans="1:298">
      <c r="A263">
        <v>247</v>
      </c>
      <c r="B263">
        <v>1758405071.6</v>
      </c>
      <c r="C263">
        <v>7663.099999904633</v>
      </c>
      <c r="D263" t="s">
        <v>941</v>
      </c>
      <c r="E263" t="s">
        <v>942</v>
      </c>
      <c r="F263">
        <v>5</v>
      </c>
      <c r="G263" t="s">
        <v>834</v>
      </c>
      <c r="H263" t="s">
        <v>437</v>
      </c>
      <c r="I263" t="s">
        <v>438</v>
      </c>
      <c r="J263">
        <v>1758405063.814285</v>
      </c>
      <c r="K263">
        <f>(L263)/1000</f>
        <v>0</v>
      </c>
      <c r="L263">
        <f>IF(DQ263, AO263, AI263)</f>
        <v>0</v>
      </c>
      <c r="M263">
        <f>IF(DQ263, AJ263, AH263)</f>
        <v>0</v>
      </c>
      <c r="N263">
        <f>DS263 - IF(AV263&gt;1, M263*DM263*100.0/(AX263), 0)</f>
        <v>0</v>
      </c>
      <c r="O263">
        <f>((U263-K263/2)*N263-M263)/(U263+K263/2)</f>
        <v>0</v>
      </c>
      <c r="P263">
        <f>O263*(DZ263+EA263)/1000.0</f>
        <v>0</v>
      </c>
      <c r="Q263">
        <f>(DS263 - IF(AV263&gt;1, M263*DM263*100.0/(AX263), 0))*(DZ263+EA263)/1000.0</f>
        <v>0</v>
      </c>
      <c r="R263">
        <f>2.0/((1/T263-1/S263)+SIGN(T263)*SQRT((1/T263-1/S263)*(1/T263-1/S263) + 4*DN263/((DN263+1)*(DN263+1))*(2*1/T263*1/S263-1/S263*1/S263)))</f>
        <v>0</v>
      </c>
      <c r="S263">
        <f>IF(LEFT(DO263,1)&lt;&gt;"0",IF(LEFT(DO263,1)="1",3.0,DP263),$D$5+$E$5*(EG263*DZ263/($K$5*1000))+$F$5*(EG263*DZ263/($K$5*1000))*MAX(MIN(DM263,$J$5),$I$5)*MAX(MIN(DM263,$J$5),$I$5)+$G$5*MAX(MIN(DM263,$J$5),$I$5)*(EG263*DZ263/($K$5*1000))+$H$5*(EG263*DZ263/($K$5*1000))*(EG263*DZ263/($K$5*1000)))</f>
        <v>0</v>
      </c>
      <c r="T263">
        <f>K263*(1000-(1000*0.61365*exp(17.502*X263/(240.97+X263))/(DZ263+EA263)+DU263)/2)/(1000*0.61365*exp(17.502*X263/(240.97+X263))/(DZ263+EA263)-DU263)</f>
        <v>0</v>
      </c>
      <c r="U263">
        <f>1/((DN263+1)/(R263/1.6)+1/(S263/1.37)) + DN263/((DN263+1)/(R263/1.6) + DN263/(S263/1.37))</f>
        <v>0</v>
      </c>
      <c r="V263">
        <f>(DI263*DL263)</f>
        <v>0</v>
      </c>
      <c r="W263">
        <f>(EB263+(V263+2*0.95*5.67E-8*(((EB263+$B$7)+273)^4-(EB263+273)^4)-44100*K263)/(1.84*29.3*S263+8*0.95*5.67E-8*(EB263+273)^3))</f>
        <v>0</v>
      </c>
      <c r="X263">
        <f>($C$7*EC263+$D$7*ED263+$E$7*W263)</f>
        <v>0</v>
      </c>
      <c r="Y263">
        <f>0.61365*exp(17.502*X263/(240.97+X263))</f>
        <v>0</v>
      </c>
      <c r="Z263">
        <f>(AA263/AB263*100)</f>
        <v>0</v>
      </c>
      <c r="AA263">
        <f>DU263*(DZ263+EA263)/1000</f>
        <v>0</v>
      </c>
      <c r="AB263">
        <f>0.61365*exp(17.502*EB263/(240.97+EB263))</f>
        <v>0</v>
      </c>
      <c r="AC263">
        <f>(Y263-DU263*(DZ263+EA263)/1000)</f>
        <v>0</v>
      </c>
      <c r="AD263">
        <f>(-K263*44100)</f>
        <v>0</v>
      </c>
      <c r="AE263">
        <f>2*29.3*S263*0.92*(EB263-X263)</f>
        <v>0</v>
      </c>
      <c r="AF263">
        <f>2*0.95*5.67E-8*(((EB263+$B$7)+273)^4-(X263+273)^4)</f>
        <v>0</v>
      </c>
      <c r="AG263">
        <f>V263+AF263+AD263+AE263</f>
        <v>0</v>
      </c>
      <c r="AH263">
        <f>DY263*AV263*(DT263-DS263*(1000-AV263*DV263)/(1000-AV263*DU263))/(100*DM263)</f>
        <v>0</v>
      </c>
      <c r="AI263">
        <f>1000*DY263*AV263*(DU263-DV263)/(100*DM263*(1000-AV263*DU263))</f>
        <v>0</v>
      </c>
      <c r="AJ263">
        <f>(AK263 - AL263 - DZ263*1E3/(8.314*(EB263+273.15)) * AN263/DY263 * AM263) * DY263/(100*DM263) * (1000 - DV263)/1000</f>
        <v>0</v>
      </c>
      <c r="AK263">
        <v>910.5663394938872</v>
      </c>
      <c r="AL263">
        <v>884.853872727272</v>
      </c>
      <c r="AM263">
        <v>3.442696676256948</v>
      </c>
      <c r="AN263">
        <v>65.66156784725538</v>
      </c>
      <c r="AO263">
        <f>(AQ263 - AP263 + DZ263*1E3/(8.314*(EB263+273.15)) * AS263/DY263 * AR263) * DY263/(100*DM263) * 1000/(1000 - AQ263)</f>
        <v>0</v>
      </c>
      <c r="AP263">
        <v>21.24848603558748</v>
      </c>
      <c r="AQ263">
        <v>22.98456848484848</v>
      </c>
      <c r="AR263">
        <v>-1.367430042352547E-05</v>
      </c>
      <c r="AS263">
        <v>124.6823972662546</v>
      </c>
      <c r="AT263">
        <v>0</v>
      </c>
      <c r="AU263">
        <v>0</v>
      </c>
      <c r="AV263">
        <f>IF(AT263*$H$13&gt;=AX263,1.0,(AX263/(AX263-AT263*$H$13)))</f>
        <v>0</v>
      </c>
      <c r="AW263">
        <f>(AV263-1)*100</f>
        <v>0</v>
      </c>
      <c r="AX263">
        <f>MAX(0,($B$13+$C$13*EG263)/(1+$D$13*EG263)*DZ263/(EB263+273)*$E$13)</f>
        <v>0</v>
      </c>
      <c r="AY263" t="s">
        <v>439</v>
      </c>
      <c r="AZ263" t="s">
        <v>439</v>
      </c>
      <c r="BA263">
        <v>0</v>
      </c>
      <c r="BB263">
        <v>0</v>
      </c>
      <c r="BC263">
        <f>1-BA263/BB263</f>
        <v>0</v>
      </c>
      <c r="BD263">
        <v>0</v>
      </c>
      <c r="BE263" t="s">
        <v>439</v>
      </c>
      <c r="BF263" t="s">
        <v>439</v>
      </c>
      <c r="BG263">
        <v>0</v>
      </c>
      <c r="BH263">
        <v>0</v>
      </c>
      <c r="BI263">
        <f>1-BG263/BH263</f>
        <v>0</v>
      </c>
      <c r="BJ263">
        <v>0.5</v>
      </c>
      <c r="BK263">
        <f>DJ263</f>
        <v>0</v>
      </c>
      <c r="BL263">
        <f>M263</f>
        <v>0</v>
      </c>
      <c r="BM263">
        <f>BI263*BJ263*BK263</f>
        <v>0</v>
      </c>
      <c r="BN263">
        <f>(BL263-BD263)/BK263</f>
        <v>0</v>
      </c>
      <c r="BO263">
        <f>(BB263-BH263)/BH263</f>
        <v>0</v>
      </c>
      <c r="BP263">
        <f>BA263/(BC263+BA263/BH263)</f>
        <v>0</v>
      </c>
      <c r="BQ263" t="s">
        <v>439</v>
      </c>
      <c r="BR263">
        <v>0</v>
      </c>
      <c r="BS263">
        <f>IF(BR263&lt;&gt;0, BR263, BP263)</f>
        <v>0</v>
      </c>
      <c r="BT263">
        <f>1-BS263/BH263</f>
        <v>0</v>
      </c>
      <c r="BU263">
        <f>(BH263-BG263)/(BH263-BS263)</f>
        <v>0</v>
      </c>
      <c r="BV263">
        <f>(BB263-BH263)/(BB263-BS263)</f>
        <v>0</v>
      </c>
      <c r="BW263">
        <f>(BH263-BG263)/(BH263-BA263)</f>
        <v>0</v>
      </c>
      <c r="BX263">
        <f>(BB263-BH263)/(BB263-BA263)</f>
        <v>0</v>
      </c>
      <c r="BY263">
        <f>(BU263*BS263/BG263)</f>
        <v>0</v>
      </c>
      <c r="BZ263">
        <f>(1-BY263)</f>
        <v>0</v>
      </c>
      <c r="DI263">
        <f>$B$11*EH263+$C$11*EI263+$F$11*ET263*(1-EW263)</f>
        <v>0</v>
      </c>
      <c r="DJ263">
        <f>DI263*DK263</f>
        <v>0</v>
      </c>
      <c r="DK263">
        <f>($B$11*$D$9+$C$11*$D$9+$F$11*((FG263+EY263)/MAX(FG263+EY263+FH263, 0.1)*$I$9+FH263/MAX(FG263+EY263+FH263, 0.1)*$J$9))/($B$11+$C$11+$F$11)</f>
        <v>0</v>
      </c>
      <c r="DL263">
        <f>($B$11*$K$9+$C$11*$K$9+$F$11*((FG263+EY263)/MAX(FG263+EY263+FH263, 0.1)*$P$9+FH263/MAX(FG263+EY263+FH263, 0.1)*$Q$9))/($B$11+$C$11+$F$11)</f>
        <v>0</v>
      </c>
      <c r="DM263">
        <v>2.7</v>
      </c>
      <c r="DN263">
        <v>0.5</v>
      </c>
      <c r="DO263" t="s">
        <v>440</v>
      </c>
      <c r="DP263">
        <v>2</v>
      </c>
      <c r="DQ263" t="b">
        <v>1</v>
      </c>
      <c r="DR263">
        <v>1758405063.814285</v>
      </c>
      <c r="DS263">
        <v>840.0488214285715</v>
      </c>
      <c r="DT263">
        <v>875.4936071428572</v>
      </c>
      <c r="DU263">
        <v>22.97924285714286</v>
      </c>
      <c r="DV263">
        <v>21.22000357142857</v>
      </c>
      <c r="DW263">
        <v>839.4152142857145</v>
      </c>
      <c r="DX263">
        <v>22.75727857142858</v>
      </c>
      <c r="DY263">
        <v>500.0230714285714</v>
      </c>
      <c r="DZ263">
        <v>90.27285714285715</v>
      </c>
      <c r="EA263">
        <v>0.05172169642857143</v>
      </c>
      <c r="EB263">
        <v>29.55777857142857</v>
      </c>
      <c r="EC263">
        <v>30.04106071428572</v>
      </c>
      <c r="ED263">
        <v>999.9000000000002</v>
      </c>
      <c r="EE263">
        <v>0</v>
      </c>
      <c r="EF263">
        <v>0</v>
      </c>
      <c r="EG263">
        <v>10013.47678571429</v>
      </c>
      <c r="EH263">
        <v>0</v>
      </c>
      <c r="EI263">
        <v>7.43956</v>
      </c>
      <c r="EJ263">
        <v>-35.4449</v>
      </c>
      <c r="EK263">
        <v>859.8064642857144</v>
      </c>
      <c r="EL263">
        <v>894.4748928571429</v>
      </c>
      <c r="EM263">
        <v>1.759235</v>
      </c>
      <c r="EN263">
        <v>875.4936071428572</v>
      </c>
      <c r="EO263">
        <v>21.22000357142857</v>
      </c>
      <c r="EP263">
        <v>2.074402142857143</v>
      </c>
      <c r="EQ263">
        <v>1.915591428571429</v>
      </c>
      <c r="ER263">
        <v>18.02397142857143</v>
      </c>
      <c r="ES263">
        <v>16.76334285714286</v>
      </c>
      <c r="ET263">
        <v>1999.976071428571</v>
      </c>
      <c r="EU263">
        <v>0.9800037499999998</v>
      </c>
      <c r="EV263">
        <v>0.01999592142857143</v>
      </c>
      <c r="EW263">
        <v>0</v>
      </c>
      <c r="EX263">
        <v>281.6322142857143</v>
      </c>
      <c r="EY263">
        <v>5.000560000000001</v>
      </c>
      <c r="EZ263">
        <v>5761.722142857143</v>
      </c>
      <c r="FA263">
        <v>17294.68571428572</v>
      </c>
      <c r="FB263">
        <v>40.28549999999999</v>
      </c>
      <c r="FC263">
        <v>40.82103571428571</v>
      </c>
      <c r="FD263">
        <v>40.30549999999999</v>
      </c>
      <c r="FE263">
        <v>39.99975</v>
      </c>
      <c r="FF263">
        <v>41.45957142857142</v>
      </c>
      <c r="FG263">
        <v>1955.086071428571</v>
      </c>
      <c r="FH263">
        <v>39.89000000000001</v>
      </c>
      <c r="FI263">
        <v>0</v>
      </c>
      <c r="FJ263">
        <v>1758405071.8</v>
      </c>
      <c r="FK263">
        <v>0</v>
      </c>
      <c r="FL263">
        <v>281.6413846153846</v>
      </c>
      <c r="FM263">
        <v>0.5656752163958028</v>
      </c>
      <c r="FN263">
        <v>4.81196583910463</v>
      </c>
      <c r="FO263">
        <v>5761.704230769231</v>
      </c>
      <c r="FP263">
        <v>15</v>
      </c>
      <c r="FQ263">
        <v>0</v>
      </c>
      <c r="FR263" t="s">
        <v>441</v>
      </c>
      <c r="FS263">
        <v>1747148579.5</v>
      </c>
      <c r="FT263">
        <v>1747148584.5</v>
      </c>
      <c r="FU263">
        <v>0</v>
      </c>
      <c r="FV263">
        <v>0.162</v>
      </c>
      <c r="FW263">
        <v>-0.001</v>
      </c>
      <c r="FX263">
        <v>0.139</v>
      </c>
      <c r="FY263">
        <v>0.058</v>
      </c>
      <c r="FZ263">
        <v>420</v>
      </c>
      <c r="GA263">
        <v>16</v>
      </c>
      <c r="GB263">
        <v>0.19</v>
      </c>
      <c r="GC263">
        <v>0.02</v>
      </c>
      <c r="GD263">
        <v>-35.4248875</v>
      </c>
      <c r="GE263">
        <v>0.190598499061933</v>
      </c>
      <c r="GF263">
        <v>0.09229543376435252</v>
      </c>
      <c r="GG263">
        <v>1</v>
      </c>
      <c r="GH263">
        <v>281.6237058823529</v>
      </c>
      <c r="GI263">
        <v>0.3306035154877859</v>
      </c>
      <c r="GJ263">
        <v>0.167762705210416</v>
      </c>
      <c r="GK263">
        <v>1</v>
      </c>
      <c r="GL263">
        <v>1.77619475</v>
      </c>
      <c r="GM263">
        <v>-0.3980178236397733</v>
      </c>
      <c r="GN263">
        <v>0.04077450079323472</v>
      </c>
      <c r="GO263">
        <v>0</v>
      </c>
      <c r="GP263">
        <v>2</v>
      </c>
      <c r="GQ263">
        <v>3</v>
      </c>
      <c r="GR263" t="s">
        <v>448</v>
      </c>
      <c r="GS263">
        <v>3.12802</v>
      </c>
      <c r="GT263">
        <v>2.72926</v>
      </c>
      <c r="GU263">
        <v>0.142408</v>
      </c>
      <c r="GV263">
        <v>0.147127</v>
      </c>
      <c r="GW263">
        <v>0.103768</v>
      </c>
      <c r="GX263">
        <v>0.0987888</v>
      </c>
      <c r="GY263">
        <v>25785.3</v>
      </c>
      <c r="GZ263">
        <v>24830.2</v>
      </c>
      <c r="HA263">
        <v>30606</v>
      </c>
      <c r="HB263">
        <v>29364.5</v>
      </c>
      <c r="HC263">
        <v>37856.1</v>
      </c>
      <c r="HD263">
        <v>34813.8</v>
      </c>
      <c r="HE263">
        <v>46819.4</v>
      </c>
      <c r="HF263">
        <v>43626.1</v>
      </c>
      <c r="HG263">
        <v>1.83162</v>
      </c>
      <c r="HH263">
        <v>1.8864</v>
      </c>
      <c r="HI263">
        <v>0.11573</v>
      </c>
      <c r="HJ263">
        <v>0</v>
      </c>
      <c r="HK263">
        <v>28.1533</v>
      </c>
      <c r="HL263">
        <v>999.9</v>
      </c>
      <c r="HM263">
        <v>51.8</v>
      </c>
      <c r="HN263">
        <v>30.6</v>
      </c>
      <c r="HO263">
        <v>25.3027</v>
      </c>
      <c r="HP263">
        <v>63.4322</v>
      </c>
      <c r="HQ263">
        <v>16.7708</v>
      </c>
      <c r="HR263">
        <v>1</v>
      </c>
      <c r="HS263">
        <v>0.0825229</v>
      </c>
      <c r="HT263">
        <v>-0.0797059</v>
      </c>
      <c r="HU263">
        <v>20.1998</v>
      </c>
      <c r="HV263">
        <v>5.22583</v>
      </c>
      <c r="HW263">
        <v>11.974</v>
      </c>
      <c r="HX263">
        <v>4.96935</v>
      </c>
      <c r="HY263">
        <v>3.28915</v>
      </c>
      <c r="HZ263">
        <v>9999</v>
      </c>
      <c r="IA263">
        <v>9999</v>
      </c>
      <c r="IB263">
        <v>9999</v>
      </c>
      <c r="IC263">
        <v>999.9</v>
      </c>
      <c r="ID263">
        <v>4.97296</v>
      </c>
      <c r="IE263">
        <v>1.87732</v>
      </c>
      <c r="IF263">
        <v>1.87545</v>
      </c>
      <c r="IG263">
        <v>1.8782</v>
      </c>
      <c r="IH263">
        <v>1.875</v>
      </c>
      <c r="II263">
        <v>1.87851</v>
      </c>
      <c r="IJ263">
        <v>1.87564</v>
      </c>
      <c r="IK263">
        <v>1.87683</v>
      </c>
      <c r="IL263">
        <v>0</v>
      </c>
      <c r="IM263">
        <v>0</v>
      </c>
      <c r="IN263">
        <v>0</v>
      </c>
      <c r="IO263">
        <v>0</v>
      </c>
      <c r="IP263" t="s">
        <v>443</v>
      </c>
      <c r="IQ263" t="s">
        <v>444</v>
      </c>
      <c r="IR263" t="s">
        <v>445</v>
      </c>
      <c r="IS263" t="s">
        <v>445</v>
      </c>
      <c r="IT263" t="s">
        <v>445</v>
      </c>
      <c r="IU263" t="s">
        <v>445</v>
      </c>
      <c r="IV263">
        <v>0</v>
      </c>
      <c r="IW263">
        <v>100</v>
      </c>
      <c r="IX263">
        <v>100</v>
      </c>
      <c r="IY263">
        <v>0.66</v>
      </c>
      <c r="IZ263">
        <v>0.222</v>
      </c>
      <c r="JA263">
        <v>-0.2046850803116756</v>
      </c>
      <c r="JB263">
        <v>0.001090686741545948</v>
      </c>
      <c r="JC263">
        <v>-2.452344269991786E-07</v>
      </c>
      <c r="JD263">
        <v>1.613811493950918E-10</v>
      </c>
      <c r="JE263">
        <v>-0.05017639731038544</v>
      </c>
      <c r="JF263">
        <v>-0.0006473243881308715</v>
      </c>
      <c r="JG263">
        <v>0.0006993473609999637</v>
      </c>
      <c r="JH263">
        <v>-6.390957121238126E-06</v>
      </c>
      <c r="JI263">
        <v>1</v>
      </c>
      <c r="JJ263">
        <v>2094</v>
      </c>
      <c r="JK263">
        <v>1</v>
      </c>
      <c r="JL263">
        <v>27</v>
      </c>
      <c r="JM263">
        <v>187608.2</v>
      </c>
      <c r="JN263">
        <v>187608.1</v>
      </c>
      <c r="JO263">
        <v>2.07642</v>
      </c>
      <c r="JP263">
        <v>2.5415</v>
      </c>
      <c r="JQ263">
        <v>1.39893</v>
      </c>
      <c r="JR263">
        <v>2.34375</v>
      </c>
      <c r="JS263">
        <v>1.44897</v>
      </c>
      <c r="JT263">
        <v>2.59766</v>
      </c>
      <c r="JU263">
        <v>36.8366</v>
      </c>
      <c r="JV263">
        <v>24.2013</v>
      </c>
      <c r="JW263">
        <v>18</v>
      </c>
      <c r="JX263">
        <v>477.112</v>
      </c>
      <c r="JY263">
        <v>481.745</v>
      </c>
      <c r="JZ263">
        <v>27.6729</v>
      </c>
      <c r="KA263">
        <v>28.2129</v>
      </c>
      <c r="KB263">
        <v>30.0001</v>
      </c>
      <c r="KC263">
        <v>27.9408</v>
      </c>
      <c r="KD263">
        <v>28.0108</v>
      </c>
      <c r="KE263">
        <v>41.5824</v>
      </c>
      <c r="KF263">
        <v>24.7723</v>
      </c>
      <c r="KG263">
        <v>93.3134</v>
      </c>
      <c r="KH263">
        <v>27.6378</v>
      </c>
      <c r="KI263">
        <v>921.215</v>
      </c>
      <c r="KJ263">
        <v>21.276</v>
      </c>
      <c r="KK263">
        <v>101.181</v>
      </c>
      <c r="KL263">
        <v>100.355</v>
      </c>
    </row>
    <row r="264" spans="1:298">
      <c r="A264">
        <v>248</v>
      </c>
      <c r="B264">
        <v>1758405076.6</v>
      </c>
      <c r="C264">
        <v>7668.099999904633</v>
      </c>
      <c r="D264" t="s">
        <v>943</v>
      </c>
      <c r="E264" t="s">
        <v>944</v>
      </c>
      <c r="F264">
        <v>5</v>
      </c>
      <c r="G264" t="s">
        <v>834</v>
      </c>
      <c r="H264" t="s">
        <v>437</v>
      </c>
      <c r="I264" t="s">
        <v>438</v>
      </c>
      <c r="J264">
        <v>1758405069.1</v>
      </c>
      <c r="K264">
        <f>(L264)/1000</f>
        <v>0</v>
      </c>
      <c r="L264">
        <f>IF(DQ264, AO264, AI264)</f>
        <v>0</v>
      </c>
      <c r="M264">
        <f>IF(DQ264, AJ264, AH264)</f>
        <v>0</v>
      </c>
      <c r="N264">
        <f>DS264 - IF(AV264&gt;1, M264*DM264*100.0/(AX264), 0)</f>
        <v>0</v>
      </c>
      <c r="O264">
        <f>((U264-K264/2)*N264-M264)/(U264+K264/2)</f>
        <v>0</v>
      </c>
      <c r="P264">
        <f>O264*(DZ264+EA264)/1000.0</f>
        <v>0</v>
      </c>
      <c r="Q264">
        <f>(DS264 - IF(AV264&gt;1, M264*DM264*100.0/(AX264), 0))*(DZ264+EA264)/1000.0</f>
        <v>0</v>
      </c>
      <c r="R264">
        <f>2.0/((1/T264-1/S264)+SIGN(T264)*SQRT((1/T264-1/S264)*(1/T264-1/S264) + 4*DN264/((DN264+1)*(DN264+1))*(2*1/T264*1/S264-1/S264*1/S264)))</f>
        <v>0</v>
      </c>
      <c r="S264">
        <f>IF(LEFT(DO264,1)&lt;&gt;"0",IF(LEFT(DO264,1)="1",3.0,DP264),$D$5+$E$5*(EG264*DZ264/($K$5*1000))+$F$5*(EG264*DZ264/($K$5*1000))*MAX(MIN(DM264,$J$5),$I$5)*MAX(MIN(DM264,$J$5),$I$5)+$G$5*MAX(MIN(DM264,$J$5),$I$5)*(EG264*DZ264/($K$5*1000))+$H$5*(EG264*DZ264/($K$5*1000))*(EG264*DZ264/($K$5*1000)))</f>
        <v>0</v>
      </c>
      <c r="T264">
        <f>K264*(1000-(1000*0.61365*exp(17.502*X264/(240.97+X264))/(DZ264+EA264)+DU264)/2)/(1000*0.61365*exp(17.502*X264/(240.97+X264))/(DZ264+EA264)-DU264)</f>
        <v>0</v>
      </c>
      <c r="U264">
        <f>1/((DN264+1)/(R264/1.6)+1/(S264/1.37)) + DN264/((DN264+1)/(R264/1.6) + DN264/(S264/1.37))</f>
        <v>0</v>
      </c>
      <c r="V264">
        <f>(DI264*DL264)</f>
        <v>0</v>
      </c>
      <c r="W264">
        <f>(EB264+(V264+2*0.95*5.67E-8*(((EB264+$B$7)+273)^4-(EB264+273)^4)-44100*K264)/(1.84*29.3*S264+8*0.95*5.67E-8*(EB264+273)^3))</f>
        <v>0</v>
      </c>
      <c r="X264">
        <f>($C$7*EC264+$D$7*ED264+$E$7*W264)</f>
        <v>0</v>
      </c>
      <c r="Y264">
        <f>0.61365*exp(17.502*X264/(240.97+X264))</f>
        <v>0</v>
      </c>
      <c r="Z264">
        <f>(AA264/AB264*100)</f>
        <v>0</v>
      </c>
      <c r="AA264">
        <f>DU264*(DZ264+EA264)/1000</f>
        <v>0</v>
      </c>
      <c r="AB264">
        <f>0.61365*exp(17.502*EB264/(240.97+EB264))</f>
        <v>0</v>
      </c>
      <c r="AC264">
        <f>(Y264-DU264*(DZ264+EA264)/1000)</f>
        <v>0</v>
      </c>
      <c r="AD264">
        <f>(-K264*44100)</f>
        <v>0</v>
      </c>
      <c r="AE264">
        <f>2*29.3*S264*0.92*(EB264-X264)</f>
        <v>0</v>
      </c>
      <c r="AF264">
        <f>2*0.95*5.67E-8*(((EB264+$B$7)+273)^4-(X264+273)^4)</f>
        <v>0</v>
      </c>
      <c r="AG264">
        <f>V264+AF264+AD264+AE264</f>
        <v>0</v>
      </c>
      <c r="AH264">
        <f>DY264*AV264*(DT264-DS264*(1000-AV264*DV264)/(1000-AV264*DU264))/(100*DM264)</f>
        <v>0</v>
      </c>
      <c r="AI264">
        <f>1000*DY264*AV264*(DU264-DV264)/(100*DM264*(1000-AV264*DU264))</f>
        <v>0</v>
      </c>
      <c r="AJ264">
        <f>(AK264 - AL264 - DZ264*1E3/(8.314*(EB264+273.15)) * AN264/DY264 * AM264) * DY264/(100*DM264) * (1000 - DV264)/1000</f>
        <v>0</v>
      </c>
      <c r="AK264">
        <v>927.6871322997283</v>
      </c>
      <c r="AL264">
        <v>901.916733333333</v>
      </c>
      <c r="AM264">
        <v>3.413991732988194</v>
      </c>
      <c r="AN264">
        <v>65.66156784725538</v>
      </c>
      <c r="AO264">
        <f>(AQ264 - AP264 + DZ264*1E3/(8.314*(EB264+273.15)) * AS264/DY264 * AR264) * DY264/(100*DM264) * 1000/(1000 - AQ264)</f>
        <v>0</v>
      </c>
      <c r="AP264">
        <v>21.24453352143561</v>
      </c>
      <c r="AQ264">
        <v>22.97413272727274</v>
      </c>
      <c r="AR264">
        <v>-3.575522570374292E-05</v>
      </c>
      <c r="AS264">
        <v>124.6823972662546</v>
      </c>
      <c r="AT264">
        <v>0</v>
      </c>
      <c r="AU264">
        <v>0</v>
      </c>
      <c r="AV264">
        <f>IF(AT264*$H$13&gt;=AX264,1.0,(AX264/(AX264-AT264*$H$13)))</f>
        <v>0</v>
      </c>
      <c r="AW264">
        <f>(AV264-1)*100</f>
        <v>0</v>
      </c>
      <c r="AX264">
        <f>MAX(0,($B$13+$C$13*EG264)/(1+$D$13*EG264)*DZ264/(EB264+273)*$E$13)</f>
        <v>0</v>
      </c>
      <c r="AY264" t="s">
        <v>439</v>
      </c>
      <c r="AZ264" t="s">
        <v>439</v>
      </c>
      <c r="BA264">
        <v>0</v>
      </c>
      <c r="BB264">
        <v>0</v>
      </c>
      <c r="BC264">
        <f>1-BA264/BB264</f>
        <v>0</v>
      </c>
      <c r="BD264">
        <v>0</v>
      </c>
      <c r="BE264" t="s">
        <v>439</v>
      </c>
      <c r="BF264" t="s">
        <v>439</v>
      </c>
      <c r="BG264">
        <v>0</v>
      </c>
      <c r="BH264">
        <v>0</v>
      </c>
      <c r="BI264">
        <f>1-BG264/BH264</f>
        <v>0</v>
      </c>
      <c r="BJ264">
        <v>0.5</v>
      </c>
      <c r="BK264">
        <f>DJ264</f>
        <v>0</v>
      </c>
      <c r="BL264">
        <f>M264</f>
        <v>0</v>
      </c>
      <c r="BM264">
        <f>BI264*BJ264*BK264</f>
        <v>0</v>
      </c>
      <c r="BN264">
        <f>(BL264-BD264)/BK264</f>
        <v>0</v>
      </c>
      <c r="BO264">
        <f>(BB264-BH264)/BH264</f>
        <v>0</v>
      </c>
      <c r="BP264">
        <f>BA264/(BC264+BA264/BH264)</f>
        <v>0</v>
      </c>
      <c r="BQ264" t="s">
        <v>439</v>
      </c>
      <c r="BR264">
        <v>0</v>
      </c>
      <c r="BS264">
        <f>IF(BR264&lt;&gt;0, BR264, BP264)</f>
        <v>0</v>
      </c>
      <c r="BT264">
        <f>1-BS264/BH264</f>
        <v>0</v>
      </c>
      <c r="BU264">
        <f>(BH264-BG264)/(BH264-BS264)</f>
        <v>0</v>
      </c>
      <c r="BV264">
        <f>(BB264-BH264)/(BB264-BS264)</f>
        <v>0</v>
      </c>
      <c r="BW264">
        <f>(BH264-BG264)/(BH264-BA264)</f>
        <v>0</v>
      </c>
      <c r="BX264">
        <f>(BB264-BH264)/(BB264-BA264)</f>
        <v>0</v>
      </c>
      <c r="BY264">
        <f>(BU264*BS264/BG264)</f>
        <v>0</v>
      </c>
      <c r="BZ264">
        <f>(1-BY264)</f>
        <v>0</v>
      </c>
      <c r="DI264">
        <f>$B$11*EH264+$C$11*EI264+$F$11*ET264*(1-EW264)</f>
        <v>0</v>
      </c>
      <c r="DJ264">
        <f>DI264*DK264</f>
        <v>0</v>
      </c>
      <c r="DK264">
        <f>($B$11*$D$9+$C$11*$D$9+$F$11*((FG264+EY264)/MAX(FG264+EY264+FH264, 0.1)*$I$9+FH264/MAX(FG264+EY264+FH264, 0.1)*$J$9))/($B$11+$C$11+$F$11)</f>
        <v>0</v>
      </c>
      <c r="DL264">
        <f>($B$11*$K$9+$C$11*$K$9+$F$11*((FG264+EY264)/MAX(FG264+EY264+FH264, 0.1)*$P$9+FH264/MAX(FG264+EY264+FH264, 0.1)*$Q$9))/($B$11+$C$11+$F$11)</f>
        <v>0</v>
      </c>
      <c r="DM264">
        <v>2.7</v>
      </c>
      <c r="DN264">
        <v>0.5</v>
      </c>
      <c r="DO264" t="s">
        <v>440</v>
      </c>
      <c r="DP264">
        <v>2</v>
      </c>
      <c r="DQ264" t="b">
        <v>1</v>
      </c>
      <c r="DR264">
        <v>1758405069.1</v>
      </c>
      <c r="DS264">
        <v>857.7684074074075</v>
      </c>
      <c r="DT264">
        <v>893.1612592592593</v>
      </c>
      <c r="DU264">
        <v>22.98084074074074</v>
      </c>
      <c r="DV264">
        <v>21.24482222222222</v>
      </c>
      <c r="DW264">
        <v>857.1167037037036</v>
      </c>
      <c r="DX264">
        <v>22.75884814814815</v>
      </c>
      <c r="DY264">
        <v>500.0119259259259</v>
      </c>
      <c r="DZ264">
        <v>90.27333703703704</v>
      </c>
      <c r="EA264">
        <v>0.05170728888888889</v>
      </c>
      <c r="EB264">
        <v>29.54545555555556</v>
      </c>
      <c r="EC264">
        <v>30.04082222222222</v>
      </c>
      <c r="ED264">
        <v>999.9000000000001</v>
      </c>
      <c r="EE264">
        <v>0</v>
      </c>
      <c r="EF264">
        <v>0</v>
      </c>
      <c r="EG264">
        <v>10015.57703703704</v>
      </c>
      <c r="EH264">
        <v>0</v>
      </c>
      <c r="EI264">
        <v>7.429573333333334</v>
      </c>
      <c r="EJ264">
        <v>-35.39302222222222</v>
      </c>
      <c r="EK264">
        <v>877.9441481481482</v>
      </c>
      <c r="EL264">
        <v>912.5482222222222</v>
      </c>
      <c r="EM264">
        <v>1.736015185185185</v>
      </c>
      <c r="EN264">
        <v>893.1612592592593</v>
      </c>
      <c r="EO264">
        <v>21.24482222222222</v>
      </c>
      <c r="EP264">
        <v>2.074557407407407</v>
      </c>
      <c r="EQ264">
        <v>1.917842592592593</v>
      </c>
      <c r="ER264">
        <v>18.02515925925926</v>
      </c>
      <c r="ES264">
        <v>16.78185925925926</v>
      </c>
      <c r="ET264">
        <v>1999.976666666667</v>
      </c>
      <c r="EU264">
        <v>0.9800037777777777</v>
      </c>
      <c r="EV264">
        <v>0.01999589259259259</v>
      </c>
      <c r="EW264">
        <v>0</v>
      </c>
      <c r="EX264">
        <v>281.6667407407407</v>
      </c>
      <c r="EY264">
        <v>5.000560000000001</v>
      </c>
      <c r="EZ264">
        <v>5762.224444444444</v>
      </c>
      <c r="FA264">
        <v>17294.69259259259</v>
      </c>
      <c r="FB264">
        <v>40.32151851851852</v>
      </c>
      <c r="FC264">
        <v>40.82137037037037</v>
      </c>
      <c r="FD264">
        <v>40.32385185185184</v>
      </c>
      <c r="FE264">
        <v>40.00903703703703</v>
      </c>
      <c r="FF264">
        <v>41.46970370370371</v>
      </c>
      <c r="FG264">
        <v>1955.086666666667</v>
      </c>
      <c r="FH264">
        <v>39.89000000000001</v>
      </c>
      <c r="FI264">
        <v>0</v>
      </c>
      <c r="FJ264">
        <v>1758405076.6</v>
      </c>
      <c r="FK264">
        <v>0</v>
      </c>
      <c r="FL264">
        <v>281.6748076923077</v>
      </c>
      <c r="FM264">
        <v>0.4461880349950013</v>
      </c>
      <c r="FN264">
        <v>6.358632485918712</v>
      </c>
      <c r="FO264">
        <v>5762.197307692308</v>
      </c>
      <c r="FP264">
        <v>15</v>
      </c>
      <c r="FQ264">
        <v>0</v>
      </c>
      <c r="FR264" t="s">
        <v>441</v>
      </c>
      <c r="FS264">
        <v>1747148579.5</v>
      </c>
      <c r="FT264">
        <v>1747148584.5</v>
      </c>
      <c r="FU264">
        <v>0</v>
      </c>
      <c r="FV264">
        <v>0.162</v>
      </c>
      <c r="FW264">
        <v>-0.001</v>
      </c>
      <c r="FX264">
        <v>0.139</v>
      </c>
      <c r="FY264">
        <v>0.058</v>
      </c>
      <c r="FZ264">
        <v>420</v>
      </c>
      <c r="GA264">
        <v>16</v>
      </c>
      <c r="GB264">
        <v>0.19</v>
      </c>
      <c r="GC264">
        <v>0.02</v>
      </c>
      <c r="GD264">
        <v>-35.4269975</v>
      </c>
      <c r="GE264">
        <v>0.6532086303940217</v>
      </c>
      <c r="GF264">
        <v>0.09024960799776341</v>
      </c>
      <c r="GG264">
        <v>0</v>
      </c>
      <c r="GH264">
        <v>281.6347352941177</v>
      </c>
      <c r="GI264">
        <v>0.352100841316236</v>
      </c>
      <c r="GJ264">
        <v>0.1867263346409501</v>
      </c>
      <c r="GK264">
        <v>1</v>
      </c>
      <c r="GL264">
        <v>1.752011</v>
      </c>
      <c r="GM264">
        <v>-0.2359229268292698</v>
      </c>
      <c r="GN264">
        <v>0.0278628847932155</v>
      </c>
      <c r="GO264">
        <v>0</v>
      </c>
      <c r="GP264">
        <v>1</v>
      </c>
      <c r="GQ264">
        <v>3</v>
      </c>
      <c r="GR264" t="s">
        <v>455</v>
      </c>
      <c r="GS264">
        <v>3.12811</v>
      </c>
      <c r="GT264">
        <v>2.72975</v>
      </c>
      <c r="GU264">
        <v>0.144193</v>
      </c>
      <c r="GV264">
        <v>0.148903</v>
      </c>
      <c r="GW264">
        <v>0.103738</v>
      </c>
      <c r="GX264">
        <v>0.0987754</v>
      </c>
      <c r="GY264">
        <v>25732</v>
      </c>
      <c r="GZ264">
        <v>24778.3</v>
      </c>
      <c r="HA264">
        <v>30606.6</v>
      </c>
      <c r="HB264">
        <v>29364.2</v>
      </c>
      <c r="HC264">
        <v>37858.2</v>
      </c>
      <c r="HD264">
        <v>34813.8</v>
      </c>
      <c r="HE264">
        <v>46820.1</v>
      </c>
      <c r="HF264">
        <v>43625.2</v>
      </c>
      <c r="HG264">
        <v>1.8316</v>
      </c>
      <c r="HH264">
        <v>1.8865</v>
      </c>
      <c r="HI264">
        <v>0.115693</v>
      </c>
      <c r="HJ264">
        <v>0</v>
      </c>
      <c r="HK264">
        <v>28.1497</v>
      </c>
      <c r="HL264">
        <v>999.9</v>
      </c>
      <c r="HM264">
        <v>51.8</v>
      </c>
      <c r="HN264">
        <v>30.6</v>
      </c>
      <c r="HO264">
        <v>25.3013</v>
      </c>
      <c r="HP264">
        <v>63.2622</v>
      </c>
      <c r="HQ264">
        <v>16.7428</v>
      </c>
      <c r="HR264">
        <v>1</v>
      </c>
      <c r="HS264">
        <v>0.08265749999999999</v>
      </c>
      <c r="HT264">
        <v>-0.0556944</v>
      </c>
      <c r="HU264">
        <v>20.2005</v>
      </c>
      <c r="HV264">
        <v>5.22882</v>
      </c>
      <c r="HW264">
        <v>11.974</v>
      </c>
      <c r="HX264">
        <v>4.9702</v>
      </c>
      <c r="HY264">
        <v>3.2896</v>
      </c>
      <c r="HZ264">
        <v>9999</v>
      </c>
      <c r="IA264">
        <v>9999</v>
      </c>
      <c r="IB264">
        <v>9999</v>
      </c>
      <c r="IC264">
        <v>999.9</v>
      </c>
      <c r="ID264">
        <v>4.97296</v>
      </c>
      <c r="IE264">
        <v>1.8773</v>
      </c>
      <c r="IF264">
        <v>1.87542</v>
      </c>
      <c r="IG264">
        <v>1.8782</v>
      </c>
      <c r="IH264">
        <v>1.87494</v>
      </c>
      <c r="II264">
        <v>1.87852</v>
      </c>
      <c r="IJ264">
        <v>1.87563</v>
      </c>
      <c r="IK264">
        <v>1.87682</v>
      </c>
      <c r="IL264">
        <v>0</v>
      </c>
      <c r="IM264">
        <v>0</v>
      </c>
      <c r="IN264">
        <v>0</v>
      </c>
      <c r="IO264">
        <v>0</v>
      </c>
      <c r="IP264" t="s">
        <v>443</v>
      </c>
      <c r="IQ264" t="s">
        <v>444</v>
      </c>
      <c r="IR264" t="s">
        <v>445</v>
      </c>
      <c r="IS264" t="s">
        <v>445</v>
      </c>
      <c r="IT264" t="s">
        <v>445</v>
      </c>
      <c r="IU264" t="s">
        <v>445</v>
      </c>
      <c r="IV264">
        <v>0</v>
      </c>
      <c r="IW264">
        <v>100</v>
      </c>
      <c r="IX264">
        <v>100</v>
      </c>
      <c r="IY264">
        <v>0.678</v>
      </c>
      <c r="IZ264">
        <v>0.2219</v>
      </c>
      <c r="JA264">
        <v>-0.2046850803116756</v>
      </c>
      <c r="JB264">
        <v>0.001090686741545948</v>
      </c>
      <c r="JC264">
        <v>-2.452344269991786E-07</v>
      </c>
      <c r="JD264">
        <v>1.613811493950918E-10</v>
      </c>
      <c r="JE264">
        <v>-0.05017639731038544</v>
      </c>
      <c r="JF264">
        <v>-0.0006473243881308715</v>
      </c>
      <c r="JG264">
        <v>0.0006993473609999637</v>
      </c>
      <c r="JH264">
        <v>-6.390957121238126E-06</v>
      </c>
      <c r="JI264">
        <v>1</v>
      </c>
      <c r="JJ264">
        <v>2094</v>
      </c>
      <c r="JK264">
        <v>1</v>
      </c>
      <c r="JL264">
        <v>27</v>
      </c>
      <c r="JM264">
        <v>187608.3</v>
      </c>
      <c r="JN264">
        <v>187608.2</v>
      </c>
      <c r="JO264">
        <v>2.10327</v>
      </c>
      <c r="JP264">
        <v>2.53418</v>
      </c>
      <c r="JQ264">
        <v>1.39893</v>
      </c>
      <c r="JR264">
        <v>2.34375</v>
      </c>
      <c r="JS264">
        <v>1.44897</v>
      </c>
      <c r="JT264">
        <v>2.57935</v>
      </c>
      <c r="JU264">
        <v>36.8366</v>
      </c>
      <c r="JV264">
        <v>24.2013</v>
      </c>
      <c r="JW264">
        <v>18</v>
      </c>
      <c r="JX264">
        <v>477.094</v>
      </c>
      <c r="JY264">
        <v>481.797</v>
      </c>
      <c r="JZ264">
        <v>27.6329</v>
      </c>
      <c r="KA264">
        <v>28.2125</v>
      </c>
      <c r="KB264">
        <v>30</v>
      </c>
      <c r="KC264">
        <v>27.94</v>
      </c>
      <c r="KD264">
        <v>28.009</v>
      </c>
      <c r="KE264">
        <v>42.2241</v>
      </c>
      <c r="KF264">
        <v>24.7723</v>
      </c>
      <c r="KG264">
        <v>93.3134</v>
      </c>
      <c r="KH264">
        <v>27.5966</v>
      </c>
      <c r="KI264">
        <v>941.3579999999999</v>
      </c>
      <c r="KJ264">
        <v>21.276</v>
      </c>
      <c r="KK264">
        <v>101.183</v>
      </c>
      <c r="KL264">
        <v>100.353</v>
      </c>
    </row>
    <row r="265" spans="1:298">
      <c r="A265">
        <v>249</v>
      </c>
      <c r="B265">
        <v>1758405081.6</v>
      </c>
      <c r="C265">
        <v>7673.099999904633</v>
      </c>
      <c r="D265" t="s">
        <v>945</v>
      </c>
      <c r="E265" t="s">
        <v>946</v>
      </c>
      <c r="F265">
        <v>5</v>
      </c>
      <c r="G265" t="s">
        <v>834</v>
      </c>
      <c r="H265" t="s">
        <v>437</v>
      </c>
      <c r="I265" t="s">
        <v>438</v>
      </c>
      <c r="J265">
        <v>1758405073.814285</v>
      </c>
      <c r="K265">
        <f>(L265)/1000</f>
        <v>0</v>
      </c>
      <c r="L265">
        <f>IF(DQ265, AO265, AI265)</f>
        <v>0</v>
      </c>
      <c r="M265">
        <f>IF(DQ265, AJ265, AH265)</f>
        <v>0</v>
      </c>
      <c r="N265">
        <f>DS265 - IF(AV265&gt;1, M265*DM265*100.0/(AX265), 0)</f>
        <v>0</v>
      </c>
      <c r="O265">
        <f>((U265-K265/2)*N265-M265)/(U265+K265/2)</f>
        <v>0</v>
      </c>
      <c r="P265">
        <f>O265*(DZ265+EA265)/1000.0</f>
        <v>0</v>
      </c>
      <c r="Q265">
        <f>(DS265 - IF(AV265&gt;1, M265*DM265*100.0/(AX265), 0))*(DZ265+EA265)/1000.0</f>
        <v>0</v>
      </c>
      <c r="R265">
        <f>2.0/((1/T265-1/S265)+SIGN(T265)*SQRT((1/T265-1/S265)*(1/T265-1/S265) + 4*DN265/((DN265+1)*(DN265+1))*(2*1/T265*1/S265-1/S265*1/S265)))</f>
        <v>0</v>
      </c>
      <c r="S265">
        <f>IF(LEFT(DO265,1)&lt;&gt;"0",IF(LEFT(DO265,1)="1",3.0,DP265),$D$5+$E$5*(EG265*DZ265/($K$5*1000))+$F$5*(EG265*DZ265/($K$5*1000))*MAX(MIN(DM265,$J$5),$I$5)*MAX(MIN(DM265,$J$5),$I$5)+$G$5*MAX(MIN(DM265,$J$5),$I$5)*(EG265*DZ265/($K$5*1000))+$H$5*(EG265*DZ265/($K$5*1000))*(EG265*DZ265/($K$5*1000)))</f>
        <v>0</v>
      </c>
      <c r="T265">
        <f>K265*(1000-(1000*0.61365*exp(17.502*X265/(240.97+X265))/(DZ265+EA265)+DU265)/2)/(1000*0.61365*exp(17.502*X265/(240.97+X265))/(DZ265+EA265)-DU265)</f>
        <v>0</v>
      </c>
      <c r="U265">
        <f>1/((DN265+1)/(R265/1.6)+1/(S265/1.37)) + DN265/((DN265+1)/(R265/1.6) + DN265/(S265/1.37))</f>
        <v>0</v>
      </c>
      <c r="V265">
        <f>(DI265*DL265)</f>
        <v>0</v>
      </c>
      <c r="W265">
        <f>(EB265+(V265+2*0.95*5.67E-8*(((EB265+$B$7)+273)^4-(EB265+273)^4)-44100*K265)/(1.84*29.3*S265+8*0.95*5.67E-8*(EB265+273)^3))</f>
        <v>0</v>
      </c>
      <c r="X265">
        <f>($C$7*EC265+$D$7*ED265+$E$7*W265)</f>
        <v>0</v>
      </c>
      <c r="Y265">
        <f>0.61365*exp(17.502*X265/(240.97+X265))</f>
        <v>0</v>
      </c>
      <c r="Z265">
        <f>(AA265/AB265*100)</f>
        <v>0</v>
      </c>
      <c r="AA265">
        <f>DU265*(DZ265+EA265)/1000</f>
        <v>0</v>
      </c>
      <c r="AB265">
        <f>0.61365*exp(17.502*EB265/(240.97+EB265))</f>
        <v>0</v>
      </c>
      <c r="AC265">
        <f>(Y265-DU265*(DZ265+EA265)/1000)</f>
        <v>0</v>
      </c>
      <c r="AD265">
        <f>(-K265*44100)</f>
        <v>0</v>
      </c>
      <c r="AE265">
        <f>2*29.3*S265*0.92*(EB265-X265)</f>
        <v>0</v>
      </c>
      <c r="AF265">
        <f>2*0.95*5.67E-8*(((EB265+$B$7)+273)^4-(X265+273)^4)</f>
        <v>0</v>
      </c>
      <c r="AG265">
        <f>V265+AF265+AD265+AE265</f>
        <v>0</v>
      </c>
      <c r="AH265">
        <f>DY265*AV265*(DT265-DS265*(1000-AV265*DV265)/(1000-AV265*DU265))/(100*DM265)</f>
        <v>0</v>
      </c>
      <c r="AI265">
        <f>1000*DY265*AV265*(DU265-DV265)/(100*DM265*(1000-AV265*DU265))</f>
        <v>0</v>
      </c>
      <c r="AJ265">
        <f>(AK265 - AL265 - DZ265*1E3/(8.314*(EB265+273.15)) * AN265/DY265 * AM265) * DY265/(100*DM265) * (1000 - DV265)/1000</f>
        <v>0</v>
      </c>
      <c r="AK265">
        <v>944.9684100681781</v>
      </c>
      <c r="AL265">
        <v>919.108103030303</v>
      </c>
      <c r="AM265">
        <v>3.434975941312365</v>
      </c>
      <c r="AN265">
        <v>65.66156784725538</v>
      </c>
      <c r="AO265">
        <f>(AQ265 - AP265 + DZ265*1E3/(8.314*(EB265+273.15)) * AS265/DY265 * AR265) * DY265/(100*DM265) * 1000/(1000 - AQ265)</f>
        <v>0</v>
      </c>
      <c r="AP265">
        <v>21.24392852480981</v>
      </c>
      <c r="AQ265">
        <v>22.96011878787879</v>
      </c>
      <c r="AR265">
        <v>-5.113988387551923E-05</v>
      </c>
      <c r="AS265">
        <v>124.6823972662546</v>
      </c>
      <c r="AT265">
        <v>0</v>
      </c>
      <c r="AU265">
        <v>0</v>
      </c>
      <c r="AV265">
        <f>IF(AT265*$H$13&gt;=AX265,1.0,(AX265/(AX265-AT265*$H$13)))</f>
        <v>0</v>
      </c>
      <c r="AW265">
        <f>(AV265-1)*100</f>
        <v>0</v>
      </c>
      <c r="AX265">
        <f>MAX(0,($B$13+$C$13*EG265)/(1+$D$13*EG265)*DZ265/(EB265+273)*$E$13)</f>
        <v>0</v>
      </c>
      <c r="AY265" t="s">
        <v>439</v>
      </c>
      <c r="AZ265" t="s">
        <v>439</v>
      </c>
      <c r="BA265">
        <v>0</v>
      </c>
      <c r="BB265">
        <v>0</v>
      </c>
      <c r="BC265">
        <f>1-BA265/BB265</f>
        <v>0</v>
      </c>
      <c r="BD265">
        <v>0</v>
      </c>
      <c r="BE265" t="s">
        <v>439</v>
      </c>
      <c r="BF265" t="s">
        <v>439</v>
      </c>
      <c r="BG265">
        <v>0</v>
      </c>
      <c r="BH265">
        <v>0</v>
      </c>
      <c r="BI265">
        <f>1-BG265/BH265</f>
        <v>0</v>
      </c>
      <c r="BJ265">
        <v>0.5</v>
      </c>
      <c r="BK265">
        <f>DJ265</f>
        <v>0</v>
      </c>
      <c r="BL265">
        <f>M265</f>
        <v>0</v>
      </c>
      <c r="BM265">
        <f>BI265*BJ265*BK265</f>
        <v>0</v>
      </c>
      <c r="BN265">
        <f>(BL265-BD265)/BK265</f>
        <v>0</v>
      </c>
      <c r="BO265">
        <f>(BB265-BH265)/BH265</f>
        <v>0</v>
      </c>
      <c r="BP265">
        <f>BA265/(BC265+BA265/BH265)</f>
        <v>0</v>
      </c>
      <c r="BQ265" t="s">
        <v>439</v>
      </c>
      <c r="BR265">
        <v>0</v>
      </c>
      <c r="BS265">
        <f>IF(BR265&lt;&gt;0, BR265, BP265)</f>
        <v>0</v>
      </c>
      <c r="BT265">
        <f>1-BS265/BH265</f>
        <v>0</v>
      </c>
      <c r="BU265">
        <f>(BH265-BG265)/(BH265-BS265)</f>
        <v>0</v>
      </c>
      <c r="BV265">
        <f>(BB265-BH265)/(BB265-BS265)</f>
        <v>0</v>
      </c>
      <c r="BW265">
        <f>(BH265-BG265)/(BH265-BA265)</f>
        <v>0</v>
      </c>
      <c r="BX265">
        <f>(BB265-BH265)/(BB265-BA265)</f>
        <v>0</v>
      </c>
      <c r="BY265">
        <f>(BU265*BS265/BG265)</f>
        <v>0</v>
      </c>
      <c r="BZ265">
        <f>(1-BY265)</f>
        <v>0</v>
      </c>
      <c r="DI265">
        <f>$B$11*EH265+$C$11*EI265+$F$11*ET265*(1-EW265)</f>
        <v>0</v>
      </c>
      <c r="DJ265">
        <f>DI265*DK265</f>
        <v>0</v>
      </c>
      <c r="DK265">
        <f>($B$11*$D$9+$C$11*$D$9+$F$11*((FG265+EY265)/MAX(FG265+EY265+FH265, 0.1)*$I$9+FH265/MAX(FG265+EY265+FH265, 0.1)*$J$9))/($B$11+$C$11+$F$11)</f>
        <v>0</v>
      </c>
      <c r="DL265">
        <f>($B$11*$K$9+$C$11*$K$9+$F$11*((FG265+EY265)/MAX(FG265+EY265+FH265, 0.1)*$P$9+FH265/MAX(FG265+EY265+FH265, 0.1)*$Q$9))/($B$11+$C$11+$F$11)</f>
        <v>0</v>
      </c>
      <c r="DM265">
        <v>2.7</v>
      </c>
      <c r="DN265">
        <v>0.5</v>
      </c>
      <c r="DO265" t="s">
        <v>440</v>
      </c>
      <c r="DP265">
        <v>2</v>
      </c>
      <c r="DQ265" t="b">
        <v>1</v>
      </c>
      <c r="DR265">
        <v>1758405073.814285</v>
      </c>
      <c r="DS265">
        <v>873.5685714285715</v>
      </c>
      <c r="DT265">
        <v>908.9725357142858</v>
      </c>
      <c r="DU265">
        <v>22.9771</v>
      </c>
      <c r="DV265">
        <v>21.246125</v>
      </c>
      <c r="DW265">
        <v>872.9006071428572</v>
      </c>
      <c r="DX265">
        <v>22.75518928571428</v>
      </c>
      <c r="DY265">
        <v>500.0093571428571</v>
      </c>
      <c r="DZ265">
        <v>90.27387499999999</v>
      </c>
      <c r="EA265">
        <v>0.05179186428571427</v>
      </c>
      <c r="EB265">
        <v>29.53460714285714</v>
      </c>
      <c r="EC265">
        <v>30.03639642857143</v>
      </c>
      <c r="ED265">
        <v>999.9000000000002</v>
      </c>
      <c r="EE265">
        <v>0</v>
      </c>
      <c r="EF265">
        <v>0</v>
      </c>
      <c r="EG265">
        <v>10002.85214285714</v>
      </c>
      <c r="EH265">
        <v>0</v>
      </c>
      <c r="EI265">
        <v>7.405820714285715</v>
      </c>
      <c r="EJ265">
        <v>-35.40414642857142</v>
      </c>
      <c r="EK265">
        <v>894.1124285714287</v>
      </c>
      <c r="EL265">
        <v>928.7038214285715</v>
      </c>
      <c r="EM265">
        <v>1.730976785714286</v>
      </c>
      <c r="EN265">
        <v>908.9725357142858</v>
      </c>
      <c r="EO265">
        <v>21.246125</v>
      </c>
      <c r="EP265">
        <v>2.074232857142857</v>
      </c>
      <c r="EQ265">
        <v>1.917971428571428</v>
      </c>
      <c r="ER265">
        <v>18.02266785714286</v>
      </c>
      <c r="ES265">
        <v>16.78291428571429</v>
      </c>
      <c r="ET265">
        <v>1999.97</v>
      </c>
      <c r="EU265">
        <v>0.98000375</v>
      </c>
      <c r="EV265">
        <v>0.01999592499999999</v>
      </c>
      <c r="EW265">
        <v>0</v>
      </c>
      <c r="EX265">
        <v>281.7010714285714</v>
      </c>
      <c r="EY265">
        <v>5.000560000000001</v>
      </c>
      <c r="EZ265">
        <v>5762.523571428572</v>
      </c>
      <c r="FA265">
        <v>17294.64285714286</v>
      </c>
      <c r="FB265">
        <v>40.31664285714285</v>
      </c>
      <c r="FC265">
        <v>40.82324999999999</v>
      </c>
      <c r="FD265">
        <v>40.31010714285714</v>
      </c>
      <c r="FE265">
        <v>39.98632142857142</v>
      </c>
      <c r="FF265">
        <v>41.46407142857142</v>
      </c>
      <c r="FG265">
        <v>1955.08</v>
      </c>
      <c r="FH265">
        <v>39.89000000000001</v>
      </c>
      <c r="FI265">
        <v>0</v>
      </c>
      <c r="FJ265">
        <v>1758405081.4</v>
      </c>
      <c r="FK265">
        <v>0</v>
      </c>
      <c r="FL265">
        <v>281.7141923076923</v>
      </c>
      <c r="FM265">
        <v>0.07169229936553941</v>
      </c>
      <c r="FN265">
        <v>5.096752138909748</v>
      </c>
      <c r="FO265">
        <v>5762.501538461539</v>
      </c>
      <c r="FP265">
        <v>15</v>
      </c>
      <c r="FQ265">
        <v>0</v>
      </c>
      <c r="FR265" t="s">
        <v>441</v>
      </c>
      <c r="FS265">
        <v>1747148579.5</v>
      </c>
      <c r="FT265">
        <v>1747148584.5</v>
      </c>
      <c r="FU265">
        <v>0</v>
      </c>
      <c r="FV265">
        <v>0.162</v>
      </c>
      <c r="FW265">
        <v>-0.001</v>
      </c>
      <c r="FX265">
        <v>0.139</v>
      </c>
      <c r="FY265">
        <v>0.058</v>
      </c>
      <c r="FZ265">
        <v>420</v>
      </c>
      <c r="GA265">
        <v>16</v>
      </c>
      <c r="GB265">
        <v>0.19</v>
      </c>
      <c r="GC265">
        <v>0.02</v>
      </c>
      <c r="GD265">
        <v>-35.420995</v>
      </c>
      <c r="GE265">
        <v>0.03136210131331476</v>
      </c>
      <c r="GF265">
        <v>0.08214272015827095</v>
      </c>
      <c r="GG265">
        <v>1</v>
      </c>
      <c r="GH265">
        <v>281.6803529411765</v>
      </c>
      <c r="GI265">
        <v>0.6938731870138521</v>
      </c>
      <c r="GJ265">
        <v>0.2054066100020324</v>
      </c>
      <c r="GK265">
        <v>1</v>
      </c>
      <c r="GL265">
        <v>1.7359725</v>
      </c>
      <c r="GM265">
        <v>-0.08860750469043244</v>
      </c>
      <c r="GN265">
        <v>0.01074805232356077</v>
      </c>
      <c r="GO265">
        <v>1</v>
      </c>
      <c r="GP265">
        <v>3</v>
      </c>
      <c r="GQ265">
        <v>3</v>
      </c>
      <c r="GR265" t="s">
        <v>442</v>
      </c>
      <c r="GS265">
        <v>3.12793</v>
      </c>
      <c r="GT265">
        <v>2.72991</v>
      </c>
      <c r="GU265">
        <v>0.145971</v>
      </c>
      <c r="GV265">
        <v>0.150672</v>
      </c>
      <c r="GW265">
        <v>0.103692</v>
      </c>
      <c r="GX265">
        <v>0.0987716</v>
      </c>
      <c r="GY265">
        <v>25678.6</v>
      </c>
      <c r="GZ265">
        <v>24727.4</v>
      </c>
      <c r="HA265">
        <v>30606.5</v>
      </c>
      <c r="HB265">
        <v>29364.9</v>
      </c>
      <c r="HC265">
        <v>37860.1</v>
      </c>
      <c r="HD265">
        <v>34815</v>
      </c>
      <c r="HE265">
        <v>46820</v>
      </c>
      <c r="HF265">
        <v>43626.4</v>
      </c>
      <c r="HG265">
        <v>1.83142</v>
      </c>
      <c r="HH265">
        <v>1.88668</v>
      </c>
      <c r="HI265">
        <v>0.115119</v>
      </c>
      <c r="HJ265">
        <v>0</v>
      </c>
      <c r="HK265">
        <v>28.1466</v>
      </c>
      <c r="HL265">
        <v>999.9</v>
      </c>
      <c r="HM265">
        <v>51.8</v>
      </c>
      <c r="HN265">
        <v>30.6</v>
      </c>
      <c r="HO265">
        <v>25.3016</v>
      </c>
      <c r="HP265">
        <v>63.7222</v>
      </c>
      <c r="HQ265">
        <v>16.7067</v>
      </c>
      <c r="HR265">
        <v>1</v>
      </c>
      <c r="HS265">
        <v>0.0827642</v>
      </c>
      <c r="HT265">
        <v>-0.040079</v>
      </c>
      <c r="HU265">
        <v>20.2003</v>
      </c>
      <c r="HV265">
        <v>5.22942</v>
      </c>
      <c r="HW265">
        <v>11.974</v>
      </c>
      <c r="HX265">
        <v>4.9701</v>
      </c>
      <c r="HY265">
        <v>3.28978</v>
      </c>
      <c r="HZ265">
        <v>9999</v>
      </c>
      <c r="IA265">
        <v>9999</v>
      </c>
      <c r="IB265">
        <v>9999</v>
      </c>
      <c r="IC265">
        <v>999.9</v>
      </c>
      <c r="ID265">
        <v>4.97296</v>
      </c>
      <c r="IE265">
        <v>1.8773</v>
      </c>
      <c r="IF265">
        <v>1.87542</v>
      </c>
      <c r="IG265">
        <v>1.8782</v>
      </c>
      <c r="IH265">
        <v>1.87494</v>
      </c>
      <c r="II265">
        <v>1.87851</v>
      </c>
      <c r="IJ265">
        <v>1.87562</v>
      </c>
      <c r="IK265">
        <v>1.87682</v>
      </c>
      <c r="IL265">
        <v>0</v>
      </c>
      <c r="IM265">
        <v>0</v>
      </c>
      <c r="IN265">
        <v>0</v>
      </c>
      <c r="IO265">
        <v>0</v>
      </c>
      <c r="IP265" t="s">
        <v>443</v>
      </c>
      <c r="IQ265" t="s">
        <v>444</v>
      </c>
      <c r="IR265" t="s">
        <v>445</v>
      </c>
      <c r="IS265" t="s">
        <v>445</v>
      </c>
      <c r="IT265" t="s">
        <v>445</v>
      </c>
      <c r="IU265" t="s">
        <v>445</v>
      </c>
      <c r="IV265">
        <v>0</v>
      </c>
      <c r="IW265">
        <v>100</v>
      </c>
      <c r="IX265">
        <v>100</v>
      </c>
      <c r="IY265">
        <v>0.695</v>
      </c>
      <c r="IZ265">
        <v>0.2215</v>
      </c>
      <c r="JA265">
        <v>-0.2046850803116756</v>
      </c>
      <c r="JB265">
        <v>0.001090686741545948</v>
      </c>
      <c r="JC265">
        <v>-2.452344269991786E-07</v>
      </c>
      <c r="JD265">
        <v>1.613811493950918E-10</v>
      </c>
      <c r="JE265">
        <v>-0.05017639731038544</v>
      </c>
      <c r="JF265">
        <v>-0.0006473243881308715</v>
      </c>
      <c r="JG265">
        <v>0.0006993473609999637</v>
      </c>
      <c r="JH265">
        <v>-6.390957121238126E-06</v>
      </c>
      <c r="JI265">
        <v>1</v>
      </c>
      <c r="JJ265">
        <v>2094</v>
      </c>
      <c r="JK265">
        <v>1</v>
      </c>
      <c r="JL265">
        <v>27</v>
      </c>
      <c r="JM265">
        <v>187608.4</v>
      </c>
      <c r="JN265">
        <v>187608.3</v>
      </c>
      <c r="JO265">
        <v>2.13745</v>
      </c>
      <c r="JP265">
        <v>2.52808</v>
      </c>
      <c r="JQ265">
        <v>1.39893</v>
      </c>
      <c r="JR265">
        <v>2.34375</v>
      </c>
      <c r="JS265">
        <v>1.44897</v>
      </c>
      <c r="JT265">
        <v>2.55493</v>
      </c>
      <c r="JU265">
        <v>36.8366</v>
      </c>
      <c r="JV265">
        <v>24.2013</v>
      </c>
      <c r="JW265">
        <v>18</v>
      </c>
      <c r="JX265">
        <v>476.988</v>
      </c>
      <c r="JY265">
        <v>481.909</v>
      </c>
      <c r="JZ265">
        <v>27.5923</v>
      </c>
      <c r="KA265">
        <v>28.2119</v>
      </c>
      <c r="KB265">
        <v>30.0002</v>
      </c>
      <c r="KC265">
        <v>27.9384</v>
      </c>
      <c r="KD265">
        <v>28.0084</v>
      </c>
      <c r="KE265">
        <v>42.7965</v>
      </c>
      <c r="KF265">
        <v>24.7723</v>
      </c>
      <c r="KG265">
        <v>93.3134</v>
      </c>
      <c r="KH265">
        <v>27.5695</v>
      </c>
      <c r="KI265">
        <v>954.734</v>
      </c>
      <c r="KJ265">
        <v>21.276</v>
      </c>
      <c r="KK265">
        <v>101.182</v>
      </c>
      <c r="KL265">
        <v>100.356</v>
      </c>
    </row>
    <row r="266" spans="1:298">
      <c r="A266">
        <v>250</v>
      </c>
      <c r="B266">
        <v>1758405086.6</v>
      </c>
      <c r="C266">
        <v>7678.099999904633</v>
      </c>
      <c r="D266" t="s">
        <v>947</v>
      </c>
      <c r="E266" t="s">
        <v>948</v>
      </c>
      <c r="F266">
        <v>5</v>
      </c>
      <c r="G266" t="s">
        <v>834</v>
      </c>
      <c r="H266" t="s">
        <v>437</v>
      </c>
      <c r="I266" t="s">
        <v>438</v>
      </c>
      <c r="J266">
        <v>1758405079.1</v>
      </c>
      <c r="K266">
        <f>(L266)/1000</f>
        <v>0</v>
      </c>
      <c r="L266">
        <f>IF(DQ266, AO266, AI266)</f>
        <v>0</v>
      </c>
      <c r="M266">
        <f>IF(DQ266, AJ266, AH266)</f>
        <v>0</v>
      </c>
      <c r="N266">
        <f>DS266 - IF(AV266&gt;1, M266*DM266*100.0/(AX266), 0)</f>
        <v>0</v>
      </c>
      <c r="O266">
        <f>((U266-K266/2)*N266-M266)/(U266+K266/2)</f>
        <v>0</v>
      </c>
      <c r="P266">
        <f>O266*(DZ266+EA266)/1000.0</f>
        <v>0</v>
      </c>
      <c r="Q266">
        <f>(DS266 - IF(AV266&gt;1, M266*DM266*100.0/(AX266), 0))*(DZ266+EA266)/1000.0</f>
        <v>0</v>
      </c>
      <c r="R266">
        <f>2.0/((1/T266-1/S266)+SIGN(T266)*SQRT((1/T266-1/S266)*(1/T266-1/S266) + 4*DN266/((DN266+1)*(DN266+1))*(2*1/T266*1/S266-1/S266*1/S266)))</f>
        <v>0</v>
      </c>
      <c r="S266">
        <f>IF(LEFT(DO266,1)&lt;&gt;"0",IF(LEFT(DO266,1)="1",3.0,DP266),$D$5+$E$5*(EG266*DZ266/($K$5*1000))+$F$5*(EG266*DZ266/($K$5*1000))*MAX(MIN(DM266,$J$5),$I$5)*MAX(MIN(DM266,$J$5),$I$5)+$G$5*MAX(MIN(DM266,$J$5),$I$5)*(EG266*DZ266/($K$5*1000))+$H$5*(EG266*DZ266/($K$5*1000))*(EG266*DZ266/($K$5*1000)))</f>
        <v>0</v>
      </c>
      <c r="T266">
        <f>K266*(1000-(1000*0.61365*exp(17.502*X266/(240.97+X266))/(DZ266+EA266)+DU266)/2)/(1000*0.61365*exp(17.502*X266/(240.97+X266))/(DZ266+EA266)-DU266)</f>
        <v>0</v>
      </c>
      <c r="U266">
        <f>1/((DN266+1)/(R266/1.6)+1/(S266/1.37)) + DN266/((DN266+1)/(R266/1.6) + DN266/(S266/1.37))</f>
        <v>0</v>
      </c>
      <c r="V266">
        <f>(DI266*DL266)</f>
        <v>0</v>
      </c>
      <c r="W266">
        <f>(EB266+(V266+2*0.95*5.67E-8*(((EB266+$B$7)+273)^4-(EB266+273)^4)-44100*K266)/(1.84*29.3*S266+8*0.95*5.67E-8*(EB266+273)^3))</f>
        <v>0</v>
      </c>
      <c r="X266">
        <f>($C$7*EC266+$D$7*ED266+$E$7*W266)</f>
        <v>0</v>
      </c>
      <c r="Y266">
        <f>0.61365*exp(17.502*X266/(240.97+X266))</f>
        <v>0</v>
      </c>
      <c r="Z266">
        <f>(AA266/AB266*100)</f>
        <v>0</v>
      </c>
      <c r="AA266">
        <f>DU266*(DZ266+EA266)/1000</f>
        <v>0</v>
      </c>
      <c r="AB266">
        <f>0.61365*exp(17.502*EB266/(240.97+EB266))</f>
        <v>0</v>
      </c>
      <c r="AC266">
        <f>(Y266-DU266*(DZ266+EA266)/1000)</f>
        <v>0</v>
      </c>
      <c r="AD266">
        <f>(-K266*44100)</f>
        <v>0</v>
      </c>
      <c r="AE266">
        <f>2*29.3*S266*0.92*(EB266-X266)</f>
        <v>0</v>
      </c>
      <c r="AF266">
        <f>2*0.95*5.67E-8*(((EB266+$B$7)+273)^4-(X266+273)^4)</f>
        <v>0</v>
      </c>
      <c r="AG266">
        <f>V266+AF266+AD266+AE266</f>
        <v>0</v>
      </c>
      <c r="AH266">
        <f>DY266*AV266*(DT266-DS266*(1000-AV266*DV266)/(1000-AV266*DU266))/(100*DM266)</f>
        <v>0</v>
      </c>
      <c r="AI266">
        <f>1000*DY266*AV266*(DU266-DV266)/(100*DM266*(1000-AV266*DU266))</f>
        <v>0</v>
      </c>
      <c r="AJ266">
        <f>(AK266 - AL266 - DZ266*1E3/(8.314*(EB266+273.15)) * AN266/DY266 * AM266) * DY266/(100*DM266) * (1000 - DV266)/1000</f>
        <v>0</v>
      </c>
      <c r="AK266">
        <v>962.2491078605073</v>
      </c>
      <c r="AL266">
        <v>936.2767878787878</v>
      </c>
      <c r="AM266">
        <v>3.434507445807616</v>
      </c>
      <c r="AN266">
        <v>65.66156784725538</v>
      </c>
      <c r="AO266">
        <f>(AQ266 - AP266 + DZ266*1E3/(8.314*(EB266+273.15)) * AS266/DY266 * AR266) * DY266/(100*DM266) * 1000/(1000 - AQ266)</f>
        <v>0</v>
      </c>
      <c r="AP266">
        <v>21.24150630027327</v>
      </c>
      <c r="AQ266">
        <v>22.94180727272726</v>
      </c>
      <c r="AR266">
        <v>-6.40120020229183E-05</v>
      </c>
      <c r="AS266">
        <v>124.6823972662546</v>
      </c>
      <c r="AT266">
        <v>0</v>
      </c>
      <c r="AU266">
        <v>0</v>
      </c>
      <c r="AV266">
        <f>IF(AT266*$H$13&gt;=AX266,1.0,(AX266/(AX266-AT266*$H$13)))</f>
        <v>0</v>
      </c>
      <c r="AW266">
        <f>(AV266-1)*100</f>
        <v>0</v>
      </c>
      <c r="AX266">
        <f>MAX(0,($B$13+$C$13*EG266)/(1+$D$13*EG266)*DZ266/(EB266+273)*$E$13)</f>
        <v>0</v>
      </c>
      <c r="AY266" t="s">
        <v>439</v>
      </c>
      <c r="AZ266" t="s">
        <v>439</v>
      </c>
      <c r="BA266">
        <v>0</v>
      </c>
      <c r="BB266">
        <v>0</v>
      </c>
      <c r="BC266">
        <f>1-BA266/BB266</f>
        <v>0</v>
      </c>
      <c r="BD266">
        <v>0</v>
      </c>
      <c r="BE266" t="s">
        <v>439</v>
      </c>
      <c r="BF266" t="s">
        <v>439</v>
      </c>
      <c r="BG266">
        <v>0</v>
      </c>
      <c r="BH266">
        <v>0</v>
      </c>
      <c r="BI266">
        <f>1-BG266/BH266</f>
        <v>0</v>
      </c>
      <c r="BJ266">
        <v>0.5</v>
      </c>
      <c r="BK266">
        <f>DJ266</f>
        <v>0</v>
      </c>
      <c r="BL266">
        <f>M266</f>
        <v>0</v>
      </c>
      <c r="BM266">
        <f>BI266*BJ266*BK266</f>
        <v>0</v>
      </c>
      <c r="BN266">
        <f>(BL266-BD266)/BK266</f>
        <v>0</v>
      </c>
      <c r="BO266">
        <f>(BB266-BH266)/BH266</f>
        <v>0</v>
      </c>
      <c r="BP266">
        <f>BA266/(BC266+BA266/BH266)</f>
        <v>0</v>
      </c>
      <c r="BQ266" t="s">
        <v>439</v>
      </c>
      <c r="BR266">
        <v>0</v>
      </c>
      <c r="BS266">
        <f>IF(BR266&lt;&gt;0, BR266, BP266)</f>
        <v>0</v>
      </c>
      <c r="BT266">
        <f>1-BS266/BH266</f>
        <v>0</v>
      </c>
      <c r="BU266">
        <f>(BH266-BG266)/(BH266-BS266)</f>
        <v>0</v>
      </c>
      <c r="BV266">
        <f>(BB266-BH266)/(BB266-BS266)</f>
        <v>0</v>
      </c>
      <c r="BW266">
        <f>(BH266-BG266)/(BH266-BA266)</f>
        <v>0</v>
      </c>
      <c r="BX266">
        <f>(BB266-BH266)/(BB266-BA266)</f>
        <v>0</v>
      </c>
      <c r="BY266">
        <f>(BU266*BS266/BG266)</f>
        <v>0</v>
      </c>
      <c r="BZ266">
        <f>(1-BY266)</f>
        <v>0</v>
      </c>
      <c r="DI266">
        <f>$B$11*EH266+$C$11*EI266+$F$11*ET266*(1-EW266)</f>
        <v>0</v>
      </c>
      <c r="DJ266">
        <f>DI266*DK266</f>
        <v>0</v>
      </c>
      <c r="DK266">
        <f>($B$11*$D$9+$C$11*$D$9+$F$11*((FG266+EY266)/MAX(FG266+EY266+FH266, 0.1)*$I$9+FH266/MAX(FG266+EY266+FH266, 0.1)*$J$9))/($B$11+$C$11+$F$11)</f>
        <v>0</v>
      </c>
      <c r="DL266">
        <f>($B$11*$K$9+$C$11*$K$9+$F$11*((FG266+EY266)/MAX(FG266+EY266+FH266, 0.1)*$P$9+FH266/MAX(FG266+EY266+FH266, 0.1)*$Q$9))/($B$11+$C$11+$F$11)</f>
        <v>0</v>
      </c>
      <c r="DM266">
        <v>2.7</v>
      </c>
      <c r="DN266">
        <v>0.5</v>
      </c>
      <c r="DO266" t="s">
        <v>440</v>
      </c>
      <c r="DP266">
        <v>2</v>
      </c>
      <c r="DQ266" t="b">
        <v>1</v>
      </c>
      <c r="DR266">
        <v>1758405079.1</v>
      </c>
      <c r="DS266">
        <v>891.2857037037037</v>
      </c>
      <c r="DT266">
        <v>926.7851851851852</v>
      </c>
      <c r="DU266">
        <v>22.96486296296296</v>
      </c>
      <c r="DV266">
        <v>21.24416666666666</v>
      </c>
      <c r="DW266">
        <v>890.5994444444443</v>
      </c>
      <c r="DX266">
        <v>22.74321851851852</v>
      </c>
      <c r="DY266">
        <v>499.9981481481482</v>
      </c>
      <c r="DZ266">
        <v>90.27378148148148</v>
      </c>
      <c r="EA266">
        <v>0.05186199629629629</v>
      </c>
      <c r="EB266">
        <v>29.52225185185184</v>
      </c>
      <c r="EC266">
        <v>30.02719259259259</v>
      </c>
      <c r="ED266">
        <v>999.9000000000001</v>
      </c>
      <c r="EE266">
        <v>0</v>
      </c>
      <c r="EF266">
        <v>0</v>
      </c>
      <c r="EG266">
        <v>10004.34444444444</v>
      </c>
      <c r="EH266">
        <v>0</v>
      </c>
      <c r="EI266">
        <v>7.394636666666667</v>
      </c>
      <c r="EJ266">
        <v>-35.49967037037037</v>
      </c>
      <c r="EK266">
        <v>912.2347407407409</v>
      </c>
      <c r="EL266">
        <v>946.9012222222221</v>
      </c>
      <c r="EM266">
        <v>1.720698518518519</v>
      </c>
      <c r="EN266">
        <v>926.7851851851852</v>
      </c>
      <c r="EO266">
        <v>21.24416666666666</v>
      </c>
      <c r="EP266">
        <v>2.073125185185185</v>
      </c>
      <c r="EQ266">
        <v>1.917791481481482</v>
      </c>
      <c r="ER266">
        <v>18.01417777777778</v>
      </c>
      <c r="ES266">
        <v>16.78144444444444</v>
      </c>
      <c r="ET266">
        <v>1999.970370370371</v>
      </c>
      <c r="EU266">
        <v>0.9800037777777777</v>
      </c>
      <c r="EV266">
        <v>0.0199958962962963</v>
      </c>
      <c r="EW266">
        <v>0</v>
      </c>
      <c r="EX266">
        <v>281.7238148148148</v>
      </c>
      <c r="EY266">
        <v>5.000560000000001</v>
      </c>
      <c r="EZ266">
        <v>5762.946296296294</v>
      </c>
      <c r="FA266">
        <v>17294.66296296296</v>
      </c>
      <c r="FB266">
        <v>40.33774074074073</v>
      </c>
      <c r="FC266">
        <v>40.81666666666666</v>
      </c>
      <c r="FD266">
        <v>40.25448148148148</v>
      </c>
      <c r="FE266">
        <v>39.9927037037037</v>
      </c>
      <c r="FF266">
        <v>41.41870370370369</v>
      </c>
      <c r="FG266">
        <v>1955.08037037037</v>
      </c>
      <c r="FH266">
        <v>39.89000000000001</v>
      </c>
      <c r="FI266">
        <v>0</v>
      </c>
      <c r="FJ266">
        <v>1758405086.8</v>
      </c>
      <c r="FK266">
        <v>0</v>
      </c>
      <c r="FL266">
        <v>281.75592</v>
      </c>
      <c r="FM266">
        <v>0.6001538358845379</v>
      </c>
      <c r="FN266">
        <v>2.716153852991833</v>
      </c>
      <c r="FO266">
        <v>5762.9384</v>
      </c>
      <c r="FP266">
        <v>15</v>
      </c>
      <c r="FQ266">
        <v>0</v>
      </c>
      <c r="FR266" t="s">
        <v>441</v>
      </c>
      <c r="FS266">
        <v>1747148579.5</v>
      </c>
      <c r="FT266">
        <v>1747148584.5</v>
      </c>
      <c r="FU266">
        <v>0</v>
      </c>
      <c r="FV266">
        <v>0.162</v>
      </c>
      <c r="FW266">
        <v>-0.001</v>
      </c>
      <c r="FX266">
        <v>0.139</v>
      </c>
      <c r="FY266">
        <v>0.058</v>
      </c>
      <c r="FZ266">
        <v>420</v>
      </c>
      <c r="GA266">
        <v>16</v>
      </c>
      <c r="GB266">
        <v>0.19</v>
      </c>
      <c r="GC266">
        <v>0.02</v>
      </c>
      <c r="GD266">
        <v>-35.44875853658537</v>
      </c>
      <c r="GE266">
        <v>-1.066611846689896</v>
      </c>
      <c r="GF266">
        <v>0.1142503732728269</v>
      </c>
      <c r="GG266">
        <v>0</v>
      </c>
      <c r="GH266">
        <v>281.7241470588235</v>
      </c>
      <c r="GI266">
        <v>0.3212375817966192</v>
      </c>
      <c r="GJ266">
        <v>0.2065231980066151</v>
      </c>
      <c r="GK266">
        <v>1</v>
      </c>
      <c r="GL266">
        <v>1.726596097560975</v>
      </c>
      <c r="GM266">
        <v>-0.1077050174216013</v>
      </c>
      <c r="GN266">
        <v>0.01109257736397847</v>
      </c>
      <c r="GO266">
        <v>0</v>
      </c>
      <c r="GP266">
        <v>1</v>
      </c>
      <c r="GQ266">
        <v>3</v>
      </c>
      <c r="GR266" t="s">
        <v>455</v>
      </c>
      <c r="GS266">
        <v>3.12811</v>
      </c>
      <c r="GT266">
        <v>2.72973</v>
      </c>
      <c r="GU266">
        <v>0.147734</v>
      </c>
      <c r="GV266">
        <v>0.152407</v>
      </c>
      <c r="GW266">
        <v>0.103635</v>
      </c>
      <c r="GX266">
        <v>0.0987619</v>
      </c>
      <c r="GY266">
        <v>25625</v>
      </c>
      <c r="GZ266">
        <v>24677.2</v>
      </c>
      <c r="HA266">
        <v>30606</v>
      </c>
      <c r="HB266">
        <v>29365.3</v>
      </c>
      <c r="HC266">
        <v>37862.2</v>
      </c>
      <c r="HD266">
        <v>34816.1</v>
      </c>
      <c r="HE266">
        <v>46819.3</v>
      </c>
      <c r="HF266">
        <v>43627.1</v>
      </c>
      <c r="HG266">
        <v>1.83183</v>
      </c>
      <c r="HH266">
        <v>1.88645</v>
      </c>
      <c r="HI266">
        <v>0.114895</v>
      </c>
      <c r="HJ266">
        <v>0</v>
      </c>
      <c r="HK266">
        <v>28.1424</v>
      </c>
      <c r="HL266">
        <v>999.9</v>
      </c>
      <c r="HM266">
        <v>51.8</v>
      </c>
      <c r="HN266">
        <v>30.6</v>
      </c>
      <c r="HO266">
        <v>25.3027</v>
      </c>
      <c r="HP266">
        <v>63.6422</v>
      </c>
      <c r="HQ266">
        <v>16.6226</v>
      </c>
      <c r="HR266">
        <v>1</v>
      </c>
      <c r="HS266">
        <v>0.08244410000000001</v>
      </c>
      <c r="HT266">
        <v>-0.071604</v>
      </c>
      <c r="HU266">
        <v>20.2005</v>
      </c>
      <c r="HV266">
        <v>5.22912</v>
      </c>
      <c r="HW266">
        <v>11.974</v>
      </c>
      <c r="HX266">
        <v>4.97</v>
      </c>
      <c r="HY266">
        <v>3.28958</v>
      </c>
      <c r="HZ266">
        <v>9999</v>
      </c>
      <c r="IA266">
        <v>9999</v>
      </c>
      <c r="IB266">
        <v>9999</v>
      </c>
      <c r="IC266">
        <v>999.9</v>
      </c>
      <c r="ID266">
        <v>4.97297</v>
      </c>
      <c r="IE266">
        <v>1.87729</v>
      </c>
      <c r="IF266">
        <v>1.87542</v>
      </c>
      <c r="IG266">
        <v>1.8782</v>
      </c>
      <c r="IH266">
        <v>1.87495</v>
      </c>
      <c r="II266">
        <v>1.87851</v>
      </c>
      <c r="IJ266">
        <v>1.87561</v>
      </c>
      <c r="IK266">
        <v>1.87682</v>
      </c>
      <c r="IL266">
        <v>0</v>
      </c>
      <c r="IM266">
        <v>0</v>
      </c>
      <c r="IN266">
        <v>0</v>
      </c>
      <c r="IO266">
        <v>0</v>
      </c>
      <c r="IP266" t="s">
        <v>443</v>
      </c>
      <c r="IQ266" t="s">
        <v>444</v>
      </c>
      <c r="IR266" t="s">
        <v>445</v>
      </c>
      <c r="IS266" t="s">
        <v>445</v>
      </c>
      <c r="IT266" t="s">
        <v>445</v>
      </c>
      <c r="IU266" t="s">
        <v>445</v>
      </c>
      <c r="IV266">
        <v>0</v>
      </c>
      <c r="IW266">
        <v>100</v>
      </c>
      <c r="IX266">
        <v>100</v>
      </c>
      <c r="IY266">
        <v>0.712</v>
      </c>
      <c r="IZ266">
        <v>0.2212</v>
      </c>
      <c r="JA266">
        <v>-0.2046850803116756</v>
      </c>
      <c r="JB266">
        <v>0.001090686741545948</v>
      </c>
      <c r="JC266">
        <v>-2.452344269991786E-07</v>
      </c>
      <c r="JD266">
        <v>1.613811493950918E-10</v>
      </c>
      <c r="JE266">
        <v>-0.05017639731038544</v>
      </c>
      <c r="JF266">
        <v>-0.0006473243881308715</v>
      </c>
      <c r="JG266">
        <v>0.0006993473609999637</v>
      </c>
      <c r="JH266">
        <v>-6.390957121238126E-06</v>
      </c>
      <c r="JI266">
        <v>1</v>
      </c>
      <c r="JJ266">
        <v>2094</v>
      </c>
      <c r="JK266">
        <v>1</v>
      </c>
      <c r="JL266">
        <v>27</v>
      </c>
      <c r="JM266">
        <v>187608.5</v>
      </c>
      <c r="JN266">
        <v>187608.4</v>
      </c>
      <c r="JO266">
        <v>2.16309</v>
      </c>
      <c r="JP266">
        <v>2.53174</v>
      </c>
      <c r="JQ266">
        <v>1.39893</v>
      </c>
      <c r="JR266">
        <v>2.34375</v>
      </c>
      <c r="JS266">
        <v>1.44897</v>
      </c>
      <c r="JT266">
        <v>2.51465</v>
      </c>
      <c r="JU266">
        <v>36.8366</v>
      </c>
      <c r="JV266">
        <v>24.2013</v>
      </c>
      <c r="JW266">
        <v>18</v>
      </c>
      <c r="JX266">
        <v>477.205</v>
      </c>
      <c r="JY266">
        <v>481.759</v>
      </c>
      <c r="JZ266">
        <v>27.561</v>
      </c>
      <c r="KA266">
        <v>28.2119</v>
      </c>
      <c r="KB266">
        <v>30</v>
      </c>
      <c r="KC266">
        <v>27.9384</v>
      </c>
      <c r="KD266">
        <v>28.0084</v>
      </c>
      <c r="KE266">
        <v>43.4306</v>
      </c>
      <c r="KF266">
        <v>24.7723</v>
      </c>
      <c r="KG266">
        <v>93.3134</v>
      </c>
      <c r="KH266">
        <v>27.5546</v>
      </c>
      <c r="KI266">
        <v>974.773</v>
      </c>
      <c r="KJ266">
        <v>21.2854</v>
      </c>
      <c r="KK266">
        <v>101.181</v>
      </c>
      <c r="KL266">
        <v>100.357</v>
      </c>
    </row>
    <row r="267" spans="1:298">
      <c r="A267">
        <v>251</v>
      </c>
      <c r="B267">
        <v>1758405091.6</v>
      </c>
      <c r="C267">
        <v>7683.099999904633</v>
      </c>
      <c r="D267" t="s">
        <v>949</v>
      </c>
      <c r="E267" t="s">
        <v>950</v>
      </c>
      <c r="F267">
        <v>5</v>
      </c>
      <c r="G267" t="s">
        <v>834</v>
      </c>
      <c r="H267" t="s">
        <v>437</v>
      </c>
      <c r="I267" t="s">
        <v>438</v>
      </c>
      <c r="J267">
        <v>1758405083.814285</v>
      </c>
      <c r="K267">
        <f>(L267)/1000</f>
        <v>0</v>
      </c>
      <c r="L267">
        <f>IF(DQ267, AO267, AI267)</f>
        <v>0</v>
      </c>
      <c r="M267">
        <f>IF(DQ267, AJ267, AH267)</f>
        <v>0</v>
      </c>
      <c r="N267">
        <f>DS267 - IF(AV267&gt;1, M267*DM267*100.0/(AX267), 0)</f>
        <v>0</v>
      </c>
      <c r="O267">
        <f>((U267-K267/2)*N267-M267)/(U267+K267/2)</f>
        <v>0</v>
      </c>
      <c r="P267">
        <f>O267*(DZ267+EA267)/1000.0</f>
        <v>0</v>
      </c>
      <c r="Q267">
        <f>(DS267 - IF(AV267&gt;1, M267*DM267*100.0/(AX267), 0))*(DZ267+EA267)/1000.0</f>
        <v>0</v>
      </c>
      <c r="R267">
        <f>2.0/((1/T267-1/S267)+SIGN(T267)*SQRT((1/T267-1/S267)*(1/T267-1/S267) + 4*DN267/((DN267+1)*(DN267+1))*(2*1/T267*1/S267-1/S267*1/S267)))</f>
        <v>0</v>
      </c>
      <c r="S267">
        <f>IF(LEFT(DO267,1)&lt;&gt;"0",IF(LEFT(DO267,1)="1",3.0,DP267),$D$5+$E$5*(EG267*DZ267/($K$5*1000))+$F$5*(EG267*DZ267/($K$5*1000))*MAX(MIN(DM267,$J$5),$I$5)*MAX(MIN(DM267,$J$5),$I$5)+$G$5*MAX(MIN(DM267,$J$5),$I$5)*(EG267*DZ267/($K$5*1000))+$H$5*(EG267*DZ267/($K$5*1000))*(EG267*DZ267/($K$5*1000)))</f>
        <v>0</v>
      </c>
      <c r="T267">
        <f>K267*(1000-(1000*0.61365*exp(17.502*X267/(240.97+X267))/(DZ267+EA267)+DU267)/2)/(1000*0.61365*exp(17.502*X267/(240.97+X267))/(DZ267+EA267)-DU267)</f>
        <v>0</v>
      </c>
      <c r="U267">
        <f>1/((DN267+1)/(R267/1.6)+1/(S267/1.37)) + DN267/((DN267+1)/(R267/1.6) + DN267/(S267/1.37))</f>
        <v>0</v>
      </c>
      <c r="V267">
        <f>(DI267*DL267)</f>
        <v>0</v>
      </c>
      <c r="W267">
        <f>(EB267+(V267+2*0.95*5.67E-8*(((EB267+$B$7)+273)^4-(EB267+273)^4)-44100*K267)/(1.84*29.3*S267+8*0.95*5.67E-8*(EB267+273)^3))</f>
        <v>0</v>
      </c>
      <c r="X267">
        <f>($C$7*EC267+$D$7*ED267+$E$7*W267)</f>
        <v>0</v>
      </c>
      <c r="Y267">
        <f>0.61365*exp(17.502*X267/(240.97+X267))</f>
        <v>0</v>
      </c>
      <c r="Z267">
        <f>(AA267/AB267*100)</f>
        <v>0</v>
      </c>
      <c r="AA267">
        <f>DU267*(DZ267+EA267)/1000</f>
        <v>0</v>
      </c>
      <c r="AB267">
        <f>0.61365*exp(17.502*EB267/(240.97+EB267))</f>
        <v>0</v>
      </c>
      <c r="AC267">
        <f>(Y267-DU267*(DZ267+EA267)/1000)</f>
        <v>0</v>
      </c>
      <c r="AD267">
        <f>(-K267*44100)</f>
        <v>0</v>
      </c>
      <c r="AE267">
        <f>2*29.3*S267*0.92*(EB267-X267)</f>
        <v>0</v>
      </c>
      <c r="AF267">
        <f>2*0.95*5.67E-8*(((EB267+$B$7)+273)^4-(X267+273)^4)</f>
        <v>0</v>
      </c>
      <c r="AG267">
        <f>V267+AF267+AD267+AE267</f>
        <v>0</v>
      </c>
      <c r="AH267">
        <f>DY267*AV267*(DT267-DS267*(1000-AV267*DV267)/(1000-AV267*DU267))/(100*DM267)</f>
        <v>0</v>
      </c>
      <c r="AI267">
        <f>1000*DY267*AV267*(DU267-DV267)/(100*DM267*(1000-AV267*DU267))</f>
        <v>0</v>
      </c>
      <c r="AJ267">
        <f>(AK267 - AL267 - DZ267*1E3/(8.314*(EB267+273.15)) * AN267/DY267 * AM267) * DY267/(100*DM267) * (1000 - DV267)/1000</f>
        <v>0</v>
      </c>
      <c r="AK267">
        <v>979.4425735983999</v>
      </c>
      <c r="AL267">
        <v>953.5152242424242</v>
      </c>
      <c r="AM267">
        <v>3.433586811143137</v>
      </c>
      <c r="AN267">
        <v>65.66156784725538</v>
      </c>
      <c r="AO267">
        <f>(AQ267 - AP267 + DZ267*1E3/(8.314*(EB267+273.15)) * AS267/DY267 * AR267) * DY267/(100*DM267) * 1000/(1000 - AQ267)</f>
        <v>0</v>
      </c>
      <c r="AP267">
        <v>21.23789559685698</v>
      </c>
      <c r="AQ267">
        <v>22.92241393939394</v>
      </c>
      <c r="AR267">
        <v>-6.903109495035952E-05</v>
      </c>
      <c r="AS267">
        <v>124.6823972662546</v>
      </c>
      <c r="AT267">
        <v>0</v>
      </c>
      <c r="AU267">
        <v>0</v>
      </c>
      <c r="AV267">
        <f>IF(AT267*$H$13&gt;=AX267,1.0,(AX267/(AX267-AT267*$H$13)))</f>
        <v>0</v>
      </c>
      <c r="AW267">
        <f>(AV267-1)*100</f>
        <v>0</v>
      </c>
      <c r="AX267">
        <f>MAX(0,($B$13+$C$13*EG267)/(1+$D$13*EG267)*DZ267/(EB267+273)*$E$13)</f>
        <v>0</v>
      </c>
      <c r="AY267" t="s">
        <v>439</v>
      </c>
      <c r="AZ267" t="s">
        <v>439</v>
      </c>
      <c r="BA267">
        <v>0</v>
      </c>
      <c r="BB267">
        <v>0</v>
      </c>
      <c r="BC267">
        <f>1-BA267/BB267</f>
        <v>0</v>
      </c>
      <c r="BD267">
        <v>0</v>
      </c>
      <c r="BE267" t="s">
        <v>439</v>
      </c>
      <c r="BF267" t="s">
        <v>439</v>
      </c>
      <c r="BG267">
        <v>0</v>
      </c>
      <c r="BH267">
        <v>0</v>
      </c>
      <c r="BI267">
        <f>1-BG267/BH267</f>
        <v>0</v>
      </c>
      <c r="BJ267">
        <v>0.5</v>
      </c>
      <c r="BK267">
        <f>DJ267</f>
        <v>0</v>
      </c>
      <c r="BL267">
        <f>M267</f>
        <v>0</v>
      </c>
      <c r="BM267">
        <f>BI267*BJ267*BK267</f>
        <v>0</v>
      </c>
      <c r="BN267">
        <f>(BL267-BD267)/BK267</f>
        <v>0</v>
      </c>
      <c r="BO267">
        <f>(BB267-BH267)/BH267</f>
        <v>0</v>
      </c>
      <c r="BP267">
        <f>BA267/(BC267+BA267/BH267)</f>
        <v>0</v>
      </c>
      <c r="BQ267" t="s">
        <v>439</v>
      </c>
      <c r="BR267">
        <v>0</v>
      </c>
      <c r="BS267">
        <f>IF(BR267&lt;&gt;0, BR267, BP267)</f>
        <v>0</v>
      </c>
      <c r="BT267">
        <f>1-BS267/BH267</f>
        <v>0</v>
      </c>
      <c r="BU267">
        <f>(BH267-BG267)/(BH267-BS267)</f>
        <v>0</v>
      </c>
      <c r="BV267">
        <f>(BB267-BH267)/(BB267-BS267)</f>
        <v>0</v>
      </c>
      <c r="BW267">
        <f>(BH267-BG267)/(BH267-BA267)</f>
        <v>0</v>
      </c>
      <c r="BX267">
        <f>(BB267-BH267)/(BB267-BA267)</f>
        <v>0</v>
      </c>
      <c r="BY267">
        <f>(BU267*BS267/BG267)</f>
        <v>0</v>
      </c>
      <c r="BZ267">
        <f>(1-BY267)</f>
        <v>0</v>
      </c>
      <c r="DI267">
        <f>$B$11*EH267+$C$11*EI267+$F$11*ET267*(1-EW267)</f>
        <v>0</v>
      </c>
      <c r="DJ267">
        <f>DI267*DK267</f>
        <v>0</v>
      </c>
      <c r="DK267">
        <f>($B$11*$D$9+$C$11*$D$9+$F$11*((FG267+EY267)/MAX(FG267+EY267+FH267, 0.1)*$I$9+FH267/MAX(FG267+EY267+FH267, 0.1)*$J$9))/($B$11+$C$11+$F$11)</f>
        <v>0</v>
      </c>
      <c r="DL267">
        <f>($B$11*$K$9+$C$11*$K$9+$F$11*((FG267+EY267)/MAX(FG267+EY267+FH267, 0.1)*$P$9+FH267/MAX(FG267+EY267+FH267, 0.1)*$Q$9))/($B$11+$C$11+$F$11)</f>
        <v>0</v>
      </c>
      <c r="DM267">
        <v>2.7</v>
      </c>
      <c r="DN267">
        <v>0.5</v>
      </c>
      <c r="DO267" t="s">
        <v>440</v>
      </c>
      <c r="DP267">
        <v>2</v>
      </c>
      <c r="DQ267" t="b">
        <v>1</v>
      </c>
      <c r="DR267">
        <v>1758405083.814285</v>
      </c>
      <c r="DS267">
        <v>907.1350714285716</v>
      </c>
      <c r="DT267">
        <v>942.6799642857144</v>
      </c>
      <c r="DU267">
        <v>22.95005357142857</v>
      </c>
      <c r="DV267">
        <v>21.24173571428572</v>
      </c>
      <c r="DW267">
        <v>906.4322857142857</v>
      </c>
      <c r="DX267">
        <v>22.72871785714286</v>
      </c>
      <c r="DY267">
        <v>500.0069285714285</v>
      </c>
      <c r="DZ267">
        <v>90.27314999999999</v>
      </c>
      <c r="EA267">
        <v>0.05194041428571429</v>
      </c>
      <c r="EB267">
        <v>29.51036071428572</v>
      </c>
      <c r="EC267">
        <v>30.01843571428571</v>
      </c>
      <c r="ED267">
        <v>999.9000000000002</v>
      </c>
      <c r="EE267">
        <v>0</v>
      </c>
      <c r="EF267">
        <v>0</v>
      </c>
      <c r="EG267">
        <v>10002.245</v>
      </c>
      <c r="EH267">
        <v>0</v>
      </c>
      <c r="EI267">
        <v>7.35745392857143</v>
      </c>
      <c r="EJ267">
        <v>-35.54501071428572</v>
      </c>
      <c r="EK267">
        <v>928.4424642857144</v>
      </c>
      <c r="EL267">
        <v>963.1386428571431</v>
      </c>
      <c r="EM267">
        <v>1.708315357142857</v>
      </c>
      <c r="EN267">
        <v>942.6799642857144</v>
      </c>
      <c r="EO267">
        <v>21.24173571428572</v>
      </c>
      <c r="EP267">
        <v>2.071774285714286</v>
      </c>
      <c r="EQ267">
        <v>1.917557857142857</v>
      </c>
      <c r="ER267">
        <v>18.00380357142857</v>
      </c>
      <c r="ES267">
        <v>16.77953571428571</v>
      </c>
      <c r="ET267">
        <v>1999.977857142857</v>
      </c>
      <c r="EU267">
        <v>0.980003857142857</v>
      </c>
      <c r="EV267">
        <v>0.01999581785714286</v>
      </c>
      <c r="EW267">
        <v>0</v>
      </c>
      <c r="EX267">
        <v>281.7390357142858</v>
      </c>
      <c r="EY267">
        <v>5.000560000000001</v>
      </c>
      <c r="EZ267">
        <v>5763.23</v>
      </c>
      <c r="FA267">
        <v>17294.72142857143</v>
      </c>
      <c r="FB267">
        <v>40.29889285714285</v>
      </c>
      <c r="FC267">
        <v>40.81207142857142</v>
      </c>
      <c r="FD267">
        <v>40.24085714285713</v>
      </c>
      <c r="FE267">
        <v>39.98175</v>
      </c>
      <c r="FF267">
        <v>41.41042857142855</v>
      </c>
      <c r="FG267">
        <v>1955.087857142857</v>
      </c>
      <c r="FH267">
        <v>39.89000000000001</v>
      </c>
      <c r="FI267">
        <v>0</v>
      </c>
      <c r="FJ267">
        <v>1758405091.6</v>
      </c>
      <c r="FK267">
        <v>0</v>
      </c>
      <c r="FL267">
        <v>281.77148</v>
      </c>
      <c r="FM267">
        <v>-0.2732307876538271</v>
      </c>
      <c r="FN267">
        <v>5.991538492081306</v>
      </c>
      <c r="FO267">
        <v>5763.2076</v>
      </c>
      <c r="FP267">
        <v>15</v>
      </c>
      <c r="FQ267">
        <v>0</v>
      </c>
      <c r="FR267" t="s">
        <v>441</v>
      </c>
      <c r="FS267">
        <v>1747148579.5</v>
      </c>
      <c r="FT267">
        <v>1747148584.5</v>
      </c>
      <c r="FU267">
        <v>0</v>
      </c>
      <c r="FV267">
        <v>0.162</v>
      </c>
      <c r="FW267">
        <v>-0.001</v>
      </c>
      <c r="FX267">
        <v>0.139</v>
      </c>
      <c r="FY267">
        <v>0.058</v>
      </c>
      <c r="FZ267">
        <v>420</v>
      </c>
      <c r="GA267">
        <v>16</v>
      </c>
      <c r="GB267">
        <v>0.19</v>
      </c>
      <c r="GC267">
        <v>0.02</v>
      </c>
      <c r="GD267">
        <v>-35.5045275</v>
      </c>
      <c r="GE267">
        <v>-0.6141894934333214</v>
      </c>
      <c r="GF267">
        <v>0.09683581204156812</v>
      </c>
      <c r="GG267">
        <v>0</v>
      </c>
      <c r="GH267">
        <v>281.742294117647</v>
      </c>
      <c r="GI267">
        <v>0.3860351319272488</v>
      </c>
      <c r="GJ267">
        <v>0.2228043892021674</v>
      </c>
      <c r="GK267">
        <v>1</v>
      </c>
      <c r="GL267">
        <v>1.714395</v>
      </c>
      <c r="GM267">
        <v>-0.1580021763602307</v>
      </c>
      <c r="GN267">
        <v>0.0153295405997701</v>
      </c>
      <c r="GO267">
        <v>0</v>
      </c>
      <c r="GP267">
        <v>1</v>
      </c>
      <c r="GQ267">
        <v>3</v>
      </c>
      <c r="GR267" t="s">
        <v>455</v>
      </c>
      <c r="GS267">
        <v>3.12821</v>
      </c>
      <c r="GT267">
        <v>2.72984</v>
      </c>
      <c r="GU267">
        <v>0.149475</v>
      </c>
      <c r="GV267">
        <v>0.154103</v>
      </c>
      <c r="GW267">
        <v>0.103568</v>
      </c>
      <c r="GX267">
        <v>0.0987526</v>
      </c>
      <c r="GY267">
        <v>25572.6</v>
      </c>
      <c r="GZ267">
        <v>24627.1</v>
      </c>
      <c r="HA267">
        <v>30605.9</v>
      </c>
      <c r="HB267">
        <v>29364.5</v>
      </c>
      <c r="HC267">
        <v>37865</v>
      </c>
      <c r="HD267">
        <v>34815.6</v>
      </c>
      <c r="HE267">
        <v>46819.1</v>
      </c>
      <c r="HF267">
        <v>43625.9</v>
      </c>
      <c r="HG267">
        <v>1.83183</v>
      </c>
      <c r="HH267">
        <v>1.88645</v>
      </c>
      <c r="HI267">
        <v>0.11472</v>
      </c>
      <c r="HJ267">
        <v>0</v>
      </c>
      <c r="HK267">
        <v>28.1382</v>
      </c>
      <c r="HL267">
        <v>999.9</v>
      </c>
      <c r="HM267">
        <v>51.8</v>
      </c>
      <c r="HN267">
        <v>30.6</v>
      </c>
      <c r="HO267">
        <v>25.3036</v>
      </c>
      <c r="HP267">
        <v>63.7722</v>
      </c>
      <c r="HQ267">
        <v>16.5385</v>
      </c>
      <c r="HR267">
        <v>1</v>
      </c>
      <c r="HS267">
        <v>0.08281760000000001</v>
      </c>
      <c r="HT267">
        <v>-0.102023</v>
      </c>
      <c r="HU267">
        <v>20.2005</v>
      </c>
      <c r="HV267">
        <v>5.22897</v>
      </c>
      <c r="HW267">
        <v>11.974</v>
      </c>
      <c r="HX267">
        <v>4.96985</v>
      </c>
      <c r="HY267">
        <v>3.2896</v>
      </c>
      <c r="HZ267">
        <v>9999</v>
      </c>
      <c r="IA267">
        <v>9999</v>
      </c>
      <c r="IB267">
        <v>9999</v>
      </c>
      <c r="IC267">
        <v>999.9</v>
      </c>
      <c r="ID267">
        <v>4.97299</v>
      </c>
      <c r="IE267">
        <v>1.87731</v>
      </c>
      <c r="IF267">
        <v>1.8754</v>
      </c>
      <c r="IG267">
        <v>1.8782</v>
      </c>
      <c r="IH267">
        <v>1.87494</v>
      </c>
      <c r="II267">
        <v>1.87851</v>
      </c>
      <c r="IJ267">
        <v>1.87563</v>
      </c>
      <c r="IK267">
        <v>1.87682</v>
      </c>
      <c r="IL267">
        <v>0</v>
      </c>
      <c r="IM267">
        <v>0</v>
      </c>
      <c r="IN267">
        <v>0</v>
      </c>
      <c r="IO267">
        <v>0</v>
      </c>
      <c r="IP267" t="s">
        <v>443</v>
      </c>
      <c r="IQ267" t="s">
        <v>444</v>
      </c>
      <c r="IR267" t="s">
        <v>445</v>
      </c>
      <c r="IS267" t="s">
        <v>445</v>
      </c>
      <c r="IT267" t="s">
        <v>445</v>
      </c>
      <c r="IU267" t="s">
        <v>445</v>
      </c>
      <c r="IV267">
        <v>0</v>
      </c>
      <c r="IW267">
        <v>100</v>
      </c>
      <c r="IX267">
        <v>100</v>
      </c>
      <c r="IY267">
        <v>0.73</v>
      </c>
      <c r="IZ267">
        <v>0.2208</v>
      </c>
      <c r="JA267">
        <v>-0.2046850803116756</v>
      </c>
      <c r="JB267">
        <v>0.001090686741545948</v>
      </c>
      <c r="JC267">
        <v>-2.452344269991786E-07</v>
      </c>
      <c r="JD267">
        <v>1.613811493950918E-10</v>
      </c>
      <c r="JE267">
        <v>-0.05017639731038544</v>
      </c>
      <c r="JF267">
        <v>-0.0006473243881308715</v>
      </c>
      <c r="JG267">
        <v>0.0006993473609999637</v>
      </c>
      <c r="JH267">
        <v>-6.390957121238126E-06</v>
      </c>
      <c r="JI267">
        <v>1</v>
      </c>
      <c r="JJ267">
        <v>2094</v>
      </c>
      <c r="JK267">
        <v>1</v>
      </c>
      <c r="JL267">
        <v>27</v>
      </c>
      <c r="JM267">
        <v>187608.5</v>
      </c>
      <c r="JN267">
        <v>187608.5</v>
      </c>
      <c r="JO267">
        <v>2.19849</v>
      </c>
      <c r="JP267">
        <v>2.53662</v>
      </c>
      <c r="JQ267">
        <v>1.39893</v>
      </c>
      <c r="JR267">
        <v>2.34375</v>
      </c>
      <c r="JS267">
        <v>1.44897</v>
      </c>
      <c r="JT267">
        <v>2.47314</v>
      </c>
      <c r="JU267">
        <v>36.8366</v>
      </c>
      <c r="JV267">
        <v>24.2013</v>
      </c>
      <c r="JW267">
        <v>18</v>
      </c>
      <c r="JX267">
        <v>477.2</v>
      </c>
      <c r="JY267">
        <v>481.739</v>
      </c>
      <c r="JZ267">
        <v>27.5457</v>
      </c>
      <c r="KA267">
        <v>28.2119</v>
      </c>
      <c r="KB267">
        <v>30.0002</v>
      </c>
      <c r="KC267">
        <v>27.9376</v>
      </c>
      <c r="KD267">
        <v>28.006</v>
      </c>
      <c r="KE267">
        <v>44.0107</v>
      </c>
      <c r="KF267">
        <v>24.7723</v>
      </c>
      <c r="KG267">
        <v>93.3134</v>
      </c>
      <c r="KH267">
        <v>27.5414</v>
      </c>
      <c r="KI267">
        <v>988.326</v>
      </c>
      <c r="KJ267">
        <v>21.3067</v>
      </c>
      <c r="KK267">
        <v>101.18</v>
      </c>
      <c r="KL267">
        <v>100.355</v>
      </c>
    </row>
    <row r="268" spans="1:298">
      <c r="A268">
        <v>252</v>
      </c>
      <c r="B268">
        <v>1758405096.6</v>
      </c>
      <c r="C268">
        <v>7688.099999904633</v>
      </c>
      <c r="D268" t="s">
        <v>951</v>
      </c>
      <c r="E268" t="s">
        <v>952</v>
      </c>
      <c r="F268">
        <v>5</v>
      </c>
      <c r="G268" t="s">
        <v>834</v>
      </c>
      <c r="H268" t="s">
        <v>437</v>
      </c>
      <c r="I268" t="s">
        <v>438</v>
      </c>
      <c r="J268">
        <v>1758405089.1</v>
      </c>
      <c r="K268">
        <f>(L268)/1000</f>
        <v>0</v>
      </c>
      <c r="L268">
        <f>IF(DQ268, AO268, AI268)</f>
        <v>0</v>
      </c>
      <c r="M268">
        <f>IF(DQ268, AJ268, AH268)</f>
        <v>0</v>
      </c>
      <c r="N268">
        <f>DS268 - IF(AV268&gt;1, M268*DM268*100.0/(AX268), 0)</f>
        <v>0</v>
      </c>
      <c r="O268">
        <f>((U268-K268/2)*N268-M268)/(U268+K268/2)</f>
        <v>0</v>
      </c>
      <c r="P268">
        <f>O268*(DZ268+EA268)/1000.0</f>
        <v>0</v>
      </c>
      <c r="Q268">
        <f>(DS268 - IF(AV268&gt;1, M268*DM268*100.0/(AX268), 0))*(DZ268+EA268)/1000.0</f>
        <v>0</v>
      </c>
      <c r="R268">
        <f>2.0/((1/T268-1/S268)+SIGN(T268)*SQRT((1/T268-1/S268)*(1/T268-1/S268) + 4*DN268/((DN268+1)*(DN268+1))*(2*1/T268*1/S268-1/S268*1/S268)))</f>
        <v>0</v>
      </c>
      <c r="S268">
        <f>IF(LEFT(DO268,1)&lt;&gt;"0",IF(LEFT(DO268,1)="1",3.0,DP268),$D$5+$E$5*(EG268*DZ268/($K$5*1000))+$F$5*(EG268*DZ268/($K$5*1000))*MAX(MIN(DM268,$J$5),$I$5)*MAX(MIN(DM268,$J$5),$I$5)+$G$5*MAX(MIN(DM268,$J$5),$I$5)*(EG268*DZ268/($K$5*1000))+$H$5*(EG268*DZ268/($K$5*1000))*(EG268*DZ268/($K$5*1000)))</f>
        <v>0</v>
      </c>
      <c r="T268">
        <f>K268*(1000-(1000*0.61365*exp(17.502*X268/(240.97+X268))/(DZ268+EA268)+DU268)/2)/(1000*0.61365*exp(17.502*X268/(240.97+X268))/(DZ268+EA268)-DU268)</f>
        <v>0</v>
      </c>
      <c r="U268">
        <f>1/((DN268+1)/(R268/1.6)+1/(S268/1.37)) + DN268/((DN268+1)/(R268/1.6) + DN268/(S268/1.37))</f>
        <v>0</v>
      </c>
      <c r="V268">
        <f>(DI268*DL268)</f>
        <v>0</v>
      </c>
      <c r="W268">
        <f>(EB268+(V268+2*0.95*5.67E-8*(((EB268+$B$7)+273)^4-(EB268+273)^4)-44100*K268)/(1.84*29.3*S268+8*0.95*5.67E-8*(EB268+273)^3))</f>
        <v>0</v>
      </c>
      <c r="X268">
        <f>($C$7*EC268+$D$7*ED268+$E$7*W268)</f>
        <v>0</v>
      </c>
      <c r="Y268">
        <f>0.61365*exp(17.502*X268/(240.97+X268))</f>
        <v>0</v>
      </c>
      <c r="Z268">
        <f>(AA268/AB268*100)</f>
        <v>0</v>
      </c>
      <c r="AA268">
        <f>DU268*(DZ268+EA268)/1000</f>
        <v>0</v>
      </c>
      <c r="AB268">
        <f>0.61365*exp(17.502*EB268/(240.97+EB268))</f>
        <v>0</v>
      </c>
      <c r="AC268">
        <f>(Y268-DU268*(DZ268+EA268)/1000)</f>
        <v>0</v>
      </c>
      <c r="AD268">
        <f>(-K268*44100)</f>
        <v>0</v>
      </c>
      <c r="AE268">
        <f>2*29.3*S268*0.92*(EB268-X268)</f>
        <v>0</v>
      </c>
      <c r="AF268">
        <f>2*0.95*5.67E-8*(((EB268+$B$7)+273)^4-(X268+273)^4)</f>
        <v>0</v>
      </c>
      <c r="AG268">
        <f>V268+AF268+AD268+AE268</f>
        <v>0</v>
      </c>
      <c r="AH268">
        <f>DY268*AV268*(DT268-DS268*(1000-AV268*DV268)/(1000-AV268*DU268))/(100*DM268)</f>
        <v>0</v>
      </c>
      <c r="AI268">
        <f>1000*DY268*AV268*(DU268-DV268)/(100*DM268*(1000-AV268*DU268))</f>
        <v>0</v>
      </c>
      <c r="AJ268">
        <f>(AK268 - AL268 - DZ268*1E3/(8.314*(EB268+273.15)) * AN268/DY268 * AM268) * DY268/(100*DM268) * (1000 - DV268)/1000</f>
        <v>0</v>
      </c>
      <c r="AK268">
        <v>996.341293871421</v>
      </c>
      <c r="AL268">
        <v>970.5660848484846</v>
      </c>
      <c r="AM268">
        <v>3.406453839000818</v>
      </c>
      <c r="AN268">
        <v>65.66156784725538</v>
      </c>
      <c r="AO268">
        <f>(AQ268 - AP268 + DZ268*1E3/(8.314*(EB268+273.15)) * AS268/DY268 * AR268) * DY268/(100*DM268) * 1000/(1000 - AQ268)</f>
        <v>0</v>
      </c>
      <c r="AP268">
        <v>21.2385365416379</v>
      </c>
      <c r="AQ268">
        <v>22.90187999999999</v>
      </c>
      <c r="AR268">
        <v>-5.916057239977733E-05</v>
      </c>
      <c r="AS268">
        <v>124.6823972662546</v>
      </c>
      <c r="AT268">
        <v>0</v>
      </c>
      <c r="AU268">
        <v>0</v>
      </c>
      <c r="AV268">
        <f>IF(AT268*$H$13&gt;=AX268,1.0,(AX268/(AX268-AT268*$H$13)))</f>
        <v>0</v>
      </c>
      <c r="AW268">
        <f>(AV268-1)*100</f>
        <v>0</v>
      </c>
      <c r="AX268">
        <f>MAX(0,($B$13+$C$13*EG268)/(1+$D$13*EG268)*DZ268/(EB268+273)*$E$13)</f>
        <v>0</v>
      </c>
      <c r="AY268" t="s">
        <v>439</v>
      </c>
      <c r="AZ268" t="s">
        <v>439</v>
      </c>
      <c r="BA268">
        <v>0</v>
      </c>
      <c r="BB268">
        <v>0</v>
      </c>
      <c r="BC268">
        <f>1-BA268/BB268</f>
        <v>0</v>
      </c>
      <c r="BD268">
        <v>0</v>
      </c>
      <c r="BE268" t="s">
        <v>439</v>
      </c>
      <c r="BF268" t="s">
        <v>439</v>
      </c>
      <c r="BG268">
        <v>0</v>
      </c>
      <c r="BH268">
        <v>0</v>
      </c>
      <c r="BI268">
        <f>1-BG268/BH268</f>
        <v>0</v>
      </c>
      <c r="BJ268">
        <v>0.5</v>
      </c>
      <c r="BK268">
        <f>DJ268</f>
        <v>0</v>
      </c>
      <c r="BL268">
        <f>M268</f>
        <v>0</v>
      </c>
      <c r="BM268">
        <f>BI268*BJ268*BK268</f>
        <v>0</v>
      </c>
      <c r="BN268">
        <f>(BL268-BD268)/BK268</f>
        <v>0</v>
      </c>
      <c r="BO268">
        <f>(BB268-BH268)/BH268</f>
        <v>0</v>
      </c>
      <c r="BP268">
        <f>BA268/(BC268+BA268/BH268)</f>
        <v>0</v>
      </c>
      <c r="BQ268" t="s">
        <v>439</v>
      </c>
      <c r="BR268">
        <v>0</v>
      </c>
      <c r="BS268">
        <f>IF(BR268&lt;&gt;0, BR268, BP268)</f>
        <v>0</v>
      </c>
      <c r="BT268">
        <f>1-BS268/BH268</f>
        <v>0</v>
      </c>
      <c r="BU268">
        <f>(BH268-BG268)/(BH268-BS268)</f>
        <v>0</v>
      </c>
      <c r="BV268">
        <f>(BB268-BH268)/(BB268-BS268)</f>
        <v>0</v>
      </c>
      <c r="BW268">
        <f>(BH268-BG268)/(BH268-BA268)</f>
        <v>0</v>
      </c>
      <c r="BX268">
        <f>(BB268-BH268)/(BB268-BA268)</f>
        <v>0</v>
      </c>
      <c r="BY268">
        <f>(BU268*BS268/BG268)</f>
        <v>0</v>
      </c>
      <c r="BZ268">
        <f>(1-BY268)</f>
        <v>0</v>
      </c>
      <c r="DI268">
        <f>$B$11*EH268+$C$11*EI268+$F$11*ET268*(1-EW268)</f>
        <v>0</v>
      </c>
      <c r="DJ268">
        <f>DI268*DK268</f>
        <v>0</v>
      </c>
      <c r="DK268">
        <f>($B$11*$D$9+$C$11*$D$9+$F$11*((FG268+EY268)/MAX(FG268+EY268+FH268, 0.1)*$I$9+FH268/MAX(FG268+EY268+FH268, 0.1)*$J$9))/($B$11+$C$11+$F$11)</f>
        <v>0</v>
      </c>
      <c r="DL268">
        <f>($B$11*$K$9+$C$11*$K$9+$F$11*((FG268+EY268)/MAX(FG268+EY268+FH268, 0.1)*$P$9+FH268/MAX(FG268+EY268+FH268, 0.1)*$Q$9))/($B$11+$C$11+$F$11)</f>
        <v>0</v>
      </c>
      <c r="DM268">
        <v>2.7</v>
      </c>
      <c r="DN268">
        <v>0.5</v>
      </c>
      <c r="DO268" t="s">
        <v>440</v>
      </c>
      <c r="DP268">
        <v>2</v>
      </c>
      <c r="DQ268" t="b">
        <v>1</v>
      </c>
      <c r="DR268">
        <v>1758405089.1</v>
      </c>
      <c r="DS268">
        <v>924.8922592592592</v>
      </c>
      <c r="DT268">
        <v>960.4193703703703</v>
      </c>
      <c r="DU268">
        <v>22.93032222222222</v>
      </c>
      <c r="DV268">
        <v>21.2394</v>
      </c>
      <c r="DW268">
        <v>924.1709629629629</v>
      </c>
      <c r="DX268">
        <v>22.7093962962963</v>
      </c>
      <c r="DY268">
        <v>500.0021851851851</v>
      </c>
      <c r="DZ268">
        <v>90.2718962962963</v>
      </c>
      <c r="EA268">
        <v>0.05201755555555555</v>
      </c>
      <c r="EB268">
        <v>29.49608888888888</v>
      </c>
      <c r="EC268">
        <v>30.00848148148148</v>
      </c>
      <c r="ED268">
        <v>999.9000000000001</v>
      </c>
      <c r="EE268">
        <v>0</v>
      </c>
      <c r="EF268">
        <v>0</v>
      </c>
      <c r="EG268">
        <v>10002.98</v>
      </c>
      <c r="EH268">
        <v>0</v>
      </c>
      <c r="EI268">
        <v>7.352804444444444</v>
      </c>
      <c r="EJ268">
        <v>-35.52714444444445</v>
      </c>
      <c r="EK268">
        <v>946.5977037037038</v>
      </c>
      <c r="EL268">
        <v>981.2605555555557</v>
      </c>
      <c r="EM268">
        <v>1.690917037037037</v>
      </c>
      <c r="EN268">
        <v>960.4193703703703</v>
      </c>
      <c r="EO268">
        <v>21.2394</v>
      </c>
      <c r="EP268">
        <v>2.069964444444445</v>
      </c>
      <c r="EQ268">
        <v>1.917320740740741</v>
      </c>
      <c r="ER268">
        <v>17.9899074074074</v>
      </c>
      <c r="ES268">
        <v>16.7775962962963</v>
      </c>
      <c r="ET268">
        <v>2000.004074074074</v>
      </c>
      <c r="EU268">
        <v>0.9800041111111112</v>
      </c>
      <c r="EV268">
        <v>0.01999555555555556</v>
      </c>
      <c r="EW268">
        <v>0</v>
      </c>
      <c r="EX268">
        <v>281.7516296296296</v>
      </c>
      <c r="EY268">
        <v>5.000560000000001</v>
      </c>
      <c r="EZ268">
        <v>5763.942962962963</v>
      </c>
      <c r="FA268">
        <v>17294.94074074074</v>
      </c>
      <c r="FB268">
        <v>40.32622222222221</v>
      </c>
      <c r="FC268">
        <v>40.81207407407407</v>
      </c>
      <c r="FD268">
        <v>40.25662962962964</v>
      </c>
      <c r="FE268">
        <v>40.03907407407407</v>
      </c>
      <c r="FF268">
        <v>41.46033333333332</v>
      </c>
      <c r="FG268">
        <v>1955.114074074074</v>
      </c>
      <c r="FH268">
        <v>39.89000000000001</v>
      </c>
      <c r="FI268">
        <v>0</v>
      </c>
      <c r="FJ268">
        <v>1758405096.4</v>
      </c>
      <c r="FK268">
        <v>0</v>
      </c>
      <c r="FL268">
        <v>281.78956</v>
      </c>
      <c r="FM268">
        <v>-0.07438462675448826</v>
      </c>
      <c r="FN268">
        <v>8.19769230263214</v>
      </c>
      <c r="FO268">
        <v>5763.8604</v>
      </c>
      <c r="FP268">
        <v>15</v>
      </c>
      <c r="FQ268">
        <v>0</v>
      </c>
      <c r="FR268" t="s">
        <v>441</v>
      </c>
      <c r="FS268">
        <v>1747148579.5</v>
      </c>
      <c r="FT268">
        <v>1747148584.5</v>
      </c>
      <c r="FU268">
        <v>0</v>
      </c>
      <c r="FV268">
        <v>0.162</v>
      </c>
      <c r="FW268">
        <v>-0.001</v>
      </c>
      <c r="FX268">
        <v>0.139</v>
      </c>
      <c r="FY268">
        <v>0.058</v>
      </c>
      <c r="FZ268">
        <v>420</v>
      </c>
      <c r="GA268">
        <v>16</v>
      </c>
      <c r="GB268">
        <v>0.19</v>
      </c>
      <c r="GC268">
        <v>0.02</v>
      </c>
      <c r="GD268">
        <v>-35.5115325</v>
      </c>
      <c r="GE268">
        <v>0.3188409005629168</v>
      </c>
      <c r="GF268">
        <v>0.09451260071413722</v>
      </c>
      <c r="GG268">
        <v>1</v>
      </c>
      <c r="GH268">
        <v>281.7755588235294</v>
      </c>
      <c r="GI268">
        <v>0.008815881520955422</v>
      </c>
      <c r="GJ268">
        <v>0.2180535809998337</v>
      </c>
      <c r="GK268">
        <v>1</v>
      </c>
      <c r="GL268">
        <v>1.70294975</v>
      </c>
      <c r="GM268">
        <v>-0.1885284427767423</v>
      </c>
      <c r="GN268">
        <v>0.0181989908356892</v>
      </c>
      <c r="GO268">
        <v>0</v>
      </c>
      <c r="GP268">
        <v>2</v>
      </c>
      <c r="GQ268">
        <v>3</v>
      </c>
      <c r="GR268" t="s">
        <v>448</v>
      </c>
      <c r="GS268">
        <v>3.12818</v>
      </c>
      <c r="GT268">
        <v>2.72999</v>
      </c>
      <c r="GU268">
        <v>0.151194</v>
      </c>
      <c r="GV268">
        <v>0.155835</v>
      </c>
      <c r="GW268">
        <v>0.103506</v>
      </c>
      <c r="GX268">
        <v>0.0987801</v>
      </c>
      <c r="GY268">
        <v>25521.4</v>
      </c>
      <c r="GZ268">
        <v>24576.8</v>
      </c>
      <c r="HA268">
        <v>30606.4</v>
      </c>
      <c r="HB268">
        <v>29364.7</v>
      </c>
      <c r="HC268">
        <v>37868.6</v>
      </c>
      <c r="HD268">
        <v>34814.9</v>
      </c>
      <c r="HE268">
        <v>46820.1</v>
      </c>
      <c r="HF268">
        <v>43626.2</v>
      </c>
      <c r="HG268">
        <v>1.83167</v>
      </c>
      <c r="HH268">
        <v>1.88682</v>
      </c>
      <c r="HI268">
        <v>0.114232</v>
      </c>
      <c r="HJ268">
        <v>0</v>
      </c>
      <c r="HK268">
        <v>28.1322</v>
      </c>
      <c r="HL268">
        <v>999.9</v>
      </c>
      <c r="HM268">
        <v>51.8</v>
      </c>
      <c r="HN268">
        <v>30.6</v>
      </c>
      <c r="HO268">
        <v>25.3024</v>
      </c>
      <c r="HP268">
        <v>63.6922</v>
      </c>
      <c r="HQ268">
        <v>16.5304</v>
      </c>
      <c r="HR268">
        <v>1</v>
      </c>
      <c r="HS268">
        <v>0.0827185</v>
      </c>
      <c r="HT268">
        <v>-0.403273</v>
      </c>
      <c r="HU268">
        <v>20.1981</v>
      </c>
      <c r="HV268">
        <v>5.22972</v>
      </c>
      <c r="HW268">
        <v>11.974</v>
      </c>
      <c r="HX268">
        <v>4.9698</v>
      </c>
      <c r="HY268">
        <v>3.28968</v>
      </c>
      <c r="HZ268">
        <v>9999</v>
      </c>
      <c r="IA268">
        <v>9999</v>
      </c>
      <c r="IB268">
        <v>9999</v>
      </c>
      <c r="IC268">
        <v>999.9</v>
      </c>
      <c r="ID268">
        <v>4.97297</v>
      </c>
      <c r="IE268">
        <v>1.87729</v>
      </c>
      <c r="IF268">
        <v>1.87542</v>
      </c>
      <c r="IG268">
        <v>1.87821</v>
      </c>
      <c r="IH268">
        <v>1.87495</v>
      </c>
      <c r="II268">
        <v>1.87852</v>
      </c>
      <c r="IJ268">
        <v>1.87562</v>
      </c>
      <c r="IK268">
        <v>1.87682</v>
      </c>
      <c r="IL268">
        <v>0</v>
      </c>
      <c r="IM268">
        <v>0</v>
      </c>
      <c r="IN268">
        <v>0</v>
      </c>
      <c r="IO268">
        <v>0</v>
      </c>
      <c r="IP268" t="s">
        <v>443</v>
      </c>
      <c r="IQ268" t="s">
        <v>444</v>
      </c>
      <c r="IR268" t="s">
        <v>445</v>
      </c>
      <c r="IS268" t="s">
        <v>445</v>
      </c>
      <c r="IT268" t="s">
        <v>445</v>
      </c>
      <c r="IU268" t="s">
        <v>445</v>
      </c>
      <c r="IV268">
        <v>0</v>
      </c>
      <c r="IW268">
        <v>100</v>
      </c>
      <c r="IX268">
        <v>100</v>
      </c>
      <c r="IY268">
        <v>0.748</v>
      </c>
      <c r="IZ268">
        <v>0.2203</v>
      </c>
      <c r="JA268">
        <v>-0.2046850803116756</v>
      </c>
      <c r="JB268">
        <v>0.001090686741545948</v>
      </c>
      <c r="JC268">
        <v>-2.452344269991786E-07</v>
      </c>
      <c r="JD268">
        <v>1.613811493950918E-10</v>
      </c>
      <c r="JE268">
        <v>-0.05017639731038544</v>
      </c>
      <c r="JF268">
        <v>-0.0006473243881308715</v>
      </c>
      <c r="JG268">
        <v>0.0006993473609999637</v>
      </c>
      <c r="JH268">
        <v>-6.390957121238126E-06</v>
      </c>
      <c r="JI268">
        <v>1</v>
      </c>
      <c r="JJ268">
        <v>2094</v>
      </c>
      <c r="JK268">
        <v>1</v>
      </c>
      <c r="JL268">
        <v>27</v>
      </c>
      <c r="JM268">
        <v>187608.6</v>
      </c>
      <c r="JN268">
        <v>187608.5</v>
      </c>
      <c r="JO268">
        <v>2.22412</v>
      </c>
      <c r="JP268">
        <v>2.54395</v>
      </c>
      <c r="JQ268">
        <v>1.39893</v>
      </c>
      <c r="JR268">
        <v>2.34375</v>
      </c>
      <c r="JS268">
        <v>1.44897</v>
      </c>
      <c r="JT268">
        <v>2.50122</v>
      </c>
      <c r="JU268">
        <v>36.8366</v>
      </c>
      <c r="JV268">
        <v>24.1838</v>
      </c>
      <c r="JW268">
        <v>18</v>
      </c>
      <c r="JX268">
        <v>477.108</v>
      </c>
      <c r="JY268">
        <v>481.988</v>
      </c>
      <c r="JZ268">
        <v>27.5344</v>
      </c>
      <c r="KA268">
        <v>28.2119</v>
      </c>
      <c r="KB268">
        <v>30.0001</v>
      </c>
      <c r="KC268">
        <v>27.936</v>
      </c>
      <c r="KD268">
        <v>28.006</v>
      </c>
      <c r="KE268">
        <v>44.6388</v>
      </c>
      <c r="KF268">
        <v>24.4991</v>
      </c>
      <c r="KG268">
        <v>93.3134</v>
      </c>
      <c r="KH268">
        <v>27.9995</v>
      </c>
      <c r="KI268">
        <v>1008.39</v>
      </c>
      <c r="KJ268">
        <v>21.3338</v>
      </c>
      <c r="KK268">
        <v>101.182</v>
      </c>
      <c r="KL268">
        <v>100.355</v>
      </c>
    </row>
    <row r="269" spans="1:298">
      <c r="A269">
        <v>253</v>
      </c>
      <c r="B269">
        <v>1758405101.6</v>
      </c>
      <c r="C269">
        <v>7693.099999904633</v>
      </c>
      <c r="D269" t="s">
        <v>953</v>
      </c>
      <c r="E269" t="s">
        <v>954</v>
      </c>
      <c r="F269">
        <v>5</v>
      </c>
      <c r="G269" t="s">
        <v>834</v>
      </c>
      <c r="H269" t="s">
        <v>437</v>
      </c>
      <c r="I269" t="s">
        <v>438</v>
      </c>
      <c r="J269">
        <v>1758405093.814285</v>
      </c>
      <c r="K269">
        <f>(L269)/1000</f>
        <v>0</v>
      </c>
      <c r="L269">
        <f>IF(DQ269, AO269, AI269)</f>
        <v>0</v>
      </c>
      <c r="M269">
        <f>IF(DQ269, AJ269, AH269)</f>
        <v>0</v>
      </c>
      <c r="N269">
        <f>DS269 - IF(AV269&gt;1, M269*DM269*100.0/(AX269), 0)</f>
        <v>0</v>
      </c>
      <c r="O269">
        <f>((U269-K269/2)*N269-M269)/(U269+K269/2)</f>
        <v>0</v>
      </c>
      <c r="P269">
        <f>O269*(DZ269+EA269)/1000.0</f>
        <v>0</v>
      </c>
      <c r="Q269">
        <f>(DS269 - IF(AV269&gt;1, M269*DM269*100.0/(AX269), 0))*(DZ269+EA269)/1000.0</f>
        <v>0</v>
      </c>
      <c r="R269">
        <f>2.0/((1/T269-1/S269)+SIGN(T269)*SQRT((1/T269-1/S269)*(1/T269-1/S269) + 4*DN269/((DN269+1)*(DN269+1))*(2*1/T269*1/S269-1/S269*1/S269)))</f>
        <v>0</v>
      </c>
      <c r="S269">
        <f>IF(LEFT(DO269,1)&lt;&gt;"0",IF(LEFT(DO269,1)="1",3.0,DP269),$D$5+$E$5*(EG269*DZ269/($K$5*1000))+$F$5*(EG269*DZ269/($K$5*1000))*MAX(MIN(DM269,$J$5),$I$5)*MAX(MIN(DM269,$J$5),$I$5)+$G$5*MAX(MIN(DM269,$J$5),$I$5)*(EG269*DZ269/($K$5*1000))+$H$5*(EG269*DZ269/($K$5*1000))*(EG269*DZ269/($K$5*1000)))</f>
        <v>0</v>
      </c>
      <c r="T269">
        <f>K269*(1000-(1000*0.61365*exp(17.502*X269/(240.97+X269))/(DZ269+EA269)+DU269)/2)/(1000*0.61365*exp(17.502*X269/(240.97+X269))/(DZ269+EA269)-DU269)</f>
        <v>0</v>
      </c>
      <c r="U269">
        <f>1/((DN269+1)/(R269/1.6)+1/(S269/1.37)) + DN269/((DN269+1)/(R269/1.6) + DN269/(S269/1.37))</f>
        <v>0</v>
      </c>
      <c r="V269">
        <f>(DI269*DL269)</f>
        <v>0</v>
      </c>
      <c r="W269">
        <f>(EB269+(V269+2*0.95*5.67E-8*(((EB269+$B$7)+273)^4-(EB269+273)^4)-44100*K269)/(1.84*29.3*S269+8*0.95*5.67E-8*(EB269+273)^3))</f>
        <v>0</v>
      </c>
      <c r="X269">
        <f>($C$7*EC269+$D$7*ED269+$E$7*W269)</f>
        <v>0</v>
      </c>
      <c r="Y269">
        <f>0.61365*exp(17.502*X269/(240.97+X269))</f>
        <v>0</v>
      </c>
      <c r="Z269">
        <f>(AA269/AB269*100)</f>
        <v>0</v>
      </c>
      <c r="AA269">
        <f>DU269*(DZ269+EA269)/1000</f>
        <v>0</v>
      </c>
      <c r="AB269">
        <f>0.61365*exp(17.502*EB269/(240.97+EB269))</f>
        <v>0</v>
      </c>
      <c r="AC269">
        <f>(Y269-DU269*(DZ269+EA269)/1000)</f>
        <v>0</v>
      </c>
      <c r="AD269">
        <f>(-K269*44100)</f>
        <v>0</v>
      </c>
      <c r="AE269">
        <f>2*29.3*S269*0.92*(EB269-X269)</f>
        <v>0</v>
      </c>
      <c r="AF269">
        <f>2*0.95*5.67E-8*(((EB269+$B$7)+273)^4-(X269+273)^4)</f>
        <v>0</v>
      </c>
      <c r="AG269">
        <f>V269+AF269+AD269+AE269</f>
        <v>0</v>
      </c>
      <c r="AH269">
        <f>DY269*AV269*(DT269-DS269*(1000-AV269*DV269)/(1000-AV269*DU269))/(100*DM269)</f>
        <v>0</v>
      </c>
      <c r="AI269">
        <f>1000*DY269*AV269*(DU269-DV269)/(100*DM269*(1000-AV269*DU269))</f>
        <v>0</v>
      </c>
      <c r="AJ269">
        <f>(AK269 - AL269 - DZ269*1E3/(8.314*(EB269+273.15)) * AN269/DY269 * AM269) * DY269/(100*DM269) * (1000 - DV269)/1000</f>
        <v>0</v>
      </c>
      <c r="AK269">
        <v>1013.900803565325</v>
      </c>
      <c r="AL269">
        <v>987.9059696969692</v>
      </c>
      <c r="AM269">
        <v>3.464630935450623</v>
      </c>
      <c r="AN269">
        <v>65.66156784725538</v>
      </c>
      <c r="AO269">
        <f>(AQ269 - AP269 + DZ269*1E3/(8.314*(EB269+273.15)) * AS269/DY269 * AR269) * DY269/(100*DM269) * 1000/(1000 - AQ269)</f>
        <v>0</v>
      </c>
      <c r="AP269">
        <v>21.27908734999852</v>
      </c>
      <c r="AQ269">
        <v>22.89757272727272</v>
      </c>
      <c r="AR269">
        <v>3.107549643199056E-05</v>
      </c>
      <c r="AS269">
        <v>124.6823972662546</v>
      </c>
      <c r="AT269">
        <v>0</v>
      </c>
      <c r="AU269">
        <v>0</v>
      </c>
      <c r="AV269">
        <f>IF(AT269*$H$13&gt;=AX269,1.0,(AX269/(AX269-AT269*$H$13)))</f>
        <v>0</v>
      </c>
      <c r="AW269">
        <f>(AV269-1)*100</f>
        <v>0</v>
      </c>
      <c r="AX269">
        <f>MAX(0,($B$13+$C$13*EG269)/(1+$D$13*EG269)*DZ269/(EB269+273)*$E$13)</f>
        <v>0</v>
      </c>
      <c r="AY269" t="s">
        <v>439</v>
      </c>
      <c r="AZ269" t="s">
        <v>439</v>
      </c>
      <c r="BA269">
        <v>0</v>
      </c>
      <c r="BB269">
        <v>0</v>
      </c>
      <c r="BC269">
        <f>1-BA269/BB269</f>
        <v>0</v>
      </c>
      <c r="BD269">
        <v>0</v>
      </c>
      <c r="BE269" t="s">
        <v>439</v>
      </c>
      <c r="BF269" t="s">
        <v>439</v>
      </c>
      <c r="BG269">
        <v>0</v>
      </c>
      <c r="BH269">
        <v>0</v>
      </c>
      <c r="BI269">
        <f>1-BG269/BH269</f>
        <v>0</v>
      </c>
      <c r="BJ269">
        <v>0.5</v>
      </c>
      <c r="BK269">
        <f>DJ269</f>
        <v>0</v>
      </c>
      <c r="BL269">
        <f>M269</f>
        <v>0</v>
      </c>
      <c r="BM269">
        <f>BI269*BJ269*BK269</f>
        <v>0</v>
      </c>
      <c r="BN269">
        <f>(BL269-BD269)/BK269</f>
        <v>0</v>
      </c>
      <c r="BO269">
        <f>(BB269-BH269)/BH269</f>
        <v>0</v>
      </c>
      <c r="BP269">
        <f>BA269/(BC269+BA269/BH269)</f>
        <v>0</v>
      </c>
      <c r="BQ269" t="s">
        <v>439</v>
      </c>
      <c r="BR269">
        <v>0</v>
      </c>
      <c r="BS269">
        <f>IF(BR269&lt;&gt;0, BR269, BP269)</f>
        <v>0</v>
      </c>
      <c r="BT269">
        <f>1-BS269/BH269</f>
        <v>0</v>
      </c>
      <c r="BU269">
        <f>(BH269-BG269)/(BH269-BS269)</f>
        <v>0</v>
      </c>
      <c r="BV269">
        <f>(BB269-BH269)/(BB269-BS269)</f>
        <v>0</v>
      </c>
      <c r="BW269">
        <f>(BH269-BG269)/(BH269-BA269)</f>
        <v>0</v>
      </c>
      <c r="BX269">
        <f>(BB269-BH269)/(BB269-BA269)</f>
        <v>0</v>
      </c>
      <c r="BY269">
        <f>(BU269*BS269/BG269)</f>
        <v>0</v>
      </c>
      <c r="BZ269">
        <f>(1-BY269)</f>
        <v>0</v>
      </c>
      <c r="DI269">
        <f>$B$11*EH269+$C$11*EI269+$F$11*ET269*(1-EW269)</f>
        <v>0</v>
      </c>
      <c r="DJ269">
        <f>DI269*DK269</f>
        <v>0</v>
      </c>
      <c r="DK269">
        <f>($B$11*$D$9+$C$11*$D$9+$F$11*((FG269+EY269)/MAX(FG269+EY269+FH269, 0.1)*$I$9+FH269/MAX(FG269+EY269+FH269, 0.1)*$J$9))/($B$11+$C$11+$F$11)</f>
        <v>0</v>
      </c>
      <c r="DL269">
        <f>($B$11*$K$9+$C$11*$K$9+$F$11*((FG269+EY269)/MAX(FG269+EY269+FH269, 0.1)*$P$9+FH269/MAX(FG269+EY269+FH269, 0.1)*$Q$9))/($B$11+$C$11+$F$11)</f>
        <v>0</v>
      </c>
      <c r="DM269">
        <v>2.7</v>
      </c>
      <c r="DN269">
        <v>0.5</v>
      </c>
      <c r="DO269" t="s">
        <v>440</v>
      </c>
      <c r="DP269">
        <v>2</v>
      </c>
      <c r="DQ269" t="b">
        <v>1</v>
      </c>
      <c r="DR269">
        <v>1758405093.814285</v>
      </c>
      <c r="DS269">
        <v>940.7519285714285</v>
      </c>
      <c r="DT269">
        <v>976.2937142857144</v>
      </c>
      <c r="DU269">
        <v>22.91304642857143</v>
      </c>
      <c r="DV269">
        <v>21.24825714285714</v>
      </c>
      <c r="DW269">
        <v>940.0139285714284</v>
      </c>
      <c r="DX269">
        <v>22.692475</v>
      </c>
      <c r="DY269">
        <v>499.9953571428572</v>
      </c>
      <c r="DZ269">
        <v>90.27114285714288</v>
      </c>
      <c r="EA269">
        <v>0.05209797142857143</v>
      </c>
      <c r="EB269">
        <v>29.48404285714286</v>
      </c>
      <c r="EC269">
        <v>30.00366071428572</v>
      </c>
      <c r="ED269">
        <v>999.9000000000002</v>
      </c>
      <c r="EE269">
        <v>0</v>
      </c>
      <c r="EF269">
        <v>0</v>
      </c>
      <c r="EG269">
        <v>9998.213214285715</v>
      </c>
      <c r="EH269">
        <v>0</v>
      </c>
      <c r="EI269">
        <v>7.349573928571429</v>
      </c>
      <c r="EJ269">
        <v>-35.54161071428572</v>
      </c>
      <c r="EK269">
        <v>962.812607142857</v>
      </c>
      <c r="EL269">
        <v>997.4887857142858</v>
      </c>
      <c r="EM269">
        <v>1.664786785714286</v>
      </c>
      <c r="EN269">
        <v>976.2937142857144</v>
      </c>
      <c r="EO269">
        <v>21.24825714285714</v>
      </c>
      <c r="EP269">
        <v>2.068388214285714</v>
      </c>
      <c r="EQ269">
        <v>1.918104642857143</v>
      </c>
      <c r="ER269">
        <v>17.97779285714286</v>
      </c>
      <c r="ES269">
        <v>16.78401785714285</v>
      </c>
      <c r="ET269">
        <v>2000.031071428572</v>
      </c>
      <c r="EU269">
        <v>0.9800043928571428</v>
      </c>
      <c r="EV269">
        <v>0.01999526428571428</v>
      </c>
      <c r="EW269">
        <v>0</v>
      </c>
      <c r="EX269">
        <v>281.7506428571429</v>
      </c>
      <c r="EY269">
        <v>5.000560000000001</v>
      </c>
      <c r="EZ269">
        <v>5764.164642857143</v>
      </c>
      <c r="FA269">
        <v>17295.17142857143</v>
      </c>
      <c r="FB269">
        <v>40.28996428571428</v>
      </c>
      <c r="FC269">
        <v>40.80757142857142</v>
      </c>
      <c r="FD269">
        <v>40.27417857142856</v>
      </c>
      <c r="FE269">
        <v>40.00646428571429</v>
      </c>
      <c r="FF269">
        <v>41.45728571428571</v>
      </c>
      <c r="FG269">
        <v>1955.141071428572</v>
      </c>
      <c r="FH269">
        <v>39.89000000000001</v>
      </c>
      <c r="FI269">
        <v>0</v>
      </c>
      <c r="FJ269">
        <v>1758405101.8</v>
      </c>
      <c r="FK269">
        <v>0</v>
      </c>
      <c r="FL269">
        <v>281.7825</v>
      </c>
      <c r="FM269">
        <v>0.03449572392517807</v>
      </c>
      <c r="FN269">
        <v>0.6683760753737996</v>
      </c>
      <c r="FO269">
        <v>5764.095</v>
      </c>
      <c r="FP269">
        <v>15</v>
      </c>
      <c r="FQ269">
        <v>0</v>
      </c>
      <c r="FR269" t="s">
        <v>441</v>
      </c>
      <c r="FS269">
        <v>1747148579.5</v>
      </c>
      <c r="FT269">
        <v>1747148584.5</v>
      </c>
      <c r="FU269">
        <v>0</v>
      </c>
      <c r="FV269">
        <v>0.162</v>
      </c>
      <c r="FW269">
        <v>-0.001</v>
      </c>
      <c r="FX269">
        <v>0.139</v>
      </c>
      <c r="FY269">
        <v>0.058</v>
      </c>
      <c r="FZ269">
        <v>420</v>
      </c>
      <c r="GA269">
        <v>16</v>
      </c>
      <c r="GB269">
        <v>0.19</v>
      </c>
      <c r="GC269">
        <v>0.02</v>
      </c>
      <c r="GD269">
        <v>-35.55422926829268</v>
      </c>
      <c r="GE269">
        <v>-0.03901045296176863</v>
      </c>
      <c r="GF269">
        <v>0.1087060508197698</v>
      </c>
      <c r="GG269">
        <v>1</v>
      </c>
      <c r="GH269">
        <v>281.7702647058824</v>
      </c>
      <c r="GI269">
        <v>-0.06229183058228484</v>
      </c>
      <c r="GJ269">
        <v>0.2151748001897008</v>
      </c>
      <c r="GK269">
        <v>1</v>
      </c>
      <c r="GL269">
        <v>1.679308048780488</v>
      </c>
      <c r="GM269">
        <v>-0.2991100348432074</v>
      </c>
      <c r="GN269">
        <v>0.03083063112725618</v>
      </c>
      <c r="GO269">
        <v>0</v>
      </c>
      <c r="GP269">
        <v>2</v>
      </c>
      <c r="GQ269">
        <v>3</v>
      </c>
      <c r="GR269" t="s">
        <v>448</v>
      </c>
      <c r="GS269">
        <v>3.12819</v>
      </c>
      <c r="GT269">
        <v>2.7297</v>
      </c>
      <c r="GU269">
        <v>0.152915</v>
      </c>
      <c r="GV269">
        <v>0.157528</v>
      </c>
      <c r="GW269">
        <v>0.103505</v>
      </c>
      <c r="GX269">
        <v>0.09889199999999999</v>
      </c>
      <c r="GY269">
        <v>25469.1</v>
      </c>
      <c r="GZ269">
        <v>24527.4</v>
      </c>
      <c r="HA269">
        <v>30605.9</v>
      </c>
      <c r="HB269">
        <v>29364.6</v>
      </c>
      <c r="HC269">
        <v>37868.1</v>
      </c>
      <c r="HD269">
        <v>34810.4</v>
      </c>
      <c r="HE269">
        <v>46819.2</v>
      </c>
      <c r="HF269">
        <v>43625.9</v>
      </c>
      <c r="HG269">
        <v>1.832</v>
      </c>
      <c r="HH269">
        <v>1.88657</v>
      </c>
      <c r="HI269">
        <v>0.114843</v>
      </c>
      <c r="HJ269">
        <v>0</v>
      </c>
      <c r="HK269">
        <v>28.1256</v>
      </c>
      <c r="HL269">
        <v>999.9</v>
      </c>
      <c r="HM269">
        <v>51.8</v>
      </c>
      <c r="HN269">
        <v>30.6</v>
      </c>
      <c r="HO269">
        <v>25.3025</v>
      </c>
      <c r="HP269">
        <v>63.0422</v>
      </c>
      <c r="HQ269">
        <v>16.5825</v>
      </c>
      <c r="HR269">
        <v>1</v>
      </c>
      <c r="HS269">
        <v>0.0841336</v>
      </c>
      <c r="HT269">
        <v>-1.51567</v>
      </c>
      <c r="HU269">
        <v>20.1925</v>
      </c>
      <c r="HV269">
        <v>5.22897</v>
      </c>
      <c r="HW269">
        <v>11.974</v>
      </c>
      <c r="HX269">
        <v>4.9698</v>
      </c>
      <c r="HY269">
        <v>3.2899</v>
      </c>
      <c r="HZ269">
        <v>9999</v>
      </c>
      <c r="IA269">
        <v>9999</v>
      </c>
      <c r="IB269">
        <v>9999</v>
      </c>
      <c r="IC269">
        <v>999.9</v>
      </c>
      <c r="ID269">
        <v>4.97297</v>
      </c>
      <c r="IE269">
        <v>1.87729</v>
      </c>
      <c r="IF269">
        <v>1.87537</v>
      </c>
      <c r="IG269">
        <v>1.8782</v>
      </c>
      <c r="IH269">
        <v>1.87488</v>
      </c>
      <c r="II269">
        <v>1.87851</v>
      </c>
      <c r="IJ269">
        <v>1.87561</v>
      </c>
      <c r="IK269">
        <v>1.87678</v>
      </c>
      <c r="IL269">
        <v>0</v>
      </c>
      <c r="IM269">
        <v>0</v>
      </c>
      <c r="IN269">
        <v>0</v>
      </c>
      <c r="IO269">
        <v>0</v>
      </c>
      <c r="IP269" t="s">
        <v>443</v>
      </c>
      <c r="IQ269" t="s">
        <v>444</v>
      </c>
      <c r="IR269" t="s">
        <v>445</v>
      </c>
      <c r="IS269" t="s">
        <v>445</v>
      </c>
      <c r="IT269" t="s">
        <v>445</v>
      </c>
      <c r="IU269" t="s">
        <v>445</v>
      </c>
      <c r="IV269">
        <v>0</v>
      </c>
      <c r="IW269">
        <v>100</v>
      </c>
      <c r="IX269">
        <v>100</v>
      </c>
      <c r="IY269">
        <v>0.766</v>
      </c>
      <c r="IZ269">
        <v>0.2203</v>
      </c>
      <c r="JA269">
        <v>-0.2046850803116756</v>
      </c>
      <c r="JB269">
        <v>0.001090686741545948</v>
      </c>
      <c r="JC269">
        <v>-2.452344269991786E-07</v>
      </c>
      <c r="JD269">
        <v>1.613811493950918E-10</v>
      </c>
      <c r="JE269">
        <v>-0.05017639731038544</v>
      </c>
      <c r="JF269">
        <v>-0.0006473243881308715</v>
      </c>
      <c r="JG269">
        <v>0.0006993473609999637</v>
      </c>
      <c r="JH269">
        <v>-6.390957121238126E-06</v>
      </c>
      <c r="JI269">
        <v>1</v>
      </c>
      <c r="JJ269">
        <v>2094</v>
      </c>
      <c r="JK269">
        <v>1</v>
      </c>
      <c r="JL269">
        <v>27</v>
      </c>
      <c r="JM269">
        <v>187608.7</v>
      </c>
      <c r="JN269">
        <v>187608.6</v>
      </c>
      <c r="JO269">
        <v>2.2583</v>
      </c>
      <c r="JP269">
        <v>2.54028</v>
      </c>
      <c r="JQ269">
        <v>1.39893</v>
      </c>
      <c r="JR269">
        <v>2.34375</v>
      </c>
      <c r="JS269">
        <v>1.44897</v>
      </c>
      <c r="JT269">
        <v>2.53296</v>
      </c>
      <c r="JU269">
        <v>36.8366</v>
      </c>
      <c r="JV269">
        <v>24.1926</v>
      </c>
      <c r="JW269">
        <v>18</v>
      </c>
      <c r="JX269">
        <v>477.285</v>
      </c>
      <c r="JY269">
        <v>481.822</v>
      </c>
      <c r="JZ269">
        <v>27.8886</v>
      </c>
      <c r="KA269">
        <v>28.2119</v>
      </c>
      <c r="KB269">
        <v>30.0008</v>
      </c>
      <c r="KC269">
        <v>27.936</v>
      </c>
      <c r="KD269">
        <v>28.006</v>
      </c>
      <c r="KE269">
        <v>45.2035</v>
      </c>
      <c r="KF269">
        <v>24.4991</v>
      </c>
      <c r="KG269">
        <v>93.3134</v>
      </c>
      <c r="KH269">
        <v>28.0009</v>
      </c>
      <c r="KI269">
        <v>1021.76</v>
      </c>
      <c r="KJ269">
        <v>21.3405</v>
      </c>
      <c r="KK269">
        <v>101.18</v>
      </c>
      <c r="KL269">
        <v>100.355</v>
      </c>
    </row>
    <row r="270" spans="1:298">
      <c r="A270">
        <v>254</v>
      </c>
      <c r="B270">
        <v>1758405106.6</v>
      </c>
      <c r="C270">
        <v>7698.099999904633</v>
      </c>
      <c r="D270" t="s">
        <v>955</v>
      </c>
      <c r="E270" t="s">
        <v>956</v>
      </c>
      <c r="F270">
        <v>5</v>
      </c>
      <c r="G270" t="s">
        <v>834</v>
      </c>
      <c r="H270" t="s">
        <v>437</v>
      </c>
      <c r="I270" t="s">
        <v>438</v>
      </c>
      <c r="J270">
        <v>1758405099.1</v>
      </c>
      <c r="K270">
        <f>(L270)/1000</f>
        <v>0</v>
      </c>
      <c r="L270">
        <f>IF(DQ270, AO270, AI270)</f>
        <v>0</v>
      </c>
      <c r="M270">
        <f>IF(DQ270, AJ270, AH270)</f>
        <v>0</v>
      </c>
      <c r="N270">
        <f>DS270 - IF(AV270&gt;1, M270*DM270*100.0/(AX270), 0)</f>
        <v>0</v>
      </c>
      <c r="O270">
        <f>((U270-K270/2)*N270-M270)/(U270+K270/2)</f>
        <v>0</v>
      </c>
      <c r="P270">
        <f>O270*(DZ270+EA270)/1000.0</f>
        <v>0</v>
      </c>
      <c r="Q270">
        <f>(DS270 - IF(AV270&gt;1, M270*DM270*100.0/(AX270), 0))*(DZ270+EA270)/1000.0</f>
        <v>0</v>
      </c>
      <c r="R270">
        <f>2.0/((1/T270-1/S270)+SIGN(T270)*SQRT((1/T270-1/S270)*(1/T270-1/S270) + 4*DN270/((DN270+1)*(DN270+1))*(2*1/T270*1/S270-1/S270*1/S270)))</f>
        <v>0</v>
      </c>
      <c r="S270">
        <f>IF(LEFT(DO270,1)&lt;&gt;"0",IF(LEFT(DO270,1)="1",3.0,DP270),$D$5+$E$5*(EG270*DZ270/($K$5*1000))+$F$5*(EG270*DZ270/($K$5*1000))*MAX(MIN(DM270,$J$5),$I$5)*MAX(MIN(DM270,$J$5),$I$5)+$G$5*MAX(MIN(DM270,$J$5),$I$5)*(EG270*DZ270/($K$5*1000))+$H$5*(EG270*DZ270/($K$5*1000))*(EG270*DZ270/($K$5*1000)))</f>
        <v>0</v>
      </c>
      <c r="T270">
        <f>K270*(1000-(1000*0.61365*exp(17.502*X270/(240.97+X270))/(DZ270+EA270)+DU270)/2)/(1000*0.61365*exp(17.502*X270/(240.97+X270))/(DZ270+EA270)-DU270)</f>
        <v>0</v>
      </c>
      <c r="U270">
        <f>1/((DN270+1)/(R270/1.6)+1/(S270/1.37)) + DN270/((DN270+1)/(R270/1.6) + DN270/(S270/1.37))</f>
        <v>0</v>
      </c>
      <c r="V270">
        <f>(DI270*DL270)</f>
        <v>0</v>
      </c>
      <c r="W270">
        <f>(EB270+(V270+2*0.95*5.67E-8*(((EB270+$B$7)+273)^4-(EB270+273)^4)-44100*K270)/(1.84*29.3*S270+8*0.95*5.67E-8*(EB270+273)^3))</f>
        <v>0</v>
      </c>
      <c r="X270">
        <f>($C$7*EC270+$D$7*ED270+$E$7*W270)</f>
        <v>0</v>
      </c>
      <c r="Y270">
        <f>0.61365*exp(17.502*X270/(240.97+X270))</f>
        <v>0</v>
      </c>
      <c r="Z270">
        <f>(AA270/AB270*100)</f>
        <v>0</v>
      </c>
      <c r="AA270">
        <f>DU270*(DZ270+EA270)/1000</f>
        <v>0</v>
      </c>
      <c r="AB270">
        <f>0.61365*exp(17.502*EB270/(240.97+EB270))</f>
        <v>0</v>
      </c>
      <c r="AC270">
        <f>(Y270-DU270*(DZ270+EA270)/1000)</f>
        <v>0</v>
      </c>
      <c r="AD270">
        <f>(-K270*44100)</f>
        <v>0</v>
      </c>
      <c r="AE270">
        <f>2*29.3*S270*0.92*(EB270-X270)</f>
        <v>0</v>
      </c>
      <c r="AF270">
        <f>2*0.95*5.67E-8*(((EB270+$B$7)+273)^4-(X270+273)^4)</f>
        <v>0</v>
      </c>
      <c r="AG270">
        <f>V270+AF270+AD270+AE270</f>
        <v>0</v>
      </c>
      <c r="AH270">
        <f>DY270*AV270*(DT270-DS270*(1000-AV270*DV270)/(1000-AV270*DU270))/(100*DM270)</f>
        <v>0</v>
      </c>
      <c r="AI270">
        <f>1000*DY270*AV270*(DU270-DV270)/(100*DM270*(1000-AV270*DU270))</f>
        <v>0</v>
      </c>
      <c r="AJ270">
        <f>(AK270 - AL270 - DZ270*1E3/(8.314*(EB270+273.15)) * AN270/DY270 * AM270) * DY270/(100*DM270) * (1000 - DV270)/1000</f>
        <v>0</v>
      </c>
      <c r="AK270">
        <v>1030.870095495128</v>
      </c>
      <c r="AL270">
        <v>1005.077781818182</v>
      </c>
      <c r="AM270">
        <v>3.437763652516308</v>
      </c>
      <c r="AN270">
        <v>65.66156784725538</v>
      </c>
      <c r="AO270">
        <f>(AQ270 - AP270 + DZ270*1E3/(8.314*(EB270+273.15)) * AS270/DY270 * AR270) * DY270/(100*DM270) * 1000/(1000 - AQ270)</f>
        <v>0</v>
      </c>
      <c r="AP270">
        <v>21.28246742427414</v>
      </c>
      <c r="AQ270">
        <v>22.91065393939393</v>
      </c>
      <c r="AR270">
        <v>1.90670699848161E-05</v>
      </c>
      <c r="AS270">
        <v>124.6823972662546</v>
      </c>
      <c r="AT270">
        <v>0</v>
      </c>
      <c r="AU270">
        <v>0</v>
      </c>
      <c r="AV270">
        <f>IF(AT270*$H$13&gt;=AX270,1.0,(AX270/(AX270-AT270*$H$13)))</f>
        <v>0</v>
      </c>
      <c r="AW270">
        <f>(AV270-1)*100</f>
        <v>0</v>
      </c>
      <c r="AX270">
        <f>MAX(0,($B$13+$C$13*EG270)/(1+$D$13*EG270)*DZ270/(EB270+273)*$E$13)</f>
        <v>0</v>
      </c>
      <c r="AY270" t="s">
        <v>439</v>
      </c>
      <c r="AZ270" t="s">
        <v>439</v>
      </c>
      <c r="BA270">
        <v>0</v>
      </c>
      <c r="BB270">
        <v>0</v>
      </c>
      <c r="BC270">
        <f>1-BA270/BB270</f>
        <v>0</v>
      </c>
      <c r="BD270">
        <v>0</v>
      </c>
      <c r="BE270" t="s">
        <v>439</v>
      </c>
      <c r="BF270" t="s">
        <v>439</v>
      </c>
      <c r="BG270">
        <v>0</v>
      </c>
      <c r="BH270">
        <v>0</v>
      </c>
      <c r="BI270">
        <f>1-BG270/BH270</f>
        <v>0</v>
      </c>
      <c r="BJ270">
        <v>0.5</v>
      </c>
      <c r="BK270">
        <f>DJ270</f>
        <v>0</v>
      </c>
      <c r="BL270">
        <f>M270</f>
        <v>0</v>
      </c>
      <c r="BM270">
        <f>BI270*BJ270*BK270</f>
        <v>0</v>
      </c>
      <c r="BN270">
        <f>(BL270-BD270)/BK270</f>
        <v>0</v>
      </c>
      <c r="BO270">
        <f>(BB270-BH270)/BH270</f>
        <v>0</v>
      </c>
      <c r="BP270">
        <f>BA270/(BC270+BA270/BH270)</f>
        <v>0</v>
      </c>
      <c r="BQ270" t="s">
        <v>439</v>
      </c>
      <c r="BR270">
        <v>0</v>
      </c>
      <c r="BS270">
        <f>IF(BR270&lt;&gt;0, BR270, BP270)</f>
        <v>0</v>
      </c>
      <c r="BT270">
        <f>1-BS270/BH270</f>
        <v>0</v>
      </c>
      <c r="BU270">
        <f>(BH270-BG270)/(BH270-BS270)</f>
        <v>0</v>
      </c>
      <c r="BV270">
        <f>(BB270-BH270)/(BB270-BS270)</f>
        <v>0</v>
      </c>
      <c r="BW270">
        <f>(BH270-BG270)/(BH270-BA270)</f>
        <v>0</v>
      </c>
      <c r="BX270">
        <f>(BB270-BH270)/(BB270-BA270)</f>
        <v>0</v>
      </c>
      <c r="BY270">
        <f>(BU270*BS270/BG270)</f>
        <v>0</v>
      </c>
      <c r="BZ270">
        <f>(1-BY270)</f>
        <v>0</v>
      </c>
      <c r="DI270">
        <f>$B$11*EH270+$C$11*EI270+$F$11*ET270*(1-EW270)</f>
        <v>0</v>
      </c>
      <c r="DJ270">
        <f>DI270*DK270</f>
        <v>0</v>
      </c>
      <c r="DK270">
        <f>($B$11*$D$9+$C$11*$D$9+$F$11*((FG270+EY270)/MAX(FG270+EY270+FH270, 0.1)*$I$9+FH270/MAX(FG270+EY270+FH270, 0.1)*$J$9))/($B$11+$C$11+$F$11)</f>
        <v>0</v>
      </c>
      <c r="DL270">
        <f>($B$11*$K$9+$C$11*$K$9+$F$11*((FG270+EY270)/MAX(FG270+EY270+FH270, 0.1)*$P$9+FH270/MAX(FG270+EY270+FH270, 0.1)*$Q$9))/($B$11+$C$11+$F$11)</f>
        <v>0</v>
      </c>
      <c r="DM270">
        <v>2.7</v>
      </c>
      <c r="DN270">
        <v>0.5</v>
      </c>
      <c r="DO270" t="s">
        <v>440</v>
      </c>
      <c r="DP270">
        <v>2</v>
      </c>
      <c r="DQ270" t="b">
        <v>1</v>
      </c>
      <c r="DR270">
        <v>1758405099.1</v>
      </c>
      <c r="DS270">
        <v>958.5129259259259</v>
      </c>
      <c r="DT270">
        <v>994.0481851851853</v>
      </c>
      <c r="DU270">
        <v>22.90391111111111</v>
      </c>
      <c r="DV270">
        <v>21.26308518518519</v>
      </c>
      <c r="DW270">
        <v>957.7561111111112</v>
      </c>
      <c r="DX270">
        <v>22.68352962962963</v>
      </c>
      <c r="DY270">
        <v>500.0373333333333</v>
      </c>
      <c r="DZ270">
        <v>90.27064074074072</v>
      </c>
      <c r="EA270">
        <v>0.05196192592592592</v>
      </c>
      <c r="EB270">
        <v>29.47556296296296</v>
      </c>
      <c r="EC270">
        <v>29.99874074074074</v>
      </c>
      <c r="ED270">
        <v>999.9000000000001</v>
      </c>
      <c r="EE270">
        <v>0</v>
      </c>
      <c r="EF270">
        <v>0</v>
      </c>
      <c r="EG270">
        <v>9997.778518518517</v>
      </c>
      <c r="EH270">
        <v>0</v>
      </c>
      <c r="EI270">
        <v>7.37767962962963</v>
      </c>
      <c r="EJ270">
        <v>-35.53469259259259</v>
      </c>
      <c r="EK270">
        <v>980.9814444444446</v>
      </c>
      <c r="EL270">
        <v>1015.643925925926</v>
      </c>
      <c r="EM270">
        <v>1.640832592592593</v>
      </c>
      <c r="EN270">
        <v>994.0481851851853</v>
      </c>
      <c r="EO270">
        <v>21.26308518518519</v>
      </c>
      <c r="EP270">
        <v>2.067552222222222</v>
      </c>
      <c r="EQ270">
        <v>1.919432222222222</v>
      </c>
      <c r="ER270">
        <v>17.97137777777778</v>
      </c>
      <c r="ES270">
        <v>16.79491481481482</v>
      </c>
      <c r="ET270">
        <v>2000.003703703704</v>
      </c>
      <c r="EU270">
        <v>0.9800041111111111</v>
      </c>
      <c r="EV270">
        <v>0.01999555185185185</v>
      </c>
      <c r="EW270">
        <v>0</v>
      </c>
      <c r="EX270">
        <v>281.7892592592593</v>
      </c>
      <c r="EY270">
        <v>5.000560000000001</v>
      </c>
      <c r="EZ270">
        <v>5764.038888888887</v>
      </c>
      <c r="FA270">
        <v>17294.94074074074</v>
      </c>
      <c r="FB270">
        <v>40.27285185185184</v>
      </c>
      <c r="FC270">
        <v>40.81199999999999</v>
      </c>
      <c r="FD270">
        <v>40.28896296296296</v>
      </c>
      <c r="FE270">
        <v>39.99748148148147</v>
      </c>
      <c r="FF270">
        <v>41.46033333333332</v>
      </c>
      <c r="FG270">
        <v>1955.113703703704</v>
      </c>
      <c r="FH270">
        <v>39.89000000000001</v>
      </c>
      <c r="FI270">
        <v>0</v>
      </c>
      <c r="FJ270">
        <v>1758405106.6</v>
      </c>
      <c r="FK270">
        <v>0</v>
      </c>
      <c r="FL270">
        <v>281.7868076923077</v>
      </c>
      <c r="FM270">
        <v>0.1590769336817129</v>
      </c>
      <c r="FN270">
        <v>-7.342905979051736</v>
      </c>
      <c r="FO270">
        <v>5763.975384615385</v>
      </c>
      <c r="FP270">
        <v>15</v>
      </c>
      <c r="FQ270">
        <v>0</v>
      </c>
      <c r="FR270" t="s">
        <v>441</v>
      </c>
      <c r="FS270">
        <v>1747148579.5</v>
      </c>
      <c r="FT270">
        <v>1747148584.5</v>
      </c>
      <c r="FU270">
        <v>0</v>
      </c>
      <c r="FV270">
        <v>0.162</v>
      </c>
      <c r="FW270">
        <v>-0.001</v>
      </c>
      <c r="FX270">
        <v>0.139</v>
      </c>
      <c r="FY270">
        <v>0.058</v>
      </c>
      <c r="FZ270">
        <v>420</v>
      </c>
      <c r="GA270">
        <v>16</v>
      </c>
      <c r="GB270">
        <v>0.19</v>
      </c>
      <c r="GC270">
        <v>0.02</v>
      </c>
      <c r="GD270">
        <v>-35.5288625</v>
      </c>
      <c r="GE270">
        <v>-0.225135084427757</v>
      </c>
      <c r="GF270">
        <v>0.1069805045031566</v>
      </c>
      <c r="GG270">
        <v>1</v>
      </c>
      <c r="GH270">
        <v>281.7845588235294</v>
      </c>
      <c r="GI270">
        <v>0.05798319370487449</v>
      </c>
      <c r="GJ270">
        <v>0.1919578984441296</v>
      </c>
      <c r="GK270">
        <v>1</v>
      </c>
      <c r="GL270">
        <v>1.65482725</v>
      </c>
      <c r="GM270">
        <v>-0.2981217636022534</v>
      </c>
      <c r="GN270">
        <v>0.03058785714850748</v>
      </c>
      <c r="GO270">
        <v>0</v>
      </c>
      <c r="GP270">
        <v>2</v>
      </c>
      <c r="GQ270">
        <v>3</v>
      </c>
      <c r="GR270" t="s">
        <v>448</v>
      </c>
      <c r="GS270">
        <v>3.12797</v>
      </c>
      <c r="GT270">
        <v>2.72944</v>
      </c>
      <c r="GU270">
        <v>0.154608</v>
      </c>
      <c r="GV270">
        <v>0.159205</v>
      </c>
      <c r="GW270">
        <v>0.103544</v>
      </c>
      <c r="GX270">
        <v>0.09889770000000001</v>
      </c>
      <c r="GY270">
        <v>25418.3</v>
      </c>
      <c r="GZ270">
        <v>24478.3</v>
      </c>
      <c r="HA270">
        <v>30605.9</v>
      </c>
      <c r="HB270">
        <v>29364.2</v>
      </c>
      <c r="HC270">
        <v>37866.5</v>
      </c>
      <c r="HD270">
        <v>34809.9</v>
      </c>
      <c r="HE270">
        <v>46819.2</v>
      </c>
      <c r="HF270">
        <v>43625.4</v>
      </c>
      <c r="HG270">
        <v>1.83185</v>
      </c>
      <c r="HH270">
        <v>1.88705</v>
      </c>
      <c r="HI270">
        <v>0.116006</v>
      </c>
      <c r="HJ270">
        <v>0</v>
      </c>
      <c r="HK270">
        <v>28.1199</v>
      </c>
      <c r="HL270">
        <v>999.9</v>
      </c>
      <c r="HM270">
        <v>51.8</v>
      </c>
      <c r="HN270">
        <v>30.6</v>
      </c>
      <c r="HO270">
        <v>25.3024</v>
      </c>
      <c r="HP270">
        <v>63.5322</v>
      </c>
      <c r="HQ270">
        <v>16.7188</v>
      </c>
      <c r="HR270">
        <v>1</v>
      </c>
      <c r="HS270">
        <v>0.0832673</v>
      </c>
      <c r="HT270">
        <v>-0.887761</v>
      </c>
      <c r="HU270">
        <v>20.1976</v>
      </c>
      <c r="HV270">
        <v>5.22957</v>
      </c>
      <c r="HW270">
        <v>11.974</v>
      </c>
      <c r="HX270">
        <v>4.9701</v>
      </c>
      <c r="HY270">
        <v>3.28975</v>
      </c>
      <c r="HZ270">
        <v>9999</v>
      </c>
      <c r="IA270">
        <v>9999</v>
      </c>
      <c r="IB270">
        <v>9999</v>
      </c>
      <c r="IC270">
        <v>999.9</v>
      </c>
      <c r="ID270">
        <v>4.97296</v>
      </c>
      <c r="IE270">
        <v>1.87729</v>
      </c>
      <c r="IF270">
        <v>1.87539</v>
      </c>
      <c r="IG270">
        <v>1.8782</v>
      </c>
      <c r="IH270">
        <v>1.8749</v>
      </c>
      <c r="II270">
        <v>1.87851</v>
      </c>
      <c r="IJ270">
        <v>1.87561</v>
      </c>
      <c r="IK270">
        <v>1.87676</v>
      </c>
      <c r="IL270">
        <v>0</v>
      </c>
      <c r="IM270">
        <v>0</v>
      </c>
      <c r="IN270">
        <v>0</v>
      </c>
      <c r="IO270">
        <v>0</v>
      </c>
      <c r="IP270" t="s">
        <v>443</v>
      </c>
      <c r="IQ270" t="s">
        <v>444</v>
      </c>
      <c r="IR270" t="s">
        <v>445</v>
      </c>
      <c r="IS270" t="s">
        <v>445</v>
      </c>
      <c r="IT270" t="s">
        <v>445</v>
      </c>
      <c r="IU270" t="s">
        <v>445</v>
      </c>
      <c r="IV270">
        <v>0</v>
      </c>
      <c r="IW270">
        <v>100</v>
      </c>
      <c r="IX270">
        <v>100</v>
      </c>
      <c r="IY270">
        <v>0.784</v>
      </c>
      <c r="IZ270">
        <v>0.2206</v>
      </c>
      <c r="JA270">
        <v>-0.2046850803116756</v>
      </c>
      <c r="JB270">
        <v>0.001090686741545948</v>
      </c>
      <c r="JC270">
        <v>-2.452344269991786E-07</v>
      </c>
      <c r="JD270">
        <v>1.613811493950918E-10</v>
      </c>
      <c r="JE270">
        <v>-0.05017639731038544</v>
      </c>
      <c r="JF270">
        <v>-0.0006473243881308715</v>
      </c>
      <c r="JG270">
        <v>0.0006993473609999637</v>
      </c>
      <c r="JH270">
        <v>-6.390957121238126E-06</v>
      </c>
      <c r="JI270">
        <v>1</v>
      </c>
      <c r="JJ270">
        <v>2094</v>
      </c>
      <c r="JK270">
        <v>1</v>
      </c>
      <c r="JL270">
        <v>27</v>
      </c>
      <c r="JM270">
        <v>187608.8</v>
      </c>
      <c r="JN270">
        <v>187608.7</v>
      </c>
      <c r="JO270">
        <v>2.28394</v>
      </c>
      <c r="JP270">
        <v>2.53784</v>
      </c>
      <c r="JQ270">
        <v>1.39893</v>
      </c>
      <c r="JR270">
        <v>2.34375</v>
      </c>
      <c r="JS270">
        <v>1.44897</v>
      </c>
      <c r="JT270">
        <v>2.59521</v>
      </c>
      <c r="JU270">
        <v>36.8366</v>
      </c>
      <c r="JV270">
        <v>24.2013</v>
      </c>
      <c r="JW270">
        <v>18</v>
      </c>
      <c r="JX270">
        <v>477.203</v>
      </c>
      <c r="JY270">
        <v>482.129</v>
      </c>
      <c r="JZ270">
        <v>28.0361</v>
      </c>
      <c r="KA270">
        <v>28.2131</v>
      </c>
      <c r="KB270">
        <v>29.9999</v>
      </c>
      <c r="KC270">
        <v>27.936</v>
      </c>
      <c r="KD270">
        <v>28.005</v>
      </c>
      <c r="KE270">
        <v>45.8334</v>
      </c>
      <c r="KF270">
        <v>24.4991</v>
      </c>
      <c r="KG270">
        <v>93.3134</v>
      </c>
      <c r="KH270">
        <v>28.0016</v>
      </c>
      <c r="KI270">
        <v>1041.8</v>
      </c>
      <c r="KJ270">
        <v>21.3498</v>
      </c>
      <c r="KK270">
        <v>101.18</v>
      </c>
      <c r="KL270">
        <v>100.353</v>
      </c>
    </row>
    <row r="271" spans="1:298">
      <c r="A271">
        <v>255</v>
      </c>
      <c r="B271">
        <v>1758405111.6</v>
      </c>
      <c r="C271">
        <v>7703.099999904633</v>
      </c>
      <c r="D271" t="s">
        <v>957</v>
      </c>
      <c r="E271" t="s">
        <v>958</v>
      </c>
      <c r="F271">
        <v>5</v>
      </c>
      <c r="G271" t="s">
        <v>834</v>
      </c>
      <c r="H271" t="s">
        <v>437</v>
      </c>
      <c r="I271" t="s">
        <v>438</v>
      </c>
      <c r="J271">
        <v>1758405103.814285</v>
      </c>
      <c r="K271">
        <f>(L271)/1000</f>
        <v>0</v>
      </c>
      <c r="L271">
        <f>IF(DQ271, AO271, AI271)</f>
        <v>0</v>
      </c>
      <c r="M271">
        <f>IF(DQ271, AJ271, AH271)</f>
        <v>0</v>
      </c>
      <c r="N271">
        <f>DS271 - IF(AV271&gt;1, M271*DM271*100.0/(AX271), 0)</f>
        <v>0</v>
      </c>
      <c r="O271">
        <f>((U271-K271/2)*N271-M271)/(U271+K271/2)</f>
        <v>0</v>
      </c>
      <c r="P271">
        <f>O271*(DZ271+EA271)/1000.0</f>
        <v>0</v>
      </c>
      <c r="Q271">
        <f>(DS271 - IF(AV271&gt;1, M271*DM271*100.0/(AX271), 0))*(DZ271+EA271)/1000.0</f>
        <v>0</v>
      </c>
      <c r="R271">
        <f>2.0/((1/T271-1/S271)+SIGN(T271)*SQRT((1/T271-1/S271)*(1/T271-1/S271) + 4*DN271/((DN271+1)*(DN271+1))*(2*1/T271*1/S271-1/S271*1/S271)))</f>
        <v>0</v>
      </c>
      <c r="S271">
        <f>IF(LEFT(DO271,1)&lt;&gt;"0",IF(LEFT(DO271,1)="1",3.0,DP271),$D$5+$E$5*(EG271*DZ271/($K$5*1000))+$F$5*(EG271*DZ271/($K$5*1000))*MAX(MIN(DM271,$J$5),$I$5)*MAX(MIN(DM271,$J$5),$I$5)+$G$5*MAX(MIN(DM271,$J$5),$I$5)*(EG271*DZ271/($K$5*1000))+$H$5*(EG271*DZ271/($K$5*1000))*(EG271*DZ271/($K$5*1000)))</f>
        <v>0</v>
      </c>
      <c r="T271">
        <f>K271*(1000-(1000*0.61365*exp(17.502*X271/(240.97+X271))/(DZ271+EA271)+DU271)/2)/(1000*0.61365*exp(17.502*X271/(240.97+X271))/(DZ271+EA271)-DU271)</f>
        <v>0</v>
      </c>
      <c r="U271">
        <f>1/((DN271+1)/(R271/1.6)+1/(S271/1.37)) + DN271/((DN271+1)/(R271/1.6) + DN271/(S271/1.37))</f>
        <v>0</v>
      </c>
      <c r="V271">
        <f>(DI271*DL271)</f>
        <v>0</v>
      </c>
      <c r="W271">
        <f>(EB271+(V271+2*0.95*5.67E-8*(((EB271+$B$7)+273)^4-(EB271+273)^4)-44100*K271)/(1.84*29.3*S271+8*0.95*5.67E-8*(EB271+273)^3))</f>
        <v>0</v>
      </c>
      <c r="X271">
        <f>($C$7*EC271+$D$7*ED271+$E$7*W271)</f>
        <v>0</v>
      </c>
      <c r="Y271">
        <f>0.61365*exp(17.502*X271/(240.97+X271))</f>
        <v>0</v>
      </c>
      <c r="Z271">
        <f>(AA271/AB271*100)</f>
        <v>0</v>
      </c>
      <c r="AA271">
        <f>DU271*(DZ271+EA271)/1000</f>
        <v>0</v>
      </c>
      <c r="AB271">
        <f>0.61365*exp(17.502*EB271/(240.97+EB271))</f>
        <v>0</v>
      </c>
      <c r="AC271">
        <f>(Y271-DU271*(DZ271+EA271)/1000)</f>
        <v>0</v>
      </c>
      <c r="AD271">
        <f>(-K271*44100)</f>
        <v>0</v>
      </c>
      <c r="AE271">
        <f>2*29.3*S271*0.92*(EB271-X271)</f>
        <v>0</v>
      </c>
      <c r="AF271">
        <f>2*0.95*5.67E-8*(((EB271+$B$7)+273)^4-(X271+273)^4)</f>
        <v>0</v>
      </c>
      <c r="AG271">
        <f>V271+AF271+AD271+AE271</f>
        <v>0</v>
      </c>
      <c r="AH271">
        <f>DY271*AV271*(DT271-DS271*(1000-AV271*DV271)/(1000-AV271*DU271))/(100*DM271)</f>
        <v>0</v>
      </c>
      <c r="AI271">
        <f>1000*DY271*AV271*(DU271-DV271)/(100*DM271*(1000-AV271*DU271))</f>
        <v>0</v>
      </c>
      <c r="AJ271">
        <f>(AK271 - AL271 - DZ271*1E3/(8.314*(EB271+273.15)) * AN271/DY271 * AM271) * DY271/(100*DM271) * (1000 - DV271)/1000</f>
        <v>0</v>
      </c>
      <c r="AK271">
        <v>1047.953080623286</v>
      </c>
      <c r="AL271">
        <v>1022.086181818181</v>
      </c>
      <c r="AM271">
        <v>3.397465479895575</v>
      </c>
      <c r="AN271">
        <v>65.66156784725538</v>
      </c>
      <c r="AO271">
        <f>(AQ271 - AP271 + DZ271*1E3/(8.314*(EB271+273.15)) * AS271/DY271 * AR271) * DY271/(100*DM271) * 1000/(1000 - AQ271)</f>
        <v>0</v>
      </c>
      <c r="AP271">
        <v>21.28443879747629</v>
      </c>
      <c r="AQ271">
        <v>22.90631090909091</v>
      </c>
      <c r="AR271">
        <v>-2.457200589561457E-05</v>
      </c>
      <c r="AS271">
        <v>124.6823972662546</v>
      </c>
      <c r="AT271">
        <v>0</v>
      </c>
      <c r="AU271">
        <v>0</v>
      </c>
      <c r="AV271">
        <f>IF(AT271*$H$13&gt;=AX271,1.0,(AX271/(AX271-AT271*$H$13)))</f>
        <v>0</v>
      </c>
      <c r="AW271">
        <f>(AV271-1)*100</f>
        <v>0</v>
      </c>
      <c r="AX271">
        <f>MAX(0,($B$13+$C$13*EG271)/(1+$D$13*EG271)*DZ271/(EB271+273)*$E$13)</f>
        <v>0</v>
      </c>
      <c r="AY271" t="s">
        <v>439</v>
      </c>
      <c r="AZ271" t="s">
        <v>439</v>
      </c>
      <c r="BA271">
        <v>0</v>
      </c>
      <c r="BB271">
        <v>0</v>
      </c>
      <c r="BC271">
        <f>1-BA271/BB271</f>
        <v>0</v>
      </c>
      <c r="BD271">
        <v>0</v>
      </c>
      <c r="BE271" t="s">
        <v>439</v>
      </c>
      <c r="BF271" t="s">
        <v>439</v>
      </c>
      <c r="BG271">
        <v>0</v>
      </c>
      <c r="BH271">
        <v>0</v>
      </c>
      <c r="BI271">
        <f>1-BG271/BH271</f>
        <v>0</v>
      </c>
      <c r="BJ271">
        <v>0.5</v>
      </c>
      <c r="BK271">
        <f>DJ271</f>
        <v>0</v>
      </c>
      <c r="BL271">
        <f>M271</f>
        <v>0</v>
      </c>
      <c r="BM271">
        <f>BI271*BJ271*BK271</f>
        <v>0</v>
      </c>
      <c r="BN271">
        <f>(BL271-BD271)/BK271</f>
        <v>0</v>
      </c>
      <c r="BO271">
        <f>(BB271-BH271)/BH271</f>
        <v>0</v>
      </c>
      <c r="BP271">
        <f>BA271/(BC271+BA271/BH271)</f>
        <v>0</v>
      </c>
      <c r="BQ271" t="s">
        <v>439</v>
      </c>
      <c r="BR271">
        <v>0</v>
      </c>
      <c r="BS271">
        <f>IF(BR271&lt;&gt;0, BR271, BP271)</f>
        <v>0</v>
      </c>
      <c r="BT271">
        <f>1-BS271/BH271</f>
        <v>0</v>
      </c>
      <c r="BU271">
        <f>(BH271-BG271)/(BH271-BS271)</f>
        <v>0</v>
      </c>
      <c r="BV271">
        <f>(BB271-BH271)/(BB271-BS271)</f>
        <v>0</v>
      </c>
      <c r="BW271">
        <f>(BH271-BG271)/(BH271-BA271)</f>
        <v>0</v>
      </c>
      <c r="BX271">
        <f>(BB271-BH271)/(BB271-BA271)</f>
        <v>0</v>
      </c>
      <c r="BY271">
        <f>(BU271*BS271/BG271)</f>
        <v>0</v>
      </c>
      <c r="BZ271">
        <f>(1-BY271)</f>
        <v>0</v>
      </c>
      <c r="DI271">
        <f>$B$11*EH271+$C$11*EI271+$F$11*ET271*(1-EW271)</f>
        <v>0</v>
      </c>
      <c r="DJ271">
        <f>DI271*DK271</f>
        <v>0</v>
      </c>
      <c r="DK271">
        <f>($B$11*$D$9+$C$11*$D$9+$F$11*((FG271+EY271)/MAX(FG271+EY271+FH271, 0.1)*$I$9+FH271/MAX(FG271+EY271+FH271, 0.1)*$J$9))/($B$11+$C$11+$F$11)</f>
        <v>0</v>
      </c>
      <c r="DL271">
        <f>($B$11*$K$9+$C$11*$K$9+$F$11*((FG271+EY271)/MAX(FG271+EY271+FH271, 0.1)*$P$9+FH271/MAX(FG271+EY271+FH271, 0.1)*$Q$9))/($B$11+$C$11+$F$11)</f>
        <v>0</v>
      </c>
      <c r="DM271">
        <v>2.7</v>
      </c>
      <c r="DN271">
        <v>0.5</v>
      </c>
      <c r="DO271" t="s">
        <v>440</v>
      </c>
      <c r="DP271">
        <v>2</v>
      </c>
      <c r="DQ271" t="b">
        <v>1</v>
      </c>
      <c r="DR271">
        <v>1758405103.814285</v>
      </c>
      <c r="DS271">
        <v>974.3427142857142</v>
      </c>
      <c r="DT271">
        <v>1009.888785714286</v>
      </c>
      <c r="DU271">
        <v>22.90379642857144</v>
      </c>
      <c r="DV271">
        <v>21.27724285714286</v>
      </c>
      <c r="DW271">
        <v>973.5689642857143</v>
      </c>
      <c r="DX271">
        <v>22.68341428571429</v>
      </c>
      <c r="DY271">
        <v>500.0387142857143</v>
      </c>
      <c r="DZ271">
        <v>90.27111428571429</v>
      </c>
      <c r="EA271">
        <v>0.05194791785714286</v>
      </c>
      <c r="EB271">
        <v>29.47627142857143</v>
      </c>
      <c r="EC271">
        <v>30.00413571428572</v>
      </c>
      <c r="ED271">
        <v>999.9000000000002</v>
      </c>
      <c r="EE271">
        <v>0</v>
      </c>
      <c r="EF271">
        <v>0</v>
      </c>
      <c r="EG271">
        <v>9991.117142857143</v>
      </c>
      <c r="EH271">
        <v>0</v>
      </c>
      <c r="EI271">
        <v>7.404293571428569</v>
      </c>
      <c r="EJ271">
        <v>-35.54558928571429</v>
      </c>
      <c r="EK271">
        <v>997.1822500000002</v>
      </c>
      <c r="EL271">
        <v>1031.843928571429</v>
      </c>
      <c r="EM271">
        <v>1.62656</v>
      </c>
      <c r="EN271">
        <v>1009.888785714286</v>
      </c>
      <c r="EO271">
        <v>21.27724285714286</v>
      </c>
      <c r="EP271">
        <v>2.067552142857143</v>
      </c>
      <c r="EQ271">
        <v>1.920719642857143</v>
      </c>
      <c r="ER271">
        <v>17.97137142857143</v>
      </c>
      <c r="ES271">
        <v>16.80548928571428</v>
      </c>
      <c r="ET271">
        <v>1999.991071428572</v>
      </c>
      <c r="EU271">
        <v>0.9800039642857142</v>
      </c>
      <c r="EV271">
        <v>0.01999570357142857</v>
      </c>
      <c r="EW271">
        <v>0</v>
      </c>
      <c r="EX271">
        <v>281.7476428571429</v>
      </c>
      <c r="EY271">
        <v>5.000560000000001</v>
      </c>
      <c r="EZ271">
        <v>5763.590714285715</v>
      </c>
      <c r="FA271">
        <v>17294.83571428572</v>
      </c>
      <c r="FB271">
        <v>40.23853571428572</v>
      </c>
      <c r="FC271">
        <v>40.81199999999999</v>
      </c>
      <c r="FD271">
        <v>40.28096428571428</v>
      </c>
      <c r="FE271">
        <v>39.94835714285714</v>
      </c>
      <c r="FF271">
        <v>41.41710714285713</v>
      </c>
      <c r="FG271">
        <v>1955.101071428571</v>
      </c>
      <c r="FH271">
        <v>39.89000000000001</v>
      </c>
      <c r="FI271">
        <v>0</v>
      </c>
      <c r="FJ271">
        <v>1758405111.4</v>
      </c>
      <c r="FK271">
        <v>0</v>
      </c>
      <c r="FL271">
        <v>281.7471923076923</v>
      </c>
      <c r="FM271">
        <v>-0.498358964460165</v>
      </c>
      <c r="FN271">
        <v>-7.235213687925306</v>
      </c>
      <c r="FO271">
        <v>5763.549615384616</v>
      </c>
      <c r="FP271">
        <v>15</v>
      </c>
      <c r="FQ271">
        <v>0</v>
      </c>
      <c r="FR271" t="s">
        <v>441</v>
      </c>
      <c r="FS271">
        <v>1747148579.5</v>
      </c>
      <c r="FT271">
        <v>1747148584.5</v>
      </c>
      <c r="FU271">
        <v>0</v>
      </c>
      <c r="FV271">
        <v>0.162</v>
      </c>
      <c r="FW271">
        <v>-0.001</v>
      </c>
      <c r="FX271">
        <v>0.139</v>
      </c>
      <c r="FY271">
        <v>0.058</v>
      </c>
      <c r="FZ271">
        <v>420</v>
      </c>
      <c r="GA271">
        <v>16</v>
      </c>
      <c r="GB271">
        <v>0.19</v>
      </c>
      <c r="GC271">
        <v>0.02</v>
      </c>
      <c r="GD271">
        <v>-35.51320731707317</v>
      </c>
      <c r="GE271">
        <v>-0.155901742160265</v>
      </c>
      <c r="GF271">
        <v>0.1096870634928287</v>
      </c>
      <c r="GG271">
        <v>1</v>
      </c>
      <c r="GH271">
        <v>281.7691470588235</v>
      </c>
      <c r="GI271">
        <v>-0.1763025144656369</v>
      </c>
      <c r="GJ271">
        <v>0.1792166175910088</v>
      </c>
      <c r="GK271">
        <v>1</v>
      </c>
      <c r="GL271">
        <v>1.640665365853659</v>
      </c>
      <c r="GM271">
        <v>-0.1947367944250862</v>
      </c>
      <c r="GN271">
        <v>0.02371781527568502</v>
      </c>
      <c r="GO271">
        <v>0</v>
      </c>
      <c r="GP271">
        <v>2</v>
      </c>
      <c r="GQ271">
        <v>3</v>
      </c>
      <c r="GR271" t="s">
        <v>448</v>
      </c>
      <c r="GS271">
        <v>3.12812</v>
      </c>
      <c r="GT271">
        <v>2.72979</v>
      </c>
      <c r="GU271">
        <v>0.156272</v>
      </c>
      <c r="GV271">
        <v>0.160841</v>
      </c>
      <c r="GW271">
        <v>0.103525</v>
      </c>
      <c r="GX271">
        <v>0.0989015</v>
      </c>
      <c r="GY271">
        <v>25368.4</v>
      </c>
      <c r="GZ271">
        <v>24430.6</v>
      </c>
      <c r="HA271">
        <v>30606.2</v>
      </c>
      <c r="HB271">
        <v>29364.2</v>
      </c>
      <c r="HC271">
        <v>37867.7</v>
      </c>
      <c r="HD271">
        <v>34810.1</v>
      </c>
      <c r="HE271">
        <v>46819.5</v>
      </c>
      <c r="HF271">
        <v>43625.7</v>
      </c>
      <c r="HG271">
        <v>1.83202</v>
      </c>
      <c r="HH271">
        <v>1.887</v>
      </c>
      <c r="HI271">
        <v>0.117052</v>
      </c>
      <c r="HJ271">
        <v>0</v>
      </c>
      <c r="HK271">
        <v>28.1136</v>
      </c>
      <c r="HL271">
        <v>999.9</v>
      </c>
      <c r="HM271">
        <v>51.8</v>
      </c>
      <c r="HN271">
        <v>30.6</v>
      </c>
      <c r="HO271">
        <v>25.3052</v>
      </c>
      <c r="HP271">
        <v>63.7522</v>
      </c>
      <c r="HQ271">
        <v>16.7228</v>
      </c>
      <c r="HR271">
        <v>1</v>
      </c>
      <c r="HS271">
        <v>0.0829319</v>
      </c>
      <c r="HT271">
        <v>-0.596844</v>
      </c>
      <c r="HU271">
        <v>20.1991</v>
      </c>
      <c r="HV271">
        <v>5.22882</v>
      </c>
      <c r="HW271">
        <v>11.974</v>
      </c>
      <c r="HX271">
        <v>4.96985</v>
      </c>
      <c r="HY271">
        <v>3.28975</v>
      </c>
      <c r="HZ271">
        <v>9999</v>
      </c>
      <c r="IA271">
        <v>9999</v>
      </c>
      <c r="IB271">
        <v>9999</v>
      </c>
      <c r="IC271">
        <v>999.9</v>
      </c>
      <c r="ID271">
        <v>4.97294</v>
      </c>
      <c r="IE271">
        <v>1.87729</v>
      </c>
      <c r="IF271">
        <v>1.87531</v>
      </c>
      <c r="IG271">
        <v>1.87819</v>
      </c>
      <c r="IH271">
        <v>1.87486</v>
      </c>
      <c r="II271">
        <v>1.8785</v>
      </c>
      <c r="IJ271">
        <v>1.8756</v>
      </c>
      <c r="IK271">
        <v>1.87672</v>
      </c>
      <c r="IL271">
        <v>0</v>
      </c>
      <c r="IM271">
        <v>0</v>
      </c>
      <c r="IN271">
        <v>0</v>
      </c>
      <c r="IO271">
        <v>0</v>
      </c>
      <c r="IP271" t="s">
        <v>443</v>
      </c>
      <c r="IQ271" t="s">
        <v>444</v>
      </c>
      <c r="IR271" t="s">
        <v>445</v>
      </c>
      <c r="IS271" t="s">
        <v>445</v>
      </c>
      <c r="IT271" t="s">
        <v>445</v>
      </c>
      <c r="IU271" t="s">
        <v>445</v>
      </c>
      <c r="IV271">
        <v>0</v>
      </c>
      <c r="IW271">
        <v>100</v>
      </c>
      <c r="IX271">
        <v>100</v>
      </c>
      <c r="IY271">
        <v>0.804</v>
      </c>
      <c r="IZ271">
        <v>0.2205</v>
      </c>
      <c r="JA271">
        <v>-0.2046850803116756</v>
      </c>
      <c r="JB271">
        <v>0.001090686741545948</v>
      </c>
      <c r="JC271">
        <v>-2.452344269991786E-07</v>
      </c>
      <c r="JD271">
        <v>1.613811493950918E-10</v>
      </c>
      <c r="JE271">
        <v>-0.05017639731038544</v>
      </c>
      <c r="JF271">
        <v>-0.0006473243881308715</v>
      </c>
      <c r="JG271">
        <v>0.0006993473609999637</v>
      </c>
      <c r="JH271">
        <v>-6.390957121238126E-06</v>
      </c>
      <c r="JI271">
        <v>1</v>
      </c>
      <c r="JJ271">
        <v>2094</v>
      </c>
      <c r="JK271">
        <v>1</v>
      </c>
      <c r="JL271">
        <v>27</v>
      </c>
      <c r="JM271">
        <v>187608.9</v>
      </c>
      <c r="JN271">
        <v>187608.8</v>
      </c>
      <c r="JO271">
        <v>2.31812</v>
      </c>
      <c r="JP271">
        <v>2.53906</v>
      </c>
      <c r="JQ271">
        <v>1.39893</v>
      </c>
      <c r="JR271">
        <v>2.34375</v>
      </c>
      <c r="JS271">
        <v>1.44897</v>
      </c>
      <c r="JT271">
        <v>2.59644</v>
      </c>
      <c r="JU271">
        <v>36.8366</v>
      </c>
      <c r="JV271">
        <v>24.2013</v>
      </c>
      <c r="JW271">
        <v>18</v>
      </c>
      <c r="JX271">
        <v>477.283</v>
      </c>
      <c r="JY271">
        <v>482.085</v>
      </c>
      <c r="JZ271">
        <v>28.0526</v>
      </c>
      <c r="KA271">
        <v>28.2125</v>
      </c>
      <c r="KB271">
        <v>29.9999</v>
      </c>
      <c r="KC271">
        <v>27.9336</v>
      </c>
      <c r="KD271">
        <v>28.0037</v>
      </c>
      <c r="KE271">
        <v>46.3968</v>
      </c>
      <c r="KF271">
        <v>24.2281</v>
      </c>
      <c r="KG271">
        <v>93.3134</v>
      </c>
      <c r="KH271">
        <v>28.0263</v>
      </c>
      <c r="KI271">
        <v>1055.17</v>
      </c>
      <c r="KJ271">
        <v>21.3682</v>
      </c>
      <c r="KK271">
        <v>101.181</v>
      </c>
      <c r="KL271">
        <v>100.354</v>
      </c>
    </row>
    <row r="272" spans="1:298">
      <c r="A272">
        <v>256</v>
      </c>
      <c r="B272">
        <v>1758405116.6</v>
      </c>
      <c r="C272">
        <v>7708.099999904633</v>
      </c>
      <c r="D272" t="s">
        <v>959</v>
      </c>
      <c r="E272" t="s">
        <v>960</v>
      </c>
      <c r="F272">
        <v>5</v>
      </c>
      <c r="G272" t="s">
        <v>834</v>
      </c>
      <c r="H272" t="s">
        <v>437</v>
      </c>
      <c r="I272" t="s">
        <v>438</v>
      </c>
      <c r="J272">
        <v>1758405109.1</v>
      </c>
      <c r="K272">
        <f>(L272)/1000</f>
        <v>0</v>
      </c>
      <c r="L272">
        <f>IF(DQ272, AO272, AI272)</f>
        <v>0</v>
      </c>
      <c r="M272">
        <f>IF(DQ272, AJ272, AH272)</f>
        <v>0</v>
      </c>
      <c r="N272">
        <f>DS272 - IF(AV272&gt;1, M272*DM272*100.0/(AX272), 0)</f>
        <v>0</v>
      </c>
      <c r="O272">
        <f>((U272-K272/2)*N272-M272)/(U272+K272/2)</f>
        <v>0</v>
      </c>
      <c r="P272">
        <f>O272*(DZ272+EA272)/1000.0</f>
        <v>0</v>
      </c>
      <c r="Q272">
        <f>(DS272 - IF(AV272&gt;1, M272*DM272*100.0/(AX272), 0))*(DZ272+EA272)/1000.0</f>
        <v>0</v>
      </c>
      <c r="R272">
        <f>2.0/((1/T272-1/S272)+SIGN(T272)*SQRT((1/T272-1/S272)*(1/T272-1/S272) + 4*DN272/((DN272+1)*(DN272+1))*(2*1/T272*1/S272-1/S272*1/S272)))</f>
        <v>0</v>
      </c>
      <c r="S272">
        <f>IF(LEFT(DO272,1)&lt;&gt;"0",IF(LEFT(DO272,1)="1",3.0,DP272),$D$5+$E$5*(EG272*DZ272/($K$5*1000))+$F$5*(EG272*DZ272/($K$5*1000))*MAX(MIN(DM272,$J$5),$I$5)*MAX(MIN(DM272,$J$5),$I$5)+$G$5*MAX(MIN(DM272,$J$5),$I$5)*(EG272*DZ272/($K$5*1000))+$H$5*(EG272*DZ272/($K$5*1000))*(EG272*DZ272/($K$5*1000)))</f>
        <v>0</v>
      </c>
      <c r="T272">
        <f>K272*(1000-(1000*0.61365*exp(17.502*X272/(240.97+X272))/(DZ272+EA272)+DU272)/2)/(1000*0.61365*exp(17.502*X272/(240.97+X272))/(DZ272+EA272)-DU272)</f>
        <v>0</v>
      </c>
      <c r="U272">
        <f>1/((DN272+1)/(R272/1.6)+1/(S272/1.37)) + DN272/((DN272+1)/(R272/1.6) + DN272/(S272/1.37))</f>
        <v>0</v>
      </c>
      <c r="V272">
        <f>(DI272*DL272)</f>
        <v>0</v>
      </c>
      <c r="W272">
        <f>(EB272+(V272+2*0.95*5.67E-8*(((EB272+$B$7)+273)^4-(EB272+273)^4)-44100*K272)/(1.84*29.3*S272+8*0.95*5.67E-8*(EB272+273)^3))</f>
        <v>0</v>
      </c>
      <c r="X272">
        <f>($C$7*EC272+$D$7*ED272+$E$7*W272)</f>
        <v>0</v>
      </c>
      <c r="Y272">
        <f>0.61365*exp(17.502*X272/(240.97+X272))</f>
        <v>0</v>
      </c>
      <c r="Z272">
        <f>(AA272/AB272*100)</f>
        <v>0</v>
      </c>
      <c r="AA272">
        <f>DU272*(DZ272+EA272)/1000</f>
        <v>0</v>
      </c>
      <c r="AB272">
        <f>0.61365*exp(17.502*EB272/(240.97+EB272))</f>
        <v>0</v>
      </c>
      <c r="AC272">
        <f>(Y272-DU272*(DZ272+EA272)/1000)</f>
        <v>0</v>
      </c>
      <c r="AD272">
        <f>(-K272*44100)</f>
        <v>0</v>
      </c>
      <c r="AE272">
        <f>2*29.3*S272*0.92*(EB272-X272)</f>
        <v>0</v>
      </c>
      <c r="AF272">
        <f>2*0.95*5.67E-8*(((EB272+$B$7)+273)^4-(X272+273)^4)</f>
        <v>0</v>
      </c>
      <c r="AG272">
        <f>V272+AF272+AD272+AE272</f>
        <v>0</v>
      </c>
      <c r="AH272">
        <f>DY272*AV272*(DT272-DS272*(1000-AV272*DV272)/(1000-AV272*DU272))/(100*DM272)</f>
        <v>0</v>
      </c>
      <c r="AI272">
        <f>1000*DY272*AV272*(DU272-DV272)/(100*DM272*(1000-AV272*DU272))</f>
        <v>0</v>
      </c>
      <c r="AJ272">
        <f>(AK272 - AL272 - DZ272*1E3/(8.314*(EB272+273.15)) * AN272/DY272 * AM272) * DY272/(100*DM272) * (1000 - DV272)/1000</f>
        <v>0</v>
      </c>
      <c r="AK272">
        <v>1065.173439220932</v>
      </c>
      <c r="AL272">
        <v>1039.286787878788</v>
      </c>
      <c r="AM272">
        <v>3.438057703072062</v>
      </c>
      <c r="AN272">
        <v>65.66156784725538</v>
      </c>
      <c r="AO272">
        <f>(AQ272 - AP272 + DZ272*1E3/(8.314*(EB272+273.15)) * AS272/DY272 * AR272) * DY272/(100*DM272) * 1000/(1000 - AQ272)</f>
        <v>0</v>
      </c>
      <c r="AP272">
        <v>21.30305990481439</v>
      </c>
      <c r="AQ272">
        <v>22.89581212121212</v>
      </c>
      <c r="AR272">
        <v>-2.374329410578577E-05</v>
      </c>
      <c r="AS272">
        <v>124.6823972662546</v>
      </c>
      <c r="AT272">
        <v>0</v>
      </c>
      <c r="AU272">
        <v>0</v>
      </c>
      <c r="AV272">
        <f>IF(AT272*$H$13&gt;=AX272,1.0,(AX272/(AX272-AT272*$H$13)))</f>
        <v>0</v>
      </c>
      <c r="AW272">
        <f>(AV272-1)*100</f>
        <v>0</v>
      </c>
      <c r="AX272">
        <f>MAX(0,($B$13+$C$13*EG272)/(1+$D$13*EG272)*DZ272/(EB272+273)*$E$13)</f>
        <v>0</v>
      </c>
      <c r="AY272" t="s">
        <v>439</v>
      </c>
      <c r="AZ272" t="s">
        <v>439</v>
      </c>
      <c r="BA272">
        <v>0</v>
      </c>
      <c r="BB272">
        <v>0</v>
      </c>
      <c r="BC272">
        <f>1-BA272/BB272</f>
        <v>0</v>
      </c>
      <c r="BD272">
        <v>0</v>
      </c>
      <c r="BE272" t="s">
        <v>439</v>
      </c>
      <c r="BF272" t="s">
        <v>439</v>
      </c>
      <c r="BG272">
        <v>0</v>
      </c>
      <c r="BH272">
        <v>0</v>
      </c>
      <c r="BI272">
        <f>1-BG272/BH272</f>
        <v>0</v>
      </c>
      <c r="BJ272">
        <v>0.5</v>
      </c>
      <c r="BK272">
        <f>DJ272</f>
        <v>0</v>
      </c>
      <c r="BL272">
        <f>M272</f>
        <v>0</v>
      </c>
      <c r="BM272">
        <f>BI272*BJ272*BK272</f>
        <v>0</v>
      </c>
      <c r="BN272">
        <f>(BL272-BD272)/BK272</f>
        <v>0</v>
      </c>
      <c r="BO272">
        <f>(BB272-BH272)/BH272</f>
        <v>0</v>
      </c>
      <c r="BP272">
        <f>BA272/(BC272+BA272/BH272)</f>
        <v>0</v>
      </c>
      <c r="BQ272" t="s">
        <v>439</v>
      </c>
      <c r="BR272">
        <v>0</v>
      </c>
      <c r="BS272">
        <f>IF(BR272&lt;&gt;0, BR272, BP272)</f>
        <v>0</v>
      </c>
      <c r="BT272">
        <f>1-BS272/BH272</f>
        <v>0</v>
      </c>
      <c r="BU272">
        <f>(BH272-BG272)/(BH272-BS272)</f>
        <v>0</v>
      </c>
      <c r="BV272">
        <f>(BB272-BH272)/(BB272-BS272)</f>
        <v>0</v>
      </c>
      <c r="BW272">
        <f>(BH272-BG272)/(BH272-BA272)</f>
        <v>0</v>
      </c>
      <c r="BX272">
        <f>(BB272-BH272)/(BB272-BA272)</f>
        <v>0</v>
      </c>
      <c r="BY272">
        <f>(BU272*BS272/BG272)</f>
        <v>0</v>
      </c>
      <c r="BZ272">
        <f>(1-BY272)</f>
        <v>0</v>
      </c>
      <c r="DI272">
        <f>$B$11*EH272+$C$11*EI272+$F$11*ET272*(1-EW272)</f>
        <v>0</v>
      </c>
      <c r="DJ272">
        <f>DI272*DK272</f>
        <v>0</v>
      </c>
      <c r="DK272">
        <f>($B$11*$D$9+$C$11*$D$9+$F$11*((FG272+EY272)/MAX(FG272+EY272+FH272, 0.1)*$I$9+FH272/MAX(FG272+EY272+FH272, 0.1)*$J$9))/($B$11+$C$11+$F$11)</f>
        <v>0</v>
      </c>
      <c r="DL272">
        <f>($B$11*$K$9+$C$11*$K$9+$F$11*((FG272+EY272)/MAX(FG272+EY272+FH272, 0.1)*$P$9+FH272/MAX(FG272+EY272+FH272, 0.1)*$Q$9))/($B$11+$C$11+$F$11)</f>
        <v>0</v>
      </c>
      <c r="DM272">
        <v>2.7</v>
      </c>
      <c r="DN272">
        <v>0.5</v>
      </c>
      <c r="DO272" t="s">
        <v>440</v>
      </c>
      <c r="DP272">
        <v>2</v>
      </c>
      <c r="DQ272" t="b">
        <v>1</v>
      </c>
      <c r="DR272">
        <v>1758405109.1</v>
      </c>
      <c r="DS272">
        <v>992.0486666666667</v>
      </c>
      <c r="DT272">
        <v>1027.58037037037</v>
      </c>
      <c r="DU272">
        <v>22.90551851851852</v>
      </c>
      <c r="DV272">
        <v>21.28611851851852</v>
      </c>
      <c r="DW272">
        <v>991.2554074074076</v>
      </c>
      <c r="DX272">
        <v>22.6851</v>
      </c>
      <c r="DY272">
        <v>500.0309259259259</v>
      </c>
      <c r="DZ272">
        <v>90.27098148148148</v>
      </c>
      <c r="EA272">
        <v>0.05191252592592593</v>
      </c>
      <c r="EB272">
        <v>29.48226666666666</v>
      </c>
      <c r="EC272">
        <v>30.01703703703703</v>
      </c>
      <c r="ED272">
        <v>999.9000000000001</v>
      </c>
      <c r="EE272">
        <v>0</v>
      </c>
      <c r="EF272">
        <v>0</v>
      </c>
      <c r="EG272">
        <v>9989.817777777778</v>
      </c>
      <c r="EH272">
        <v>0</v>
      </c>
      <c r="EI272">
        <v>7.430287407407406</v>
      </c>
      <c r="EJ272">
        <v>-35.53201481481481</v>
      </c>
      <c r="EK272">
        <v>1015.304296296296</v>
      </c>
      <c r="EL272">
        <v>1049.92962962963</v>
      </c>
      <c r="EM272">
        <v>1.619402592592593</v>
      </c>
      <c r="EN272">
        <v>1027.58037037037</v>
      </c>
      <c r="EO272">
        <v>21.28611851851852</v>
      </c>
      <c r="EP272">
        <v>2.067703703703704</v>
      </c>
      <c r="EQ272">
        <v>1.921517777777778</v>
      </c>
      <c r="ER272">
        <v>17.97253333333333</v>
      </c>
      <c r="ES272">
        <v>16.81203703703704</v>
      </c>
      <c r="ET272">
        <v>1999.998518518519</v>
      </c>
      <c r="EU272">
        <v>0.9800040000000001</v>
      </c>
      <c r="EV272">
        <v>0.01999566666666666</v>
      </c>
      <c r="EW272">
        <v>0</v>
      </c>
      <c r="EX272">
        <v>281.7041851851852</v>
      </c>
      <c r="EY272">
        <v>5.000560000000001</v>
      </c>
      <c r="EZ272">
        <v>5763.244814814815</v>
      </c>
      <c r="FA272">
        <v>17294.88888888889</v>
      </c>
      <c r="FB272">
        <v>40.28907407407407</v>
      </c>
      <c r="FC272">
        <v>40.81199999999999</v>
      </c>
      <c r="FD272">
        <v>40.29144444444445</v>
      </c>
      <c r="FE272">
        <v>39.93944444444443</v>
      </c>
      <c r="FF272">
        <v>41.41637037037036</v>
      </c>
      <c r="FG272">
        <v>1955.108518518519</v>
      </c>
      <c r="FH272">
        <v>39.89000000000001</v>
      </c>
      <c r="FI272">
        <v>0</v>
      </c>
      <c r="FJ272">
        <v>1758405116.8</v>
      </c>
      <c r="FK272">
        <v>0</v>
      </c>
      <c r="FL272">
        <v>281.70604</v>
      </c>
      <c r="FM272">
        <v>-0.5543076824482026</v>
      </c>
      <c r="FN272">
        <v>-2.473076929471206</v>
      </c>
      <c r="FO272">
        <v>5763.173199999999</v>
      </c>
      <c r="FP272">
        <v>15</v>
      </c>
      <c r="FQ272">
        <v>0</v>
      </c>
      <c r="FR272" t="s">
        <v>441</v>
      </c>
      <c r="FS272">
        <v>1747148579.5</v>
      </c>
      <c r="FT272">
        <v>1747148584.5</v>
      </c>
      <c r="FU272">
        <v>0</v>
      </c>
      <c r="FV272">
        <v>0.162</v>
      </c>
      <c r="FW272">
        <v>-0.001</v>
      </c>
      <c r="FX272">
        <v>0.139</v>
      </c>
      <c r="FY272">
        <v>0.058</v>
      </c>
      <c r="FZ272">
        <v>420</v>
      </c>
      <c r="GA272">
        <v>16</v>
      </c>
      <c r="GB272">
        <v>0.19</v>
      </c>
      <c r="GC272">
        <v>0.02</v>
      </c>
      <c r="GD272">
        <v>-35.5607725</v>
      </c>
      <c r="GE272">
        <v>0.1921407129456381</v>
      </c>
      <c r="GF272">
        <v>0.08677572813725</v>
      </c>
      <c r="GG272">
        <v>1</v>
      </c>
      <c r="GH272">
        <v>281.7250294117646</v>
      </c>
      <c r="GI272">
        <v>-0.5270129801472291</v>
      </c>
      <c r="GJ272">
        <v>0.1764922070091142</v>
      </c>
      <c r="GK272">
        <v>1</v>
      </c>
      <c r="GL272">
        <v>1.62187375</v>
      </c>
      <c r="GM272">
        <v>-0.07949121951219851</v>
      </c>
      <c r="GN272">
        <v>0.01278519195935283</v>
      </c>
      <c r="GO272">
        <v>1</v>
      </c>
      <c r="GP272">
        <v>3</v>
      </c>
      <c r="GQ272">
        <v>3</v>
      </c>
      <c r="GR272" t="s">
        <v>442</v>
      </c>
      <c r="GS272">
        <v>3.12836</v>
      </c>
      <c r="GT272">
        <v>2.72955</v>
      </c>
      <c r="GU272">
        <v>0.157933</v>
      </c>
      <c r="GV272">
        <v>0.162506</v>
      </c>
      <c r="GW272">
        <v>0.103495</v>
      </c>
      <c r="GX272">
        <v>0.09903389999999999</v>
      </c>
      <c r="GY272">
        <v>25318.2</v>
      </c>
      <c r="GZ272">
        <v>24381.8</v>
      </c>
      <c r="HA272">
        <v>30605.8</v>
      </c>
      <c r="HB272">
        <v>29363.8</v>
      </c>
      <c r="HC272">
        <v>37868.7</v>
      </c>
      <c r="HD272">
        <v>34804.3</v>
      </c>
      <c r="HE272">
        <v>46819</v>
      </c>
      <c r="HF272">
        <v>43624.8</v>
      </c>
      <c r="HG272">
        <v>1.8321</v>
      </c>
      <c r="HH272">
        <v>1.88675</v>
      </c>
      <c r="HI272">
        <v>0.118315</v>
      </c>
      <c r="HJ272">
        <v>0</v>
      </c>
      <c r="HK272">
        <v>28.108</v>
      </c>
      <c r="HL272">
        <v>999.9</v>
      </c>
      <c r="HM272">
        <v>51.8</v>
      </c>
      <c r="HN272">
        <v>30.6</v>
      </c>
      <c r="HO272">
        <v>25.3028</v>
      </c>
      <c r="HP272">
        <v>63.9422</v>
      </c>
      <c r="HQ272">
        <v>16.5345</v>
      </c>
      <c r="HR272">
        <v>1</v>
      </c>
      <c r="HS272">
        <v>0.08292679999999999</v>
      </c>
      <c r="HT272">
        <v>-0.5315029999999999</v>
      </c>
      <c r="HU272">
        <v>20.1994</v>
      </c>
      <c r="HV272">
        <v>5.22822</v>
      </c>
      <c r="HW272">
        <v>11.974</v>
      </c>
      <c r="HX272">
        <v>4.96985</v>
      </c>
      <c r="HY272">
        <v>3.28965</v>
      </c>
      <c r="HZ272">
        <v>9999</v>
      </c>
      <c r="IA272">
        <v>9999</v>
      </c>
      <c r="IB272">
        <v>9999</v>
      </c>
      <c r="IC272">
        <v>999.9</v>
      </c>
      <c r="ID272">
        <v>4.97295</v>
      </c>
      <c r="IE272">
        <v>1.87729</v>
      </c>
      <c r="IF272">
        <v>1.87538</v>
      </c>
      <c r="IG272">
        <v>1.8782</v>
      </c>
      <c r="IH272">
        <v>1.8749</v>
      </c>
      <c r="II272">
        <v>1.87851</v>
      </c>
      <c r="IJ272">
        <v>1.87561</v>
      </c>
      <c r="IK272">
        <v>1.8768</v>
      </c>
      <c r="IL272">
        <v>0</v>
      </c>
      <c r="IM272">
        <v>0</v>
      </c>
      <c r="IN272">
        <v>0</v>
      </c>
      <c r="IO272">
        <v>0</v>
      </c>
      <c r="IP272" t="s">
        <v>443</v>
      </c>
      <c r="IQ272" t="s">
        <v>444</v>
      </c>
      <c r="IR272" t="s">
        <v>445</v>
      </c>
      <c r="IS272" t="s">
        <v>445</v>
      </c>
      <c r="IT272" t="s">
        <v>445</v>
      </c>
      <c r="IU272" t="s">
        <v>445</v>
      </c>
      <c r="IV272">
        <v>0</v>
      </c>
      <c r="IW272">
        <v>100</v>
      </c>
      <c r="IX272">
        <v>100</v>
      </c>
      <c r="IY272">
        <v>0.82</v>
      </c>
      <c r="IZ272">
        <v>0.2203</v>
      </c>
      <c r="JA272">
        <v>-0.2046850803116756</v>
      </c>
      <c r="JB272">
        <v>0.001090686741545948</v>
      </c>
      <c r="JC272">
        <v>-2.452344269991786E-07</v>
      </c>
      <c r="JD272">
        <v>1.613811493950918E-10</v>
      </c>
      <c r="JE272">
        <v>-0.05017639731038544</v>
      </c>
      <c r="JF272">
        <v>-0.0006473243881308715</v>
      </c>
      <c r="JG272">
        <v>0.0006993473609999637</v>
      </c>
      <c r="JH272">
        <v>-6.390957121238126E-06</v>
      </c>
      <c r="JI272">
        <v>1</v>
      </c>
      <c r="JJ272">
        <v>2094</v>
      </c>
      <c r="JK272">
        <v>1</v>
      </c>
      <c r="JL272">
        <v>27</v>
      </c>
      <c r="JM272">
        <v>187609</v>
      </c>
      <c r="JN272">
        <v>187608.9</v>
      </c>
      <c r="JO272">
        <v>2.34375</v>
      </c>
      <c r="JP272">
        <v>2.53906</v>
      </c>
      <c r="JQ272">
        <v>1.39893</v>
      </c>
      <c r="JR272">
        <v>2.34375</v>
      </c>
      <c r="JS272">
        <v>1.44897</v>
      </c>
      <c r="JT272">
        <v>2.59521</v>
      </c>
      <c r="JU272">
        <v>36.8129</v>
      </c>
      <c r="JV272">
        <v>24.2013</v>
      </c>
      <c r="JW272">
        <v>18</v>
      </c>
      <c r="JX272">
        <v>477.324</v>
      </c>
      <c r="JY272">
        <v>481.919</v>
      </c>
      <c r="JZ272">
        <v>28.0542</v>
      </c>
      <c r="KA272">
        <v>28.2119</v>
      </c>
      <c r="KB272">
        <v>29.9999</v>
      </c>
      <c r="KC272">
        <v>27.9336</v>
      </c>
      <c r="KD272">
        <v>28.0037</v>
      </c>
      <c r="KE272">
        <v>47.0162</v>
      </c>
      <c r="KF272">
        <v>24.2281</v>
      </c>
      <c r="KG272">
        <v>93.3134</v>
      </c>
      <c r="KH272">
        <v>27.9919</v>
      </c>
      <c r="KI272">
        <v>1075.21</v>
      </c>
      <c r="KJ272">
        <v>21.3849</v>
      </c>
      <c r="KK272">
        <v>101.18</v>
      </c>
      <c r="KL272">
        <v>100.352</v>
      </c>
    </row>
    <row r="273" spans="1:298">
      <c r="A273">
        <v>257</v>
      </c>
      <c r="B273">
        <v>1758405121.6</v>
      </c>
      <c r="C273">
        <v>7713.099999904633</v>
      </c>
      <c r="D273" t="s">
        <v>961</v>
      </c>
      <c r="E273" t="s">
        <v>962</v>
      </c>
      <c r="F273">
        <v>5</v>
      </c>
      <c r="G273" t="s">
        <v>834</v>
      </c>
      <c r="H273" t="s">
        <v>437</v>
      </c>
      <c r="I273" t="s">
        <v>438</v>
      </c>
      <c r="J273">
        <v>1758405113.814285</v>
      </c>
      <c r="K273">
        <f>(L273)/1000</f>
        <v>0</v>
      </c>
      <c r="L273">
        <f>IF(DQ273, AO273, AI273)</f>
        <v>0</v>
      </c>
      <c r="M273">
        <f>IF(DQ273, AJ273, AH273)</f>
        <v>0</v>
      </c>
      <c r="N273">
        <f>DS273 - IF(AV273&gt;1, M273*DM273*100.0/(AX273), 0)</f>
        <v>0</v>
      </c>
      <c r="O273">
        <f>((U273-K273/2)*N273-M273)/(U273+K273/2)</f>
        <v>0</v>
      </c>
      <c r="P273">
        <f>O273*(DZ273+EA273)/1000.0</f>
        <v>0</v>
      </c>
      <c r="Q273">
        <f>(DS273 - IF(AV273&gt;1, M273*DM273*100.0/(AX273), 0))*(DZ273+EA273)/1000.0</f>
        <v>0</v>
      </c>
      <c r="R273">
        <f>2.0/((1/T273-1/S273)+SIGN(T273)*SQRT((1/T273-1/S273)*(1/T273-1/S273) + 4*DN273/((DN273+1)*(DN273+1))*(2*1/T273*1/S273-1/S273*1/S273)))</f>
        <v>0</v>
      </c>
      <c r="S273">
        <f>IF(LEFT(DO273,1)&lt;&gt;"0",IF(LEFT(DO273,1)="1",3.0,DP273),$D$5+$E$5*(EG273*DZ273/($K$5*1000))+$F$5*(EG273*DZ273/($K$5*1000))*MAX(MIN(DM273,$J$5),$I$5)*MAX(MIN(DM273,$J$5),$I$5)+$G$5*MAX(MIN(DM273,$J$5),$I$5)*(EG273*DZ273/($K$5*1000))+$H$5*(EG273*DZ273/($K$5*1000))*(EG273*DZ273/($K$5*1000)))</f>
        <v>0</v>
      </c>
      <c r="T273">
        <f>K273*(1000-(1000*0.61365*exp(17.502*X273/(240.97+X273))/(DZ273+EA273)+DU273)/2)/(1000*0.61365*exp(17.502*X273/(240.97+X273))/(DZ273+EA273)-DU273)</f>
        <v>0</v>
      </c>
      <c r="U273">
        <f>1/((DN273+1)/(R273/1.6)+1/(S273/1.37)) + DN273/((DN273+1)/(R273/1.6) + DN273/(S273/1.37))</f>
        <v>0</v>
      </c>
      <c r="V273">
        <f>(DI273*DL273)</f>
        <v>0</v>
      </c>
      <c r="W273">
        <f>(EB273+(V273+2*0.95*5.67E-8*(((EB273+$B$7)+273)^4-(EB273+273)^4)-44100*K273)/(1.84*29.3*S273+8*0.95*5.67E-8*(EB273+273)^3))</f>
        <v>0</v>
      </c>
      <c r="X273">
        <f>($C$7*EC273+$D$7*ED273+$E$7*W273)</f>
        <v>0</v>
      </c>
      <c r="Y273">
        <f>0.61365*exp(17.502*X273/(240.97+X273))</f>
        <v>0</v>
      </c>
      <c r="Z273">
        <f>(AA273/AB273*100)</f>
        <v>0</v>
      </c>
      <c r="AA273">
        <f>DU273*(DZ273+EA273)/1000</f>
        <v>0</v>
      </c>
      <c r="AB273">
        <f>0.61365*exp(17.502*EB273/(240.97+EB273))</f>
        <v>0</v>
      </c>
      <c r="AC273">
        <f>(Y273-DU273*(DZ273+EA273)/1000)</f>
        <v>0</v>
      </c>
      <c r="AD273">
        <f>(-K273*44100)</f>
        <v>0</v>
      </c>
      <c r="AE273">
        <f>2*29.3*S273*0.92*(EB273-X273)</f>
        <v>0</v>
      </c>
      <c r="AF273">
        <f>2*0.95*5.67E-8*(((EB273+$B$7)+273)^4-(X273+273)^4)</f>
        <v>0</v>
      </c>
      <c r="AG273">
        <f>V273+AF273+AD273+AE273</f>
        <v>0</v>
      </c>
      <c r="AH273">
        <f>DY273*AV273*(DT273-DS273*(1000-AV273*DV273)/(1000-AV273*DU273))/(100*DM273)</f>
        <v>0</v>
      </c>
      <c r="AI273">
        <f>1000*DY273*AV273*(DU273-DV273)/(100*DM273*(1000-AV273*DU273))</f>
        <v>0</v>
      </c>
      <c r="AJ273">
        <f>(AK273 - AL273 - DZ273*1E3/(8.314*(EB273+273.15)) * AN273/DY273 * AM273) * DY273/(100*DM273) * (1000 - DV273)/1000</f>
        <v>0</v>
      </c>
      <c r="AK273">
        <v>1082.449336030654</v>
      </c>
      <c r="AL273">
        <v>1056.523818181818</v>
      </c>
      <c r="AM273">
        <v>3.456171561253656</v>
      </c>
      <c r="AN273">
        <v>65.66156784725538</v>
      </c>
      <c r="AO273">
        <f>(AQ273 - AP273 + DZ273*1E3/(8.314*(EB273+273.15)) * AS273/DY273 * AR273) * DY273/(100*DM273) * 1000/(1000 - AQ273)</f>
        <v>0</v>
      </c>
      <c r="AP273">
        <v>21.34937038660309</v>
      </c>
      <c r="AQ273">
        <v>22.90661333333333</v>
      </c>
      <c r="AR273">
        <v>2.623424067191198E-05</v>
      </c>
      <c r="AS273">
        <v>124.6823972662546</v>
      </c>
      <c r="AT273">
        <v>0</v>
      </c>
      <c r="AU273">
        <v>0</v>
      </c>
      <c r="AV273">
        <f>IF(AT273*$H$13&gt;=AX273,1.0,(AX273/(AX273-AT273*$H$13)))</f>
        <v>0</v>
      </c>
      <c r="AW273">
        <f>(AV273-1)*100</f>
        <v>0</v>
      </c>
      <c r="AX273">
        <f>MAX(0,($B$13+$C$13*EG273)/(1+$D$13*EG273)*DZ273/(EB273+273)*$E$13)</f>
        <v>0</v>
      </c>
      <c r="AY273" t="s">
        <v>439</v>
      </c>
      <c r="AZ273" t="s">
        <v>439</v>
      </c>
      <c r="BA273">
        <v>0</v>
      </c>
      <c r="BB273">
        <v>0</v>
      </c>
      <c r="BC273">
        <f>1-BA273/BB273</f>
        <v>0</v>
      </c>
      <c r="BD273">
        <v>0</v>
      </c>
      <c r="BE273" t="s">
        <v>439</v>
      </c>
      <c r="BF273" t="s">
        <v>439</v>
      </c>
      <c r="BG273">
        <v>0</v>
      </c>
      <c r="BH273">
        <v>0</v>
      </c>
      <c r="BI273">
        <f>1-BG273/BH273</f>
        <v>0</v>
      </c>
      <c r="BJ273">
        <v>0.5</v>
      </c>
      <c r="BK273">
        <f>DJ273</f>
        <v>0</v>
      </c>
      <c r="BL273">
        <f>M273</f>
        <v>0</v>
      </c>
      <c r="BM273">
        <f>BI273*BJ273*BK273</f>
        <v>0</v>
      </c>
      <c r="BN273">
        <f>(BL273-BD273)/BK273</f>
        <v>0</v>
      </c>
      <c r="BO273">
        <f>(BB273-BH273)/BH273</f>
        <v>0</v>
      </c>
      <c r="BP273">
        <f>BA273/(BC273+BA273/BH273)</f>
        <v>0</v>
      </c>
      <c r="BQ273" t="s">
        <v>439</v>
      </c>
      <c r="BR273">
        <v>0</v>
      </c>
      <c r="BS273">
        <f>IF(BR273&lt;&gt;0, BR273, BP273)</f>
        <v>0</v>
      </c>
      <c r="BT273">
        <f>1-BS273/BH273</f>
        <v>0</v>
      </c>
      <c r="BU273">
        <f>(BH273-BG273)/(BH273-BS273)</f>
        <v>0</v>
      </c>
      <c r="BV273">
        <f>(BB273-BH273)/(BB273-BS273)</f>
        <v>0</v>
      </c>
      <c r="BW273">
        <f>(BH273-BG273)/(BH273-BA273)</f>
        <v>0</v>
      </c>
      <c r="BX273">
        <f>(BB273-BH273)/(BB273-BA273)</f>
        <v>0</v>
      </c>
      <c r="BY273">
        <f>(BU273*BS273/BG273)</f>
        <v>0</v>
      </c>
      <c r="BZ273">
        <f>(1-BY273)</f>
        <v>0</v>
      </c>
      <c r="DI273">
        <f>$B$11*EH273+$C$11*EI273+$F$11*ET273*(1-EW273)</f>
        <v>0</v>
      </c>
      <c r="DJ273">
        <f>DI273*DK273</f>
        <v>0</v>
      </c>
      <c r="DK273">
        <f>($B$11*$D$9+$C$11*$D$9+$F$11*((FG273+EY273)/MAX(FG273+EY273+FH273, 0.1)*$I$9+FH273/MAX(FG273+EY273+FH273, 0.1)*$J$9))/($B$11+$C$11+$F$11)</f>
        <v>0</v>
      </c>
      <c r="DL273">
        <f>($B$11*$K$9+$C$11*$K$9+$F$11*((FG273+EY273)/MAX(FG273+EY273+FH273, 0.1)*$P$9+FH273/MAX(FG273+EY273+FH273, 0.1)*$Q$9))/($B$11+$C$11+$F$11)</f>
        <v>0</v>
      </c>
      <c r="DM273">
        <v>2.7</v>
      </c>
      <c r="DN273">
        <v>0.5</v>
      </c>
      <c r="DO273" t="s">
        <v>440</v>
      </c>
      <c r="DP273">
        <v>2</v>
      </c>
      <c r="DQ273" t="b">
        <v>1</v>
      </c>
      <c r="DR273">
        <v>1758405113.814285</v>
      </c>
      <c r="DS273">
        <v>1007.838857142857</v>
      </c>
      <c r="DT273">
        <v>1043.411428571429</v>
      </c>
      <c r="DU273">
        <v>22.90409642857143</v>
      </c>
      <c r="DV273">
        <v>21.30613928571429</v>
      </c>
      <c r="DW273">
        <v>1007.027892857143</v>
      </c>
      <c r="DX273">
        <v>22.68369642857143</v>
      </c>
      <c r="DY273">
        <v>499.9957142857143</v>
      </c>
      <c r="DZ273">
        <v>90.2709357142857</v>
      </c>
      <c r="EA273">
        <v>0.05190318571428572</v>
      </c>
      <c r="EB273">
        <v>29.48863214285715</v>
      </c>
      <c r="EC273">
        <v>30.02799642857142</v>
      </c>
      <c r="ED273">
        <v>999.9000000000002</v>
      </c>
      <c r="EE273">
        <v>0</v>
      </c>
      <c r="EF273">
        <v>0</v>
      </c>
      <c r="EG273">
        <v>9990.850714285712</v>
      </c>
      <c r="EH273">
        <v>0</v>
      </c>
      <c r="EI273">
        <v>7.441822857142856</v>
      </c>
      <c r="EJ273">
        <v>-35.57390357142857</v>
      </c>
      <c r="EK273">
        <v>1031.4625</v>
      </c>
      <c r="EL273">
        <v>1066.1275</v>
      </c>
      <c r="EM273">
        <v>1.597952857142857</v>
      </c>
      <c r="EN273">
        <v>1043.411428571429</v>
      </c>
      <c r="EO273">
        <v>21.30613928571429</v>
      </c>
      <c r="EP273">
        <v>2.067573571428571</v>
      </c>
      <c r="EQ273">
        <v>1.923324285714286</v>
      </c>
      <c r="ER273">
        <v>17.97153214285714</v>
      </c>
      <c r="ES273">
        <v>16.82683214285715</v>
      </c>
      <c r="ET273">
        <v>2000.016071428572</v>
      </c>
      <c r="EU273">
        <v>0.9800041785714286</v>
      </c>
      <c r="EV273">
        <v>0.01999548214285714</v>
      </c>
      <c r="EW273">
        <v>0</v>
      </c>
      <c r="EX273">
        <v>281.7008928571429</v>
      </c>
      <c r="EY273">
        <v>5.000560000000001</v>
      </c>
      <c r="EZ273">
        <v>5763.087142857144</v>
      </c>
      <c r="FA273">
        <v>17295.04285714286</v>
      </c>
      <c r="FB273">
        <v>40.29882142857143</v>
      </c>
      <c r="FC273">
        <v>40.81199999999999</v>
      </c>
      <c r="FD273">
        <v>40.27442857142857</v>
      </c>
      <c r="FE273">
        <v>39.95274999999999</v>
      </c>
      <c r="FF273">
        <v>41.41717857142857</v>
      </c>
      <c r="FG273">
        <v>1955.126071428571</v>
      </c>
      <c r="FH273">
        <v>39.89000000000001</v>
      </c>
      <c r="FI273">
        <v>0</v>
      </c>
      <c r="FJ273">
        <v>1758405121.6</v>
      </c>
      <c r="FK273">
        <v>0</v>
      </c>
      <c r="FL273">
        <v>281.70112</v>
      </c>
      <c r="FM273">
        <v>0.416384619408412</v>
      </c>
      <c r="FN273">
        <v>-4.589230763772274</v>
      </c>
      <c r="FO273">
        <v>5762.922399999999</v>
      </c>
      <c r="FP273">
        <v>15</v>
      </c>
      <c r="FQ273">
        <v>0</v>
      </c>
      <c r="FR273" t="s">
        <v>441</v>
      </c>
      <c r="FS273">
        <v>1747148579.5</v>
      </c>
      <c r="FT273">
        <v>1747148584.5</v>
      </c>
      <c r="FU273">
        <v>0</v>
      </c>
      <c r="FV273">
        <v>0.162</v>
      </c>
      <c r="FW273">
        <v>-0.001</v>
      </c>
      <c r="FX273">
        <v>0.139</v>
      </c>
      <c r="FY273">
        <v>0.058</v>
      </c>
      <c r="FZ273">
        <v>420</v>
      </c>
      <c r="GA273">
        <v>16</v>
      </c>
      <c r="GB273">
        <v>0.19</v>
      </c>
      <c r="GC273">
        <v>0.02</v>
      </c>
      <c r="GD273">
        <v>-35.55925499999999</v>
      </c>
      <c r="GE273">
        <v>-0.5293801125702722</v>
      </c>
      <c r="GF273">
        <v>0.08552039215882894</v>
      </c>
      <c r="GG273">
        <v>0</v>
      </c>
      <c r="GH273">
        <v>281.7244411764706</v>
      </c>
      <c r="GI273">
        <v>-0.209977077030072</v>
      </c>
      <c r="GJ273">
        <v>0.1849373806862398</v>
      </c>
      <c r="GK273">
        <v>1</v>
      </c>
      <c r="GL273">
        <v>1.60748925</v>
      </c>
      <c r="GM273">
        <v>-0.2174281801125728</v>
      </c>
      <c r="GN273">
        <v>0.02645155452780611</v>
      </c>
      <c r="GO273">
        <v>0</v>
      </c>
      <c r="GP273">
        <v>1</v>
      </c>
      <c r="GQ273">
        <v>3</v>
      </c>
      <c r="GR273" t="s">
        <v>455</v>
      </c>
      <c r="GS273">
        <v>3.12812</v>
      </c>
      <c r="GT273">
        <v>2.72942</v>
      </c>
      <c r="GU273">
        <v>0.159592</v>
      </c>
      <c r="GV273">
        <v>0.16413</v>
      </c>
      <c r="GW273">
        <v>0.10353</v>
      </c>
      <c r="GX273">
        <v>0.09910960000000001</v>
      </c>
      <c r="GY273">
        <v>25268.2</v>
      </c>
      <c r="GZ273">
        <v>24334.7</v>
      </c>
      <c r="HA273">
        <v>30605.7</v>
      </c>
      <c r="HB273">
        <v>29364.1</v>
      </c>
      <c r="HC273">
        <v>37867.3</v>
      </c>
      <c r="HD273">
        <v>34801.8</v>
      </c>
      <c r="HE273">
        <v>46819.1</v>
      </c>
      <c r="HF273">
        <v>43625.2</v>
      </c>
      <c r="HG273">
        <v>1.83153</v>
      </c>
      <c r="HH273">
        <v>1.88715</v>
      </c>
      <c r="HI273">
        <v>0.119116</v>
      </c>
      <c r="HJ273">
        <v>0</v>
      </c>
      <c r="HK273">
        <v>28.1004</v>
      </c>
      <c r="HL273">
        <v>999.9</v>
      </c>
      <c r="HM273">
        <v>51.8</v>
      </c>
      <c r="HN273">
        <v>30.6</v>
      </c>
      <c r="HO273">
        <v>25.3024</v>
      </c>
      <c r="HP273">
        <v>63.5922</v>
      </c>
      <c r="HQ273">
        <v>16.6306</v>
      </c>
      <c r="HR273">
        <v>1</v>
      </c>
      <c r="HS273">
        <v>0.0825559</v>
      </c>
      <c r="HT273">
        <v>-0.332252</v>
      </c>
      <c r="HU273">
        <v>20.1999</v>
      </c>
      <c r="HV273">
        <v>5.22837</v>
      </c>
      <c r="HW273">
        <v>11.974</v>
      </c>
      <c r="HX273">
        <v>4.9697</v>
      </c>
      <c r="HY273">
        <v>3.28953</v>
      </c>
      <c r="HZ273">
        <v>9999</v>
      </c>
      <c r="IA273">
        <v>9999</v>
      </c>
      <c r="IB273">
        <v>9999</v>
      </c>
      <c r="IC273">
        <v>999.9</v>
      </c>
      <c r="ID273">
        <v>4.97296</v>
      </c>
      <c r="IE273">
        <v>1.87729</v>
      </c>
      <c r="IF273">
        <v>1.8754</v>
      </c>
      <c r="IG273">
        <v>1.8782</v>
      </c>
      <c r="IH273">
        <v>1.87493</v>
      </c>
      <c r="II273">
        <v>1.87851</v>
      </c>
      <c r="IJ273">
        <v>1.87561</v>
      </c>
      <c r="IK273">
        <v>1.87681</v>
      </c>
      <c r="IL273">
        <v>0</v>
      </c>
      <c r="IM273">
        <v>0</v>
      </c>
      <c r="IN273">
        <v>0</v>
      </c>
      <c r="IO273">
        <v>0</v>
      </c>
      <c r="IP273" t="s">
        <v>443</v>
      </c>
      <c r="IQ273" t="s">
        <v>444</v>
      </c>
      <c r="IR273" t="s">
        <v>445</v>
      </c>
      <c r="IS273" t="s">
        <v>445</v>
      </c>
      <c r="IT273" t="s">
        <v>445</v>
      </c>
      <c r="IU273" t="s">
        <v>445</v>
      </c>
      <c r="IV273">
        <v>0</v>
      </c>
      <c r="IW273">
        <v>100</v>
      </c>
      <c r="IX273">
        <v>100</v>
      </c>
      <c r="IY273">
        <v>0.83</v>
      </c>
      <c r="IZ273">
        <v>0.2204</v>
      </c>
      <c r="JA273">
        <v>-0.2046850803116756</v>
      </c>
      <c r="JB273">
        <v>0.001090686741545948</v>
      </c>
      <c r="JC273">
        <v>-2.452344269991786E-07</v>
      </c>
      <c r="JD273">
        <v>1.613811493950918E-10</v>
      </c>
      <c r="JE273">
        <v>-0.05017639731038544</v>
      </c>
      <c r="JF273">
        <v>-0.0006473243881308715</v>
      </c>
      <c r="JG273">
        <v>0.0006993473609999637</v>
      </c>
      <c r="JH273">
        <v>-6.390957121238126E-06</v>
      </c>
      <c r="JI273">
        <v>1</v>
      </c>
      <c r="JJ273">
        <v>2094</v>
      </c>
      <c r="JK273">
        <v>1</v>
      </c>
      <c r="JL273">
        <v>27</v>
      </c>
      <c r="JM273">
        <v>187609</v>
      </c>
      <c r="JN273">
        <v>187609</v>
      </c>
      <c r="JO273">
        <v>2.37671</v>
      </c>
      <c r="JP273">
        <v>2.53662</v>
      </c>
      <c r="JQ273">
        <v>1.39893</v>
      </c>
      <c r="JR273">
        <v>2.34375</v>
      </c>
      <c r="JS273">
        <v>1.44897</v>
      </c>
      <c r="JT273">
        <v>2.58057</v>
      </c>
      <c r="JU273">
        <v>36.8366</v>
      </c>
      <c r="JV273">
        <v>24.2013</v>
      </c>
      <c r="JW273">
        <v>18</v>
      </c>
      <c r="JX273">
        <v>477.011</v>
      </c>
      <c r="JY273">
        <v>482.184</v>
      </c>
      <c r="JZ273">
        <v>28.0194</v>
      </c>
      <c r="KA273">
        <v>28.2119</v>
      </c>
      <c r="KB273">
        <v>29.9999</v>
      </c>
      <c r="KC273">
        <v>27.9336</v>
      </c>
      <c r="KD273">
        <v>28.0037</v>
      </c>
      <c r="KE273">
        <v>47.5729</v>
      </c>
      <c r="KF273">
        <v>24.2281</v>
      </c>
      <c r="KG273">
        <v>93.3134</v>
      </c>
      <c r="KH273">
        <v>27.9573</v>
      </c>
      <c r="KI273">
        <v>1088.58</v>
      </c>
      <c r="KJ273">
        <v>21.3946</v>
      </c>
      <c r="KK273">
        <v>101.18</v>
      </c>
      <c r="KL273">
        <v>100.353</v>
      </c>
    </row>
    <row r="274" spans="1:298">
      <c r="A274">
        <v>258</v>
      </c>
      <c r="B274">
        <v>1758405126.6</v>
      </c>
      <c r="C274">
        <v>7718.099999904633</v>
      </c>
      <c r="D274" t="s">
        <v>963</v>
      </c>
      <c r="E274" t="s">
        <v>964</v>
      </c>
      <c r="F274">
        <v>5</v>
      </c>
      <c r="G274" t="s">
        <v>834</v>
      </c>
      <c r="H274" t="s">
        <v>437</v>
      </c>
      <c r="I274" t="s">
        <v>438</v>
      </c>
      <c r="J274">
        <v>1758405119.1</v>
      </c>
      <c r="K274">
        <f>(L274)/1000</f>
        <v>0</v>
      </c>
      <c r="L274">
        <f>IF(DQ274, AO274, AI274)</f>
        <v>0</v>
      </c>
      <c r="M274">
        <f>IF(DQ274, AJ274, AH274)</f>
        <v>0</v>
      </c>
      <c r="N274">
        <f>DS274 - IF(AV274&gt;1, M274*DM274*100.0/(AX274), 0)</f>
        <v>0</v>
      </c>
      <c r="O274">
        <f>((U274-K274/2)*N274-M274)/(U274+K274/2)</f>
        <v>0</v>
      </c>
      <c r="P274">
        <f>O274*(DZ274+EA274)/1000.0</f>
        <v>0</v>
      </c>
      <c r="Q274">
        <f>(DS274 - IF(AV274&gt;1, M274*DM274*100.0/(AX274), 0))*(DZ274+EA274)/1000.0</f>
        <v>0</v>
      </c>
      <c r="R274">
        <f>2.0/((1/T274-1/S274)+SIGN(T274)*SQRT((1/T274-1/S274)*(1/T274-1/S274) + 4*DN274/((DN274+1)*(DN274+1))*(2*1/T274*1/S274-1/S274*1/S274)))</f>
        <v>0</v>
      </c>
      <c r="S274">
        <f>IF(LEFT(DO274,1)&lt;&gt;"0",IF(LEFT(DO274,1)="1",3.0,DP274),$D$5+$E$5*(EG274*DZ274/($K$5*1000))+$F$5*(EG274*DZ274/($K$5*1000))*MAX(MIN(DM274,$J$5),$I$5)*MAX(MIN(DM274,$J$5),$I$5)+$G$5*MAX(MIN(DM274,$J$5),$I$5)*(EG274*DZ274/($K$5*1000))+$H$5*(EG274*DZ274/($K$5*1000))*(EG274*DZ274/($K$5*1000)))</f>
        <v>0</v>
      </c>
      <c r="T274">
        <f>K274*(1000-(1000*0.61365*exp(17.502*X274/(240.97+X274))/(DZ274+EA274)+DU274)/2)/(1000*0.61365*exp(17.502*X274/(240.97+X274))/(DZ274+EA274)-DU274)</f>
        <v>0</v>
      </c>
      <c r="U274">
        <f>1/((DN274+1)/(R274/1.6)+1/(S274/1.37)) + DN274/((DN274+1)/(R274/1.6) + DN274/(S274/1.37))</f>
        <v>0</v>
      </c>
      <c r="V274">
        <f>(DI274*DL274)</f>
        <v>0</v>
      </c>
      <c r="W274">
        <f>(EB274+(V274+2*0.95*5.67E-8*(((EB274+$B$7)+273)^4-(EB274+273)^4)-44100*K274)/(1.84*29.3*S274+8*0.95*5.67E-8*(EB274+273)^3))</f>
        <v>0</v>
      </c>
      <c r="X274">
        <f>($C$7*EC274+$D$7*ED274+$E$7*W274)</f>
        <v>0</v>
      </c>
      <c r="Y274">
        <f>0.61365*exp(17.502*X274/(240.97+X274))</f>
        <v>0</v>
      </c>
      <c r="Z274">
        <f>(AA274/AB274*100)</f>
        <v>0</v>
      </c>
      <c r="AA274">
        <f>DU274*(DZ274+EA274)/1000</f>
        <v>0</v>
      </c>
      <c r="AB274">
        <f>0.61365*exp(17.502*EB274/(240.97+EB274))</f>
        <v>0</v>
      </c>
      <c r="AC274">
        <f>(Y274-DU274*(DZ274+EA274)/1000)</f>
        <v>0</v>
      </c>
      <c r="AD274">
        <f>(-K274*44100)</f>
        <v>0</v>
      </c>
      <c r="AE274">
        <f>2*29.3*S274*0.92*(EB274-X274)</f>
        <v>0</v>
      </c>
      <c r="AF274">
        <f>2*0.95*5.67E-8*(((EB274+$B$7)+273)^4-(X274+273)^4)</f>
        <v>0</v>
      </c>
      <c r="AG274">
        <f>V274+AF274+AD274+AE274</f>
        <v>0</v>
      </c>
      <c r="AH274">
        <f>DY274*AV274*(DT274-DS274*(1000-AV274*DV274)/(1000-AV274*DU274))/(100*DM274)</f>
        <v>0</v>
      </c>
      <c r="AI274">
        <f>1000*DY274*AV274*(DU274-DV274)/(100*DM274*(1000-AV274*DU274))</f>
        <v>0</v>
      </c>
      <c r="AJ274">
        <f>(AK274 - AL274 - DZ274*1E3/(8.314*(EB274+273.15)) * AN274/DY274 * AM274) * DY274/(100*DM274) * (1000 - DV274)/1000</f>
        <v>0</v>
      </c>
      <c r="AK274">
        <v>1099.509914745138</v>
      </c>
      <c r="AL274">
        <v>1073.700787878788</v>
      </c>
      <c r="AM274">
        <v>3.420571096865243</v>
      </c>
      <c r="AN274">
        <v>65.66156784725538</v>
      </c>
      <c r="AO274">
        <f>(AQ274 - AP274 + DZ274*1E3/(8.314*(EB274+273.15)) * AS274/DY274 * AR274) * DY274/(100*DM274) * 1000/(1000 - AQ274)</f>
        <v>0</v>
      </c>
      <c r="AP274">
        <v>21.34837381338149</v>
      </c>
      <c r="AQ274">
        <v>22.90805393939393</v>
      </c>
      <c r="AR274">
        <v>-1.873864181058477E-06</v>
      </c>
      <c r="AS274">
        <v>124.6823972662546</v>
      </c>
      <c r="AT274">
        <v>0</v>
      </c>
      <c r="AU274">
        <v>0</v>
      </c>
      <c r="AV274">
        <f>IF(AT274*$H$13&gt;=AX274,1.0,(AX274/(AX274-AT274*$H$13)))</f>
        <v>0</v>
      </c>
      <c r="AW274">
        <f>(AV274-1)*100</f>
        <v>0</v>
      </c>
      <c r="AX274">
        <f>MAX(0,($B$13+$C$13*EG274)/(1+$D$13*EG274)*DZ274/(EB274+273)*$E$13)</f>
        <v>0</v>
      </c>
      <c r="AY274" t="s">
        <v>439</v>
      </c>
      <c r="AZ274" t="s">
        <v>439</v>
      </c>
      <c r="BA274">
        <v>0</v>
      </c>
      <c r="BB274">
        <v>0</v>
      </c>
      <c r="BC274">
        <f>1-BA274/BB274</f>
        <v>0</v>
      </c>
      <c r="BD274">
        <v>0</v>
      </c>
      <c r="BE274" t="s">
        <v>439</v>
      </c>
      <c r="BF274" t="s">
        <v>439</v>
      </c>
      <c r="BG274">
        <v>0</v>
      </c>
      <c r="BH274">
        <v>0</v>
      </c>
      <c r="BI274">
        <f>1-BG274/BH274</f>
        <v>0</v>
      </c>
      <c r="BJ274">
        <v>0.5</v>
      </c>
      <c r="BK274">
        <f>DJ274</f>
        <v>0</v>
      </c>
      <c r="BL274">
        <f>M274</f>
        <v>0</v>
      </c>
      <c r="BM274">
        <f>BI274*BJ274*BK274</f>
        <v>0</v>
      </c>
      <c r="BN274">
        <f>(BL274-BD274)/BK274</f>
        <v>0</v>
      </c>
      <c r="BO274">
        <f>(BB274-BH274)/BH274</f>
        <v>0</v>
      </c>
      <c r="BP274">
        <f>BA274/(BC274+BA274/BH274)</f>
        <v>0</v>
      </c>
      <c r="BQ274" t="s">
        <v>439</v>
      </c>
      <c r="BR274">
        <v>0</v>
      </c>
      <c r="BS274">
        <f>IF(BR274&lt;&gt;0, BR274, BP274)</f>
        <v>0</v>
      </c>
      <c r="BT274">
        <f>1-BS274/BH274</f>
        <v>0</v>
      </c>
      <c r="BU274">
        <f>(BH274-BG274)/(BH274-BS274)</f>
        <v>0</v>
      </c>
      <c r="BV274">
        <f>(BB274-BH274)/(BB274-BS274)</f>
        <v>0</v>
      </c>
      <c r="BW274">
        <f>(BH274-BG274)/(BH274-BA274)</f>
        <v>0</v>
      </c>
      <c r="BX274">
        <f>(BB274-BH274)/(BB274-BA274)</f>
        <v>0</v>
      </c>
      <c r="BY274">
        <f>(BU274*BS274/BG274)</f>
        <v>0</v>
      </c>
      <c r="BZ274">
        <f>(1-BY274)</f>
        <v>0</v>
      </c>
      <c r="DI274">
        <f>$B$11*EH274+$C$11*EI274+$F$11*ET274*(1-EW274)</f>
        <v>0</v>
      </c>
      <c r="DJ274">
        <f>DI274*DK274</f>
        <v>0</v>
      </c>
      <c r="DK274">
        <f>($B$11*$D$9+$C$11*$D$9+$F$11*((FG274+EY274)/MAX(FG274+EY274+FH274, 0.1)*$I$9+FH274/MAX(FG274+EY274+FH274, 0.1)*$J$9))/($B$11+$C$11+$F$11)</f>
        <v>0</v>
      </c>
      <c r="DL274">
        <f>($B$11*$K$9+$C$11*$K$9+$F$11*((FG274+EY274)/MAX(FG274+EY274+FH274, 0.1)*$P$9+FH274/MAX(FG274+EY274+FH274, 0.1)*$Q$9))/($B$11+$C$11+$F$11)</f>
        <v>0</v>
      </c>
      <c r="DM274">
        <v>2.7</v>
      </c>
      <c r="DN274">
        <v>0.5</v>
      </c>
      <c r="DO274" t="s">
        <v>440</v>
      </c>
      <c r="DP274">
        <v>2</v>
      </c>
      <c r="DQ274" t="b">
        <v>1</v>
      </c>
      <c r="DR274">
        <v>1758405119.1</v>
      </c>
      <c r="DS274">
        <v>1025.587037037037</v>
      </c>
      <c r="DT274">
        <v>1061.161481481482</v>
      </c>
      <c r="DU274">
        <v>22.90332962962963</v>
      </c>
      <c r="DV274">
        <v>21.32847037037037</v>
      </c>
      <c r="DW274">
        <v>1024.756666666666</v>
      </c>
      <c r="DX274">
        <v>22.68294444444444</v>
      </c>
      <c r="DY274">
        <v>499.9928148148148</v>
      </c>
      <c r="DZ274">
        <v>90.27049259259259</v>
      </c>
      <c r="EA274">
        <v>0.0517991037037037</v>
      </c>
      <c r="EB274">
        <v>29.49152962962962</v>
      </c>
      <c r="EC274">
        <v>30.0399962962963</v>
      </c>
      <c r="ED274">
        <v>999.9000000000001</v>
      </c>
      <c r="EE274">
        <v>0</v>
      </c>
      <c r="EF274">
        <v>0</v>
      </c>
      <c r="EG274">
        <v>10002.26962962963</v>
      </c>
      <c r="EH274">
        <v>0</v>
      </c>
      <c r="EI274">
        <v>7.443617037037035</v>
      </c>
      <c r="EJ274">
        <v>-35.57562592592593</v>
      </c>
      <c r="EK274">
        <v>1049.625925925926</v>
      </c>
      <c r="EL274">
        <v>1084.288148148148</v>
      </c>
      <c r="EM274">
        <v>1.574844814814815</v>
      </c>
      <c r="EN274">
        <v>1061.161481481482</v>
      </c>
      <c r="EO274">
        <v>21.32847037037037</v>
      </c>
      <c r="EP274">
        <v>2.067493703703704</v>
      </c>
      <c r="EQ274">
        <v>1.925331111111111</v>
      </c>
      <c r="ER274">
        <v>17.97092592592593</v>
      </c>
      <c r="ES274">
        <v>16.84326666666667</v>
      </c>
      <c r="ET274">
        <v>1999.996296296296</v>
      </c>
      <c r="EU274">
        <v>0.980004</v>
      </c>
      <c r="EV274">
        <v>0.01999566666666667</v>
      </c>
      <c r="EW274">
        <v>0</v>
      </c>
      <c r="EX274">
        <v>281.6708518518519</v>
      </c>
      <c r="EY274">
        <v>5.000560000000001</v>
      </c>
      <c r="EZ274">
        <v>5762.834074074075</v>
      </c>
      <c r="FA274">
        <v>17294.88148148148</v>
      </c>
      <c r="FB274">
        <v>40.37703703703703</v>
      </c>
      <c r="FC274">
        <v>40.81433333333333</v>
      </c>
      <c r="FD274">
        <v>40.28225925925926</v>
      </c>
      <c r="FE274">
        <v>39.96025925925925</v>
      </c>
      <c r="FF274">
        <v>41.42337037037036</v>
      </c>
      <c r="FG274">
        <v>1955.106296296296</v>
      </c>
      <c r="FH274">
        <v>39.89000000000001</v>
      </c>
      <c r="FI274">
        <v>0</v>
      </c>
      <c r="FJ274">
        <v>1758405127</v>
      </c>
      <c r="FK274">
        <v>0</v>
      </c>
      <c r="FL274">
        <v>281.6873846153846</v>
      </c>
      <c r="FM274">
        <v>-0.3743589742111658</v>
      </c>
      <c r="FN274">
        <v>-1.334358972728816</v>
      </c>
      <c r="FO274">
        <v>5762.816538461538</v>
      </c>
      <c r="FP274">
        <v>15</v>
      </c>
      <c r="FQ274">
        <v>0</v>
      </c>
      <c r="FR274" t="s">
        <v>441</v>
      </c>
      <c r="FS274">
        <v>1747148579.5</v>
      </c>
      <c r="FT274">
        <v>1747148584.5</v>
      </c>
      <c r="FU274">
        <v>0</v>
      </c>
      <c r="FV274">
        <v>0.162</v>
      </c>
      <c r="FW274">
        <v>-0.001</v>
      </c>
      <c r="FX274">
        <v>0.139</v>
      </c>
      <c r="FY274">
        <v>0.058</v>
      </c>
      <c r="FZ274">
        <v>420</v>
      </c>
      <c r="GA274">
        <v>16</v>
      </c>
      <c r="GB274">
        <v>0.19</v>
      </c>
      <c r="GC274">
        <v>0.02</v>
      </c>
      <c r="GD274">
        <v>-35.55032</v>
      </c>
      <c r="GE274">
        <v>0.001375609756143651</v>
      </c>
      <c r="GF274">
        <v>0.08765765283191126</v>
      </c>
      <c r="GG274">
        <v>1</v>
      </c>
      <c r="GH274">
        <v>281.6885294117647</v>
      </c>
      <c r="GI274">
        <v>-0.140687547779133</v>
      </c>
      <c r="GJ274">
        <v>0.1879770379115675</v>
      </c>
      <c r="GK274">
        <v>1</v>
      </c>
      <c r="GL274">
        <v>1.58839925</v>
      </c>
      <c r="GM274">
        <v>-0.2934086679174569</v>
      </c>
      <c r="GN274">
        <v>0.03084675140006642</v>
      </c>
      <c r="GO274">
        <v>0</v>
      </c>
      <c r="GP274">
        <v>2</v>
      </c>
      <c r="GQ274">
        <v>3</v>
      </c>
      <c r="GR274" t="s">
        <v>448</v>
      </c>
      <c r="GS274">
        <v>3.12799</v>
      </c>
      <c r="GT274">
        <v>2.72988</v>
      </c>
      <c r="GU274">
        <v>0.161223</v>
      </c>
      <c r="GV274">
        <v>0.165737</v>
      </c>
      <c r="GW274">
        <v>0.10353</v>
      </c>
      <c r="GX274">
        <v>0.09911010000000001</v>
      </c>
      <c r="GY274">
        <v>25218.8</v>
      </c>
      <c r="GZ274">
        <v>24288</v>
      </c>
      <c r="HA274">
        <v>30605.3</v>
      </c>
      <c r="HB274">
        <v>29364.2</v>
      </c>
      <c r="HC274">
        <v>37866.8</v>
      </c>
      <c r="HD274">
        <v>34802</v>
      </c>
      <c r="HE274">
        <v>46818.2</v>
      </c>
      <c r="HF274">
        <v>43625.4</v>
      </c>
      <c r="HG274">
        <v>1.83135</v>
      </c>
      <c r="HH274">
        <v>1.88738</v>
      </c>
      <c r="HI274">
        <v>0.120066</v>
      </c>
      <c r="HJ274">
        <v>0</v>
      </c>
      <c r="HK274">
        <v>28.0958</v>
      </c>
      <c r="HL274">
        <v>999.9</v>
      </c>
      <c r="HM274">
        <v>51.8</v>
      </c>
      <c r="HN274">
        <v>30.6</v>
      </c>
      <c r="HO274">
        <v>25.3013</v>
      </c>
      <c r="HP274">
        <v>63.6322</v>
      </c>
      <c r="HQ274">
        <v>16.6426</v>
      </c>
      <c r="HR274">
        <v>1</v>
      </c>
      <c r="HS274">
        <v>0.0826601</v>
      </c>
      <c r="HT274">
        <v>-0.266471</v>
      </c>
      <c r="HU274">
        <v>20.2002</v>
      </c>
      <c r="HV274">
        <v>5.22867</v>
      </c>
      <c r="HW274">
        <v>11.974</v>
      </c>
      <c r="HX274">
        <v>4.96975</v>
      </c>
      <c r="HY274">
        <v>3.28968</v>
      </c>
      <c r="HZ274">
        <v>9999</v>
      </c>
      <c r="IA274">
        <v>9999</v>
      </c>
      <c r="IB274">
        <v>9999</v>
      </c>
      <c r="IC274">
        <v>999.9</v>
      </c>
      <c r="ID274">
        <v>4.97296</v>
      </c>
      <c r="IE274">
        <v>1.87729</v>
      </c>
      <c r="IF274">
        <v>1.8754</v>
      </c>
      <c r="IG274">
        <v>1.87819</v>
      </c>
      <c r="IH274">
        <v>1.87493</v>
      </c>
      <c r="II274">
        <v>1.87853</v>
      </c>
      <c r="IJ274">
        <v>1.87561</v>
      </c>
      <c r="IK274">
        <v>1.87681</v>
      </c>
      <c r="IL274">
        <v>0</v>
      </c>
      <c r="IM274">
        <v>0</v>
      </c>
      <c r="IN274">
        <v>0</v>
      </c>
      <c r="IO274">
        <v>0</v>
      </c>
      <c r="IP274" t="s">
        <v>443</v>
      </c>
      <c r="IQ274" t="s">
        <v>444</v>
      </c>
      <c r="IR274" t="s">
        <v>445</v>
      </c>
      <c r="IS274" t="s">
        <v>445</v>
      </c>
      <c r="IT274" t="s">
        <v>445</v>
      </c>
      <c r="IU274" t="s">
        <v>445</v>
      </c>
      <c r="IV274">
        <v>0</v>
      </c>
      <c r="IW274">
        <v>100</v>
      </c>
      <c r="IX274">
        <v>100</v>
      </c>
      <c r="IY274">
        <v>0.86</v>
      </c>
      <c r="IZ274">
        <v>0.2205</v>
      </c>
      <c r="JA274">
        <v>-0.2046850803116756</v>
      </c>
      <c r="JB274">
        <v>0.001090686741545948</v>
      </c>
      <c r="JC274">
        <v>-2.452344269991786E-07</v>
      </c>
      <c r="JD274">
        <v>1.613811493950918E-10</v>
      </c>
      <c r="JE274">
        <v>-0.05017639731038544</v>
      </c>
      <c r="JF274">
        <v>-0.0006473243881308715</v>
      </c>
      <c r="JG274">
        <v>0.0006993473609999637</v>
      </c>
      <c r="JH274">
        <v>-6.390957121238126E-06</v>
      </c>
      <c r="JI274">
        <v>1</v>
      </c>
      <c r="JJ274">
        <v>2094</v>
      </c>
      <c r="JK274">
        <v>1</v>
      </c>
      <c r="JL274">
        <v>27</v>
      </c>
      <c r="JM274">
        <v>187609.1</v>
      </c>
      <c r="JN274">
        <v>187609</v>
      </c>
      <c r="JO274">
        <v>2.40112</v>
      </c>
      <c r="JP274">
        <v>2.54272</v>
      </c>
      <c r="JQ274">
        <v>1.39893</v>
      </c>
      <c r="JR274">
        <v>2.34497</v>
      </c>
      <c r="JS274">
        <v>1.44897</v>
      </c>
      <c r="JT274">
        <v>2.56836</v>
      </c>
      <c r="JU274">
        <v>36.8366</v>
      </c>
      <c r="JV274">
        <v>24.1926</v>
      </c>
      <c r="JW274">
        <v>18</v>
      </c>
      <c r="JX274">
        <v>476.916</v>
      </c>
      <c r="JY274">
        <v>482.315</v>
      </c>
      <c r="JZ274">
        <v>27.9727</v>
      </c>
      <c r="KA274">
        <v>28.2119</v>
      </c>
      <c r="KB274">
        <v>30.0002</v>
      </c>
      <c r="KC274">
        <v>27.9336</v>
      </c>
      <c r="KD274">
        <v>28.0013</v>
      </c>
      <c r="KE274">
        <v>48.1985</v>
      </c>
      <c r="KF274">
        <v>24.2281</v>
      </c>
      <c r="KG274">
        <v>93.3134</v>
      </c>
      <c r="KH274">
        <v>27.9084</v>
      </c>
      <c r="KI274">
        <v>1108.63</v>
      </c>
      <c r="KJ274">
        <v>21.4108</v>
      </c>
      <c r="KK274">
        <v>101.178</v>
      </c>
      <c r="KL274">
        <v>100.353</v>
      </c>
    </row>
    <row r="275" spans="1:298">
      <c r="A275">
        <v>259</v>
      </c>
      <c r="B275">
        <v>1758405131.6</v>
      </c>
      <c r="C275">
        <v>7723.099999904633</v>
      </c>
      <c r="D275" t="s">
        <v>965</v>
      </c>
      <c r="E275" t="s">
        <v>966</v>
      </c>
      <c r="F275">
        <v>5</v>
      </c>
      <c r="G275" t="s">
        <v>834</v>
      </c>
      <c r="H275" t="s">
        <v>437</v>
      </c>
      <c r="I275" t="s">
        <v>438</v>
      </c>
      <c r="J275">
        <v>1758405123.814285</v>
      </c>
      <c r="K275">
        <f>(L275)/1000</f>
        <v>0</v>
      </c>
      <c r="L275">
        <f>IF(DQ275, AO275, AI275)</f>
        <v>0</v>
      </c>
      <c r="M275">
        <f>IF(DQ275, AJ275, AH275)</f>
        <v>0</v>
      </c>
      <c r="N275">
        <f>DS275 - IF(AV275&gt;1, M275*DM275*100.0/(AX275), 0)</f>
        <v>0</v>
      </c>
      <c r="O275">
        <f>((U275-K275/2)*N275-M275)/(U275+K275/2)</f>
        <v>0</v>
      </c>
      <c r="P275">
        <f>O275*(DZ275+EA275)/1000.0</f>
        <v>0</v>
      </c>
      <c r="Q275">
        <f>(DS275 - IF(AV275&gt;1, M275*DM275*100.0/(AX275), 0))*(DZ275+EA275)/1000.0</f>
        <v>0</v>
      </c>
      <c r="R275">
        <f>2.0/((1/T275-1/S275)+SIGN(T275)*SQRT((1/T275-1/S275)*(1/T275-1/S275) + 4*DN275/((DN275+1)*(DN275+1))*(2*1/T275*1/S275-1/S275*1/S275)))</f>
        <v>0</v>
      </c>
      <c r="S275">
        <f>IF(LEFT(DO275,1)&lt;&gt;"0",IF(LEFT(DO275,1)="1",3.0,DP275),$D$5+$E$5*(EG275*DZ275/($K$5*1000))+$F$5*(EG275*DZ275/($K$5*1000))*MAX(MIN(DM275,$J$5),$I$5)*MAX(MIN(DM275,$J$5),$I$5)+$G$5*MAX(MIN(DM275,$J$5),$I$5)*(EG275*DZ275/($K$5*1000))+$H$5*(EG275*DZ275/($K$5*1000))*(EG275*DZ275/($K$5*1000)))</f>
        <v>0</v>
      </c>
      <c r="T275">
        <f>K275*(1000-(1000*0.61365*exp(17.502*X275/(240.97+X275))/(DZ275+EA275)+DU275)/2)/(1000*0.61365*exp(17.502*X275/(240.97+X275))/(DZ275+EA275)-DU275)</f>
        <v>0</v>
      </c>
      <c r="U275">
        <f>1/((DN275+1)/(R275/1.6)+1/(S275/1.37)) + DN275/((DN275+1)/(R275/1.6) + DN275/(S275/1.37))</f>
        <v>0</v>
      </c>
      <c r="V275">
        <f>(DI275*DL275)</f>
        <v>0</v>
      </c>
      <c r="W275">
        <f>(EB275+(V275+2*0.95*5.67E-8*(((EB275+$B$7)+273)^4-(EB275+273)^4)-44100*K275)/(1.84*29.3*S275+8*0.95*5.67E-8*(EB275+273)^3))</f>
        <v>0</v>
      </c>
      <c r="X275">
        <f>($C$7*EC275+$D$7*ED275+$E$7*W275)</f>
        <v>0</v>
      </c>
      <c r="Y275">
        <f>0.61365*exp(17.502*X275/(240.97+X275))</f>
        <v>0</v>
      </c>
      <c r="Z275">
        <f>(AA275/AB275*100)</f>
        <v>0</v>
      </c>
      <c r="AA275">
        <f>DU275*(DZ275+EA275)/1000</f>
        <v>0</v>
      </c>
      <c r="AB275">
        <f>0.61365*exp(17.502*EB275/(240.97+EB275))</f>
        <v>0</v>
      </c>
      <c r="AC275">
        <f>(Y275-DU275*(DZ275+EA275)/1000)</f>
        <v>0</v>
      </c>
      <c r="AD275">
        <f>(-K275*44100)</f>
        <v>0</v>
      </c>
      <c r="AE275">
        <f>2*29.3*S275*0.92*(EB275-X275)</f>
        <v>0</v>
      </c>
      <c r="AF275">
        <f>2*0.95*5.67E-8*(((EB275+$B$7)+273)^4-(X275+273)^4)</f>
        <v>0</v>
      </c>
      <c r="AG275">
        <f>V275+AF275+AD275+AE275</f>
        <v>0</v>
      </c>
      <c r="AH275">
        <f>DY275*AV275*(DT275-DS275*(1000-AV275*DV275)/(1000-AV275*DU275))/(100*DM275)</f>
        <v>0</v>
      </c>
      <c r="AI275">
        <f>1000*DY275*AV275*(DU275-DV275)/(100*DM275*(1000-AV275*DU275))</f>
        <v>0</v>
      </c>
      <c r="AJ275">
        <f>(AK275 - AL275 - DZ275*1E3/(8.314*(EB275+273.15)) * AN275/DY275 * AM275) * DY275/(100*DM275) * (1000 - DV275)/1000</f>
        <v>0</v>
      </c>
      <c r="AK275">
        <v>1116.613421530186</v>
      </c>
      <c r="AL275">
        <v>1090.818727272727</v>
      </c>
      <c r="AM275">
        <v>3.430018030386595</v>
      </c>
      <c r="AN275">
        <v>65.66156784725538</v>
      </c>
      <c r="AO275">
        <f>(AQ275 - AP275 + DZ275*1E3/(8.314*(EB275+273.15)) * AS275/DY275 * AR275) * DY275/(100*DM275) * 1000/(1000 - AQ275)</f>
        <v>0</v>
      </c>
      <c r="AP275">
        <v>21.34613526308094</v>
      </c>
      <c r="AQ275">
        <v>22.89904787878787</v>
      </c>
      <c r="AR275">
        <v>-2.63700519962981E-05</v>
      </c>
      <c r="AS275">
        <v>124.6823972662546</v>
      </c>
      <c r="AT275">
        <v>0</v>
      </c>
      <c r="AU275">
        <v>0</v>
      </c>
      <c r="AV275">
        <f>IF(AT275*$H$13&gt;=AX275,1.0,(AX275/(AX275-AT275*$H$13)))</f>
        <v>0</v>
      </c>
      <c r="AW275">
        <f>(AV275-1)*100</f>
        <v>0</v>
      </c>
      <c r="AX275">
        <f>MAX(0,($B$13+$C$13*EG275)/(1+$D$13*EG275)*DZ275/(EB275+273)*$E$13)</f>
        <v>0</v>
      </c>
      <c r="AY275" t="s">
        <v>439</v>
      </c>
      <c r="AZ275" t="s">
        <v>439</v>
      </c>
      <c r="BA275">
        <v>0</v>
      </c>
      <c r="BB275">
        <v>0</v>
      </c>
      <c r="BC275">
        <f>1-BA275/BB275</f>
        <v>0</v>
      </c>
      <c r="BD275">
        <v>0</v>
      </c>
      <c r="BE275" t="s">
        <v>439</v>
      </c>
      <c r="BF275" t="s">
        <v>439</v>
      </c>
      <c r="BG275">
        <v>0</v>
      </c>
      <c r="BH275">
        <v>0</v>
      </c>
      <c r="BI275">
        <f>1-BG275/BH275</f>
        <v>0</v>
      </c>
      <c r="BJ275">
        <v>0.5</v>
      </c>
      <c r="BK275">
        <f>DJ275</f>
        <v>0</v>
      </c>
      <c r="BL275">
        <f>M275</f>
        <v>0</v>
      </c>
      <c r="BM275">
        <f>BI275*BJ275*BK275</f>
        <v>0</v>
      </c>
      <c r="BN275">
        <f>(BL275-BD275)/BK275</f>
        <v>0</v>
      </c>
      <c r="BO275">
        <f>(BB275-BH275)/BH275</f>
        <v>0</v>
      </c>
      <c r="BP275">
        <f>BA275/(BC275+BA275/BH275)</f>
        <v>0</v>
      </c>
      <c r="BQ275" t="s">
        <v>439</v>
      </c>
      <c r="BR275">
        <v>0</v>
      </c>
      <c r="BS275">
        <f>IF(BR275&lt;&gt;0, BR275, BP275)</f>
        <v>0</v>
      </c>
      <c r="BT275">
        <f>1-BS275/BH275</f>
        <v>0</v>
      </c>
      <c r="BU275">
        <f>(BH275-BG275)/(BH275-BS275)</f>
        <v>0</v>
      </c>
      <c r="BV275">
        <f>(BB275-BH275)/(BB275-BS275)</f>
        <v>0</v>
      </c>
      <c r="BW275">
        <f>(BH275-BG275)/(BH275-BA275)</f>
        <v>0</v>
      </c>
      <c r="BX275">
        <f>(BB275-BH275)/(BB275-BA275)</f>
        <v>0</v>
      </c>
      <c r="BY275">
        <f>(BU275*BS275/BG275)</f>
        <v>0</v>
      </c>
      <c r="BZ275">
        <f>(1-BY275)</f>
        <v>0</v>
      </c>
      <c r="DI275">
        <f>$B$11*EH275+$C$11*EI275+$F$11*ET275*(1-EW275)</f>
        <v>0</v>
      </c>
      <c r="DJ275">
        <f>DI275*DK275</f>
        <v>0</v>
      </c>
      <c r="DK275">
        <f>($B$11*$D$9+$C$11*$D$9+$F$11*((FG275+EY275)/MAX(FG275+EY275+FH275, 0.1)*$I$9+FH275/MAX(FG275+EY275+FH275, 0.1)*$J$9))/($B$11+$C$11+$F$11)</f>
        <v>0</v>
      </c>
      <c r="DL275">
        <f>($B$11*$K$9+$C$11*$K$9+$F$11*((FG275+EY275)/MAX(FG275+EY275+FH275, 0.1)*$P$9+FH275/MAX(FG275+EY275+FH275, 0.1)*$Q$9))/($B$11+$C$11+$F$11)</f>
        <v>0</v>
      </c>
      <c r="DM275">
        <v>2.7</v>
      </c>
      <c r="DN275">
        <v>0.5</v>
      </c>
      <c r="DO275" t="s">
        <v>440</v>
      </c>
      <c r="DP275">
        <v>2</v>
      </c>
      <c r="DQ275" t="b">
        <v>1</v>
      </c>
      <c r="DR275">
        <v>1758405123.814285</v>
      </c>
      <c r="DS275">
        <v>1041.419642857143</v>
      </c>
      <c r="DT275">
        <v>1076.962142857143</v>
      </c>
      <c r="DU275">
        <v>22.90418928571429</v>
      </c>
      <c r="DV275">
        <v>21.34546785714286</v>
      </c>
      <c r="DW275">
        <v>1040.572142857143</v>
      </c>
      <c r="DX275">
        <v>22.68379285714285</v>
      </c>
      <c r="DY275">
        <v>500.0276785714286</v>
      </c>
      <c r="DZ275">
        <v>90.27095357142858</v>
      </c>
      <c r="EA275">
        <v>0.05183889642857143</v>
      </c>
      <c r="EB275">
        <v>29.491175</v>
      </c>
      <c r="EC275">
        <v>30.04442142857143</v>
      </c>
      <c r="ED275">
        <v>999.9000000000002</v>
      </c>
      <c r="EE275">
        <v>0</v>
      </c>
      <c r="EF275">
        <v>0</v>
      </c>
      <c r="EG275">
        <v>10000.55642857143</v>
      </c>
      <c r="EH275">
        <v>0</v>
      </c>
      <c r="EI275">
        <v>7.440640714285714</v>
      </c>
      <c r="EJ275">
        <v>-35.54262142857143</v>
      </c>
      <c r="EK275">
        <v>1065.830714285714</v>
      </c>
      <c r="EL275">
        <v>1100.451785714286</v>
      </c>
      <c r="EM275">
        <v>1.55871</v>
      </c>
      <c r="EN275">
        <v>1076.962142857143</v>
      </c>
      <c r="EO275">
        <v>21.34546785714286</v>
      </c>
      <c r="EP275">
        <v>2.067583214285714</v>
      </c>
      <c r="EQ275">
        <v>1.926875357142858</v>
      </c>
      <c r="ER275">
        <v>17.97161428571429</v>
      </c>
      <c r="ES275">
        <v>16.85592142857143</v>
      </c>
      <c r="ET275">
        <v>1999.98</v>
      </c>
      <c r="EU275">
        <v>0.980003857142857</v>
      </c>
      <c r="EV275">
        <v>0.01999581428571429</v>
      </c>
      <c r="EW275">
        <v>0</v>
      </c>
      <c r="EX275">
        <v>281.6898571428572</v>
      </c>
      <c r="EY275">
        <v>5.000560000000001</v>
      </c>
      <c r="EZ275">
        <v>5762.83</v>
      </c>
      <c r="FA275">
        <v>17294.75</v>
      </c>
      <c r="FB275">
        <v>40.34353571428571</v>
      </c>
      <c r="FC275">
        <v>40.80982142857142</v>
      </c>
      <c r="FD275">
        <v>40.29224999999999</v>
      </c>
      <c r="FE275">
        <v>39.96842857142856</v>
      </c>
      <c r="FF275">
        <v>41.435</v>
      </c>
      <c r="FG275">
        <v>1955.09</v>
      </c>
      <c r="FH275">
        <v>39.89000000000001</v>
      </c>
      <c r="FI275">
        <v>0</v>
      </c>
      <c r="FJ275">
        <v>1758405131.8</v>
      </c>
      <c r="FK275">
        <v>0</v>
      </c>
      <c r="FL275">
        <v>281.7066538461539</v>
      </c>
      <c r="FM275">
        <v>-0.5464273631699179</v>
      </c>
      <c r="FN275">
        <v>1.755897429621228</v>
      </c>
      <c r="FO275">
        <v>5762.799230769229</v>
      </c>
      <c r="FP275">
        <v>15</v>
      </c>
      <c r="FQ275">
        <v>0</v>
      </c>
      <c r="FR275" t="s">
        <v>441</v>
      </c>
      <c r="FS275">
        <v>1747148579.5</v>
      </c>
      <c r="FT275">
        <v>1747148584.5</v>
      </c>
      <c r="FU275">
        <v>0</v>
      </c>
      <c r="FV275">
        <v>0.162</v>
      </c>
      <c r="FW275">
        <v>-0.001</v>
      </c>
      <c r="FX275">
        <v>0.139</v>
      </c>
      <c r="FY275">
        <v>0.058</v>
      </c>
      <c r="FZ275">
        <v>420</v>
      </c>
      <c r="GA275">
        <v>16</v>
      </c>
      <c r="GB275">
        <v>0.19</v>
      </c>
      <c r="GC275">
        <v>0.02</v>
      </c>
      <c r="GD275">
        <v>-35.55096</v>
      </c>
      <c r="GE275">
        <v>0.4164607879924718</v>
      </c>
      <c r="GF275">
        <v>0.08247029707718957</v>
      </c>
      <c r="GG275">
        <v>1</v>
      </c>
      <c r="GH275">
        <v>281.6910882352941</v>
      </c>
      <c r="GI275">
        <v>-0.09517189048677888</v>
      </c>
      <c r="GJ275">
        <v>0.1875520896502613</v>
      </c>
      <c r="GK275">
        <v>1</v>
      </c>
      <c r="GL275">
        <v>1.57456</v>
      </c>
      <c r="GM275">
        <v>-0.2148970356472792</v>
      </c>
      <c r="GN275">
        <v>0.02550568289617041</v>
      </c>
      <c r="GO275">
        <v>0</v>
      </c>
      <c r="GP275">
        <v>2</v>
      </c>
      <c r="GQ275">
        <v>3</v>
      </c>
      <c r="GR275" t="s">
        <v>448</v>
      </c>
      <c r="GS275">
        <v>3.1282</v>
      </c>
      <c r="GT275">
        <v>2.72954</v>
      </c>
      <c r="GU275">
        <v>0.162841</v>
      </c>
      <c r="GV275">
        <v>0.167341</v>
      </c>
      <c r="GW275">
        <v>0.103501</v>
      </c>
      <c r="GX275">
        <v>0.09910099999999999</v>
      </c>
      <c r="GY275">
        <v>25170.5</v>
      </c>
      <c r="GZ275">
        <v>24241.4</v>
      </c>
      <c r="HA275">
        <v>30605.7</v>
      </c>
      <c r="HB275">
        <v>29364.3</v>
      </c>
      <c r="HC275">
        <v>37868.8</v>
      </c>
      <c r="HD275">
        <v>34802.5</v>
      </c>
      <c r="HE275">
        <v>46819.1</v>
      </c>
      <c r="HF275">
        <v>43625.4</v>
      </c>
      <c r="HG275">
        <v>1.8319</v>
      </c>
      <c r="HH275">
        <v>1.8873</v>
      </c>
      <c r="HI275">
        <v>0.120465</v>
      </c>
      <c r="HJ275">
        <v>0</v>
      </c>
      <c r="HK275">
        <v>28.0903</v>
      </c>
      <c r="HL275">
        <v>999.9</v>
      </c>
      <c r="HM275">
        <v>51.8</v>
      </c>
      <c r="HN275">
        <v>30.6</v>
      </c>
      <c r="HO275">
        <v>25.3037</v>
      </c>
      <c r="HP275">
        <v>63.8822</v>
      </c>
      <c r="HQ275">
        <v>16.5585</v>
      </c>
      <c r="HR275">
        <v>1</v>
      </c>
      <c r="HS275">
        <v>0.08288619999999999</v>
      </c>
      <c r="HT275">
        <v>-0.189551</v>
      </c>
      <c r="HU275">
        <v>20.2002</v>
      </c>
      <c r="HV275">
        <v>5.22852</v>
      </c>
      <c r="HW275">
        <v>11.974</v>
      </c>
      <c r="HX275">
        <v>4.9696</v>
      </c>
      <c r="HY275">
        <v>3.2895</v>
      </c>
      <c r="HZ275">
        <v>9999</v>
      </c>
      <c r="IA275">
        <v>9999</v>
      </c>
      <c r="IB275">
        <v>9999</v>
      </c>
      <c r="IC275">
        <v>999.9</v>
      </c>
      <c r="ID275">
        <v>4.97296</v>
      </c>
      <c r="IE275">
        <v>1.87729</v>
      </c>
      <c r="IF275">
        <v>1.87535</v>
      </c>
      <c r="IG275">
        <v>1.87819</v>
      </c>
      <c r="IH275">
        <v>1.87487</v>
      </c>
      <c r="II275">
        <v>1.87851</v>
      </c>
      <c r="IJ275">
        <v>1.87561</v>
      </c>
      <c r="IK275">
        <v>1.87679</v>
      </c>
      <c r="IL275">
        <v>0</v>
      </c>
      <c r="IM275">
        <v>0</v>
      </c>
      <c r="IN275">
        <v>0</v>
      </c>
      <c r="IO275">
        <v>0</v>
      </c>
      <c r="IP275" t="s">
        <v>443</v>
      </c>
      <c r="IQ275" t="s">
        <v>444</v>
      </c>
      <c r="IR275" t="s">
        <v>445</v>
      </c>
      <c r="IS275" t="s">
        <v>445</v>
      </c>
      <c r="IT275" t="s">
        <v>445</v>
      </c>
      <c r="IU275" t="s">
        <v>445</v>
      </c>
      <c r="IV275">
        <v>0</v>
      </c>
      <c r="IW275">
        <v>100</v>
      </c>
      <c r="IX275">
        <v>100</v>
      </c>
      <c r="IY275">
        <v>0.88</v>
      </c>
      <c r="IZ275">
        <v>0.2203</v>
      </c>
      <c r="JA275">
        <v>-0.2046850803116756</v>
      </c>
      <c r="JB275">
        <v>0.001090686741545948</v>
      </c>
      <c r="JC275">
        <v>-2.452344269991786E-07</v>
      </c>
      <c r="JD275">
        <v>1.613811493950918E-10</v>
      </c>
      <c r="JE275">
        <v>-0.05017639731038544</v>
      </c>
      <c r="JF275">
        <v>-0.0006473243881308715</v>
      </c>
      <c r="JG275">
        <v>0.0006993473609999637</v>
      </c>
      <c r="JH275">
        <v>-6.390957121238126E-06</v>
      </c>
      <c r="JI275">
        <v>1</v>
      </c>
      <c r="JJ275">
        <v>2094</v>
      </c>
      <c r="JK275">
        <v>1</v>
      </c>
      <c r="JL275">
        <v>27</v>
      </c>
      <c r="JM275">
        <v>187609.2</v>
      </c>
      <c r="JN275">
        <v>187609.1</v>
      </c>
      <c r="JO275">
        <v>2.4353</v>
      </c>
      <c r="JP275">
        <v>2.54028</v>
      </c>
      <c r="JQ275">
        <v>1.39893</v>
      </c>
      <c r="JR275">
        <v>2.34375</v>
      </c>
      <c r="JS275">
        <v>1.44897</v>
      </c>
      <c r="JT275">
        <v>2.5647</v>
      </c>
      <c r="JU275">
        <v>36.8129</v>
      </c>
      <c r="JV275">
        <v>24.1926</v>
      </c>
      <c r="JW275">
        <v>18</v>
      </c>
      <c r="JX275">
        <v>477.203</v>
      </c>
      <c r="JY275">
        <v>482.264</v>
      </c>
      <c r="JZ275">
        <v>27.9147</v>
      </c>
      <c r="KA275">
        <v>28.2119</v>
      </c>
      <c r="KB275">
        <v>30.0002</v>
      </c>
      <c r="KC275">
        <v>27.9317</v>
      </c>
      <c r="KD275">
        <v>28.0013</v>
      </c>
      <c r="KE275">
        <v>48.7482</v>
      </c>
      <c r="KF275">
        <v>24.2281</v>
      </c>
      <c r="KG275">
        <v>93.3134</v>
      </c>
      <c r="KH275">
        <v>27.8581</v>
      </c>
      <c r="KI275">
        <v>1122.02</v>
      </c>
      <c r="KJ275">
        <v>21.4316</v>
      </c>
      <c r="KK275">
        <v>101.18</v>
      </c>
      <c r="KL275">
        <v>100.354</v>
      </c>
    </row>
    <row r="276" spans="1:298">
      <c r="A276">
        <v>260</v>
      </c>
      <c r="B276">
        <v>1758405136.6</v>
      </c>
      <c r="C276">
        <v>7728.099999904633</v>
      </c>
      <c r="D276" t="s">
        <v>967</v>
      </c>
      <c r="E276" t="s">
        <v>968</v>
      </c>
      <c r="F276">
        <v>5</v>
      </c>
      <c r="G276" t="s">
        <v>834</v>
      </c>
      <c r="H276" t="s">
        <v>437</v>
      </c>
      <c r="I276" t="s">
        <v>438</v>
      </c>
      <c r="J276">
        <v>1758405129.1</v>
      </c>
      <c r="K276">
        <f>(L276)/1000</f>
        <v>0</v>
      </c>
      <c r="L276">
        <f>IF(DQ276, AO276, AI276)</f>
        <v>0</v>
      </c>
      <c r="M276">
        <f>IF(DQ276, AJ276, AH276)</f>
        <v>0</v>
      </c>
      <c r="N276">
        <f>DS276 - IF(AV276&gt;1, M276*DM276*100.0/(AX276), 0)</f>
        <v>0</v>
      </c>
      <c r="O276">
        <f>((U276-K276/2)*N276-M276)/(U276+K276/2)</f>
        <v>0</v>
      </c>
      <c r="P276">
        <f>O276*(DZ276+EA276)/1000.0</f>
        <v>0</v>
      </c>
      <c r="Q276">
        <f>(DS276 - IF(AV276&gt;1, M276*DM276*100.0/(AX276), 0))*(DZ276+EA276)/1000.0</f>
        <v>0</v>
      </c>
      <c r="R276">
        <f>2.0/((1/T276-1/S276)+SIGN(T276)*SQRT((1/T276-1/S276)*(1/T276-1/S276) + 4*DN276/((DN276+1)*(DN276+1))*(2*1/T276*1/S276-1/S276*1/S276)))</f>
        <v>0</v>
      </c>
      <c r="S276">
        <f>IF(LEFT(DO276,1)&lt;&gt;"0",IF(LEFT(DO276,1)="1",3.0,DP276),$D$5+$E$5*(EG276*DZ276/($K$5*1000))+$F$5*(EG276*DZ276/($K$5*1000))*MAX(MIN(DM276,$J$5),$I$5)*MAX(MIN(DM276,$J$5),$I$5)+$G$5*MAX(MIN(DM276,$J$5),$I$5)*(EG276*DZ276/($K$5*1000))+$H$5*(EG276*DZ276/($K$5*1000))*(EG276*DZ276/($K$5*1000)))</f>
        <v>0</v>
      </c>
      <c r="T276">
        <f>K276*(1000-(1000*0.61365*exp(17.502*X276/(240.97+X276))/(DZ276+EA276)+DU276)/2)/(1000*0.61365*exp(17.502*X276/(240.97+X276))/(DZ276+EA276)-DU276)</f>
        <v>0</v>
      </c>
      <c r="U276">
        <f>1/((DN276+1)/(R276/1.6)+1/(S276/1.37)) + DN276/((DN276+1)/(R276/1.6) + DN276/(S276/1.37))</f>
        <v>0</v>
      </c>
      <c r="V276">
        <f>(DI276*DL276)</f>
        <v>0</v>
      </c>
      <c r="W276">
        <f>(EB276+(V276+2*0.95*5.67E-8*(((EB276+$B$7)+273)^4-(EB276+273)^4)-44100*K276)/(1.84*29.3*S276+8*0.95*5.67E-8*(EB276+273)^3))</f>
        <v>0</v>
      </c>
      <c r="X276">
        <f>($C$7*EC276+$D$7*ED276+$E$7*W276)</f>
        <v>0</v>
      </c>
      <c r="Y276">
        <f>0.61365*exp(17.502*X276/(240.97+X276))</f>
        <v>0</v>
      </c>
      <c r="Z276">
        <f>(AA276/AB276*100)</f>
        <v>0</v>
      </c>
      <c r="AA276">
        <f>DU276*(DZ276+EA276)/1000</f>
        <v>0</v>
      </c>
      <c r="AB276">
        <f>0.61365*exp(17.502*EB276/(240.97+EB276))</f>
        <v>0</v>
      </c>
      <c r="AC276">
        <f>(Y276-DU276*(DZ276+EA276)/1000)</f>
        <v>0</v>
      </c>
      <c r="AD276">
        <f>(-K276*44100)</f>
        <v>0</v>
      </c>
      <c r="AE276">
        <f>2*29.3*S276*0.92*(EB276-X276)</f>
        <v>0</v>
      </c>
      <c r="AF276">
        <f>2*0.95*5.67E-8*(((EB276+$B$7)+273)^4-(X276+273)^4)</f>
        <v>0</v>
      </c>
      <c r="AG276">
        <f>V276+AF276+AD276+AE276</f>
        <v>0</v>
      </c>
      <c r="AH276">
        <f>DY276*AV276*(DT276-DS276*(1000-AV276*DV276)/(1000-AV276*DU276))/(100*DM276)</f>
        <v>0</v>
      </c>
      <c r="AI276">
        <f>1000*DY276*AV276*(DU276-DV276)/(100*DM276*(1000-AV276*DU276))</f>
        <v>0</v>
      </c>
      <c r="AJ276">
        <f>(AK276 - AL276 - DZ276*1E3/(8.314*(EB276+273.15)) * AN276/DY276 * AM276) * DY276/(100*DM276) * (1000 - DV276)/1000</f>
        <v>0</v>
      </c>
      <c r="AK276">
        <v>1133.668318857007</v>
      </c>
      <c r="AL276">
        <v>1107.985212121212</v>
      </c>
      <c r="AM276">
        <v>3.439316076927603</v>
      </c>
      <c r="AN276">
        <v>65.66156784725538</v>
      </c>
      <c r="AO276">
        <f>(AQ276 - AP276 + DZ276*1E3/(8.314*(EB276+273.15)) * AS276/DY276 * AR276) * DY276/(100*DM276) * 1000/(1000 - AQ276)</f>
        <v>0</v>
      </c>
      <c r="AP276">
        <v>21.34323754545636</v>
      </c>
      <c r="AQ276">
        <v>22.88772666666666</v>
      </c>
      <c r="AR276">
        <v>-2.503685180729234E-05</v>
      </c>
      <c r="AS276">
        <v>124.6823972662546</v>
      </c>
      <c r="AT276">
        <v>0</v>
      </c>
      <c r="AU276">
        <v>0</v>
      </c>
      <c r="AV276">
        <f>IF(AT276*$H$13&gt;=AX276,1.0,(AX276/(AX276-AT276*$H$13)))</f>
        <v>0</v>
      </c>
      <c r="AW276">
        <f>(AV276-1)*100</f>
        <v>0</v>
      </c>
      <c r="AX276">
        <f>MAX(0,($B$13+$C$13*EG276)/(1+$D$13*EG276)*DZ276/(EB276+273)*$E$13)</f>
        <v>0</v>
      </c>
      <c r="AY276" t="s">
        <v>439</v>
      </c>
      <c r="AZ276" t="s">
        <v>439</v>
      </c>
      <c r="BA276">
        <v>0</v>
      </c>
      <c r="BB276">
        <v>0</v>
      </c>
      <c r="BC276">
        <f>1-BA276/BB276</f>
        <v>0</v>
      </c>
      <c r="BD276">
        <v>0</v>
      </c>
      <c r="BE276" t="s">
        <v>439</v>
      </c>
      <c r="BF276" t="s">
        <v>439</v>
      </c>
      <c r="BG276">
        <v>0</v>
      </c>
      <c r="BH276">
        <v>0</v>
      </c>
      <c r="BI276">
        <f>1-BG276/BH276</f>
        <v>0</v>
      </c>
      <c r="BJ276">
        <v>0.5</v>
      </c>
      <c r="BK276">
        <f>DJ276</f>
        <v>0</v>
      </c>
      <c r="BL276">
        <f>M276</f>
        <v>0</v>
      </c>
      <c r="BM276">
        <f>BI276*BJ276*BK276</f>
        <v>0</v>
      </c>
      <c r="BN276">
        <f>(BL276-BD276)/BK276</f>
        <v>0</v>
      </c>
      <c r="BO276">
        <f>(BB276-BH276)/BH276</f>
        <v>0</v>
      </c>
      <c r="BP276">
        <f>BA276/(BC276+BA276/BH276)</f>
        <v>0</v>
      </c>
      <c r="BQ276" t="s">
        <v>439</v>
      </c>
      <c r="BR276">
        <v>0</v>
      </c>
      <c r="BS276">
        <f>IF(BR276&lt;&gt;0, BR276, BP276)</f>
        <v>0</v>
      </c>
      <c r="BT276">
        <f>1-BS276/BH276</f>
        <v>0</v>
      </c>
      <c r="BU276">
        <f>(BH276-BG276)/(BH276-BS276)</f>
        <v>0</v>
      </c>
      <c r="BV276">
        <f>(BB276-BH276)/(BB276-BS276)</f>
        <v>0</v>
      </c>
      <c r="BW276">
        <f>(BH276-BG276)/(BH276-BA276)</f>
        <v>0</v>
      </c>
      <c r="BX276">
        <f>(BB276-BH276)/(BB276-BA276)</f>
        <v>0</v>
      </c>
      <c r="BY276">
        <f>(BU276*BS276/BG276)</f>
        <v>0</v>
      </c>
      <c r="BZ276">
        <f>(1-BY276)</f>
        <v>0</v>
      </c>
      <c r="DI276">
        <f>$B$11*EH276+$C$11*EI276+$F$11*ET276*(1-EW276)</f>
        <v>0</v>
      </c>
      <c r="DJ276">
        <f>DI276*DK276</f>
        <v>0</v>
      </c>
      <c r="DK276">
        <f>($B$11*$D$9+$C$11*$D$9+$F$11*((FG276+EY276)/MAX(FG276+EY276+FH276, 0.1)*$I$9+FH276/MAX(FG276+EY276+FH276, 0.1)*$J$9))/($B$11+$C$11+$F$11)</f>
        <v>0</v>
      </c>
      <c r="DL276">
        <f>($B$11*$K$9+$C$11*$K$9+$F$11*((FG276+EY276)/MAX(FG276+EY276+FH276, 0.1)*$P$9+FH276/MAX(FG276+EY276+FH276, 0.1)*$Q$9))/($B$11+$C$11+$F$11)</f>
        <v>0</v>
      </c>
      <c r="DM276">
        <v>2.7</v>
      </c>
      <c r="DN276">
        <v>0.5</v>
      </c>
      <c r="DO276" t="s">
        <v>440</v>
      </c>
      <c r="DP276">
        <v>2</v>
      </c>
      <c r="DQ276" t="b">
        <v>1</v>
      </c>
      <c r="DR276">
        <v>1758405129.1</v>
      </c>
      <c r="DS276">
        <v>1059.148888888889</v>
      </c>
      <c r="DT276">
        <v>1094.64</v>
      </c>
      <c r="DU276">
        <v>22.90115925925926</v>
      </c>
      <c r="DV276">
        <v>21.34601481481482</v>
      </c>
      <c r="DW276">
        <v>1058.283333333333</v>
      </c>
      <c r="DX276">
        <v>22.68082962962963</v>
      </c>
      <c r="DY276">
        <v>500.0078888888889</v>
      </c>
      <c r="DZ276">
        <v>90.27104814814814</v>
      </c>
      <c r="EA276">
        <v>0.05185308148148148</v>
      </c>
      <c r="EB276">
        <v>29.48851481481482</v>
      </c>
      <c r="EC276">
        <v>30.05054444444445</v>
      </c>
      <c r="ED276">
        <v>999.9000000000001</v>
      </c>
      <c r="EE276">
        <v>0</v>
      </c>
      <c r="EF276">
        <v>0</v>
      </c>
      <c r="EG276">
        <v>10002.66259259259</v>
      </c>
      <c r="EH276">
        <v>0</v>
      </c>
      <c r="EI276">
        <v>7.428397407407408</v>
      </c>
      <c r="EJ276">
        <v>-35.49029259259259</v>
      </c>
      <c r="EK276">
        <v>1083.973333333333</v>
      </c>
      <c r="EL276">
        <v>1118.515925925926</v>
      </c>
      <c r="EM276">
        <v>1.555137777777778</v>
      </c>
      <c r="EN276">
        <v>1094.64</v>
      </c>
      <c r="EO276">
        <v>21.34601481481482</v>
      </c>
      <c r="EP276">
        <v>2.067311481481481</v>
      </c>
      <c r="EQ276">
        <v>1.926926666666667</v>
      </c>
      <c r="ER276">
        <v>17.96952592592593</v>
      </c>
      <c r="ES276">
        <v>16.85634074074074</v>
      </c>
      <c r="ET276">
        <v>1999.961851851852</v>
      </c>
      <c r="EU276">
        <v>0.9800036666666665</v>
      </c>
      <c r="EV276">
        <v>0.01999601111111111</v>
      </c>
      <c r="EW276">
        <v>0</v>
      </c>
      <c r="EX276">
        <v>281.688</v>
      </c>
      <c r="EY276">
        <v>5.000560000000001</v>
      </c>
      <c r="EZ276">
        <v>5762.914074074075</v>
      </c>
      <c r="FA276">
        <v>17294.58148148148</v>
      </c>
      <c r="FB276">
        <v>40.38177777777777</v>
      </c>
      <c r="FC276">
        <v>40.80974074074074</v>
      </c>
      <c r="FD276">
        <v>40.31685185185184</v>
      </c>
      <c r="FE276">
        <v>39.96262962962963</v>
      </c>
      <c r="FF276">
        <v>41.4557037037037</v>
      </c>
      <c r="FG276">
        <v>1955.071851851852</v>
      </c>
      <c r="FH276">
        <v>39.89000000000001</v>
      </c>
      <c r="FI276">
        <v>0</v>
      </c>
      <c r="FJ276">
        <v>1758405136.6</v>
      </c>
      <c r="FK276">
        <v>0</v>
      </c>
      <c r="FL276">
        <v>281.6946153846154</v>
      </c>
      <c r="FM276">
        <v>0.2234529882631889</v>
      </c>
      <c r="FN276">
        <v>2.668034162591971</v>
      </c>
      <c r="FO276">
        <v>5762.943846153847</v>
      </c>
      <c r="FP276">
        <v>15</v>
      </c>
      <c r="FQ276">
        <v>0</v>
      </c>
      <c r="FR276" t="s">
        <v>441</v>
      </c>
      <c r="FS276">
        <v>1747148579.5</v>
      </c>
      <c r="FT276">
        <v>1747148584.5</v>
      </c>
      <c r="FU276">
        <v>0</v>
      </c>
      <c r="FV276">
        <v>0.162</v>
      </c>
      <c r="FW276">
        <v>-0.001</v>
      </c>
      <c r="FX276">
        <v>0.139</v>
      </c>
      <c r="FY276">
        <v>0.058</v>
      </c>
      <c r="FZ276">
        <v>420</v>
      </c>
      <c r="GA276">
        <v>16</v>
      </c>
      <c r="GB276">
        <v>0.19</v>
      </c>
      <c r="GC276">
        <v>0.02</v>
      </c>
      <c r="GD276">
        <v>-35.5242575</v>
      </c>
      <c r="GE276">
        <v>0.5095981238275193</v>
      </c>
      <c r="GF276">
        <v>0.07422328437727557</v>
      </c>
      <c r="GG276">
        <v>0</v>
      </c>
      <c r="GH276">
        <v>281.7171764705882</v>
      </c>
      <c r="GI276">
        <v>-0.1259587504095813</v>
      </c>
      <c r="GJ276">
        <v>0.1740960638451289</v>
      </c>
      <c r="GK276">
        <v>1</v>
      </c>
      <c r="GL276">
        <v>1.55620375</v>
      </c>
      <c r="GM276">
        <v>-0.04037392120074702</v>
      </c>
      <c r="GN276">
        <v>0.005198414030980991</v>
      </c>
      <c r="GO276">
        <v>1</v>
      </c>
      <c r="GP276">
        <v>2</v>
      </c>
      <c r="GQ276">
        <v>3</v>
      </c>
      <c r="GR276" t="s">
        <v>448</v>
      </c>
      <c r="GS276">
        <v>3.12812</v>
      </c>
      <c r="GT276">
        <v>2.72949</v>
      </c>
      <c r="GU276">
        <v>0.164446</v>
      </c>
      <c r="GV276">
        <v>0.168937</v>
      </c>
      <c r="GW276">
        <v>0.103463</v>
      </c>
      <c r="GX276">
        <v>0.0991177</v>
      </c>
      <c r="GY276">
        <v>25122.1</v>
      </c>
      <c r="GZ276">
        <v>24194.8</v>
      </c>
      <c r="HA276">
        <v>30605.6</v>
      </c>
      <c r="HB276">
        <v>29364.2</v>
      </c>
      <c r="HC276">
        <v>37870.2</v>
      </c>
      <c r="HD276">
        <v>34802.1</v>
      </c>
      <c r="HE276">
        <v>46818.7</v>
      </c>
      <c r="HF276">
        <v>43625.5</v>
      </c>
      <c r="HG276">
        <v>1.83175</v>
      </c>
      <c r="HH276">
        <v>1.88748</v>
      </c>
      <c r="HI276">
        <v>0.120439</v>
      </c>
      <c r="HJ276">
        <v>0</v>
      </c>
      <c r="HK276">
        <v>28.0868</v>
      </c>
      <c r="HL276">
        <v>999.9</v>
      </c>
      <c r="HM276">
        <v>51.8</v>
      </c>
      <c r="HN276">
        <v>30.6</v>
      </c>
      <c r="HO276">
        <v>25.3036</v>
      </c>
      <c r="HP276">
        <v>63.3822</v>
      </c>
      <c r="HQ276">
        <v>16.6146</v>
      </c>
      <c r="HR276">
        <v>1</v>
      </c>
      <c r="HS276">
        <v>0.0825356</v>
      </c>
      <c r="HT276">
        <v>-0.161626</v>
      </c>
      <c r="HU276">
        <v>20.2004</v>
      </c>
      <c r="HV276">
        <v>5.22882</v>
      </c>
      <c r="HW276">
        <v>11.974</v>
      </c>
      <c r="HX276">
        <v>4.96985</v>
      </c>
      <c r="HY276">
        <v>3.28953</v>
      </c>
      <c r="HZ276">
        <v>9999</v>
      </c>
      <c r="IA276">
        <v>9999</v>
      </c>
      <c r="IB276">
        <v>9999</v>
      </c>
      <c r="IC276">
        <v>999.9</v>
      </c>
      <c r="ID276">
        <v>4.97295</v>
      </c>
      <c r="IE276">
        <v>1.87729</v>
      </c>
      <c r="IF276">
        <v>1.87536</v>
      </c>
      <c r="IG276">
        <v>1.8782</v>
      </c>
      <c r="IH276">
        <v>1.87493</v>
      </c>
      <c r="II276">
        <v>1.87851</v>
      </c>
      <c r="IJ276">
        <v>1.87561</v>
      </c>
      <c r="IK276">
        <v>1.87679</v>
      </c>
      <c r="IL276">
        <v>0</v>
      </c>
      <c r="IM276">
        <v>0</v>
      </c>
      <c r="IN276">
        <v>0</v>
      </c>
      <c r="IO276">
        <v>0</v>
      </c>
      <c r="IP276" t="s">
        <v>443</v>
      </c>
      <c r="IQ276" t="s">
        <v>444</v>
      </c>
      <c r="IR276" t="s">
        <v>445</v>
      </c>
      <c r="IS276" t="s">
        <v>445</v>
      </c>
      <c r="IT276" t="s">
        <v>445</v>
      </c>
      <c r="IU276" t="s">
        <v>445</v>
      </c>
      <c r="IV276">
        <v>0</v>
      </c>
      <c r="IW276">
        <v>100</v>
      </c>
      <c r="IX276">
        <v>100</v>
      </c>
      <c r="IY276">
        <v>0.89</v>
      </c>
      <c r="IZ276">
        <v>0.22</v>
      </c>
      <c r="JA276">
        <v>-0.2046850803116756</v>
      </c>
      <c r="JB276">
        <v>0.001090686741545948</v>
      </c>
      <c r="JC276">
        <v>-2.452344269991786E-07</v>
      </c>
      <c r="JD276">
        <v>1.613811493950918E-10</v>
      </c>
      <c r="JE276">
        <v>-0.05017639731038544</v>
      </c>
      <c r="JF276">
        <v>-0.0006473243881308715</v>
      </c>
      <c r="JG276">
        <v>0.0006993473609999637</v>
      </c>
      <c r="JH276">
        <v>-6.390957121238126E-06</v>
      </c>
      <c r="JI276">
        <v>1</v>
      </c>
      <c r="JJ276">
        <v>2094</v>
      </c>
      <c r="JK276">
        <v>1</v>
      </c>
      <c r="JL276">
        <v>27</v>
      </c>
      <c r="JM276">
        <v>187609.3</v>
      </c>
      <c r="JN276">
        <v>187609.2</v>
      </c>
      <c r="JO276">
        <v>2.45972</v>
      </c>
      <c r="JP276">
        <v>2.54517</v>
      </c>
      <c r="JQ276">
        <v>1.39893</v>
      </c>
      <c r="JR276">
        <v>2.34497</v>
      </c>
      <c r="JS276">
        <v>1.44897</v>
      </c>
      <c r="JT276">
        <v>2.49023</v>
      </c>
      <c r="JU276">
        <v>36.8129</v>
      </c>
      <c r="JV276">
        <v>24.1926</v>
      </c>
      <c r="JW276">
        <v>18</v>
      </c>
      <c r="JX276">
        <v>477.118</v>
      </c>
      <c r="JY276">
        <v>482.38</v>
      </c>
      <c r="JZ276">
        <v>27.8593</v>
      </c>
      <c r="KA276">
        <v>28.2119</v>
      </c>
      <c r="KB276">
        <v>30</v>
      </c>
      <c r="KC276">
        <v>27.9312</v>
      </c>
      <c r="KD276">
        <v>28.0013</v>
      </c>
      <c r="KE276">
        <v>49.3621</v>
      </c>
      <c r="KF276">
        <v>23.9552</v>
      </c>
      <c r="KG276">
        <v>93.3134</v>
      </c>
      <c r="KH276">
        <v>27.806</v>
      </c>
      <c r="KI276">
        <v>1142.05</v>
      </c>
      <c r="KJ276">
        <v>21.4584</v>
      </c>
      <c r="KK276">
        <v>101.179</v>
      </c>
      <c r="KL276">
        <v>100.354</v>
      </c>
    </row>
    <row r="277" spans="1:298">
      <c r="A277">
        <v>261</v>
      </c>
      <c r="B277">
        <v>1758405141.6</v>
      </c>
      <c r="C277">
        <v>7733.099999904633</v>
      </c>
      <c r="D277" t="s">
        <v>969</v>
      </c>
      <c r="E277" t="s">
        <v>970</v>
      </c>
      <c r="F277">
        <v>5</v>
      </c>
      <c r="G277" t="s">
        <v>834</v>
      </c>
      <c r="H277" t="s">
        <v>437</v>
      </c>
      <c r="I277" t="s">
        <v>438</v>
      </c>
      <c r="J277">
        <v>1758405133.814285</v>
      </c>
      <c r="K277">
        <f>(L277)/1000</f>
        <v>0</v>
      </c>
      <c r="L277">
        <f>IF(DQ277, AO277, AI277)</f>
        <v>0</v>
      </c>
      <c r="M277">
        <f>IF(DQ277, AJ277, AH277)</f>
        <v>0</v>
      </c>
      <c r="N277">
        <f>DS277 - IF(AV277&gt;1, M277*DM277*100.0/(AX277), 0)</f>
        <v>0</v>
      </c>
      <c r="O277">
        <f>((U277-K277/2)*N277-M277)/(U277+K277/2)</f>
        <v>0</v>
      </c>
      <c r="P277">
        <f>O277*(DZ277+EA277)/1000.0</f>
        <v>0</v>
      </c>
      <c r="Q277">
        <f>(DS277 - IF(AV277&gt;1, M277*DM277*100.0/(AX277), 0))*(DZ277+EA277)/1000.0</f>
        <v>0</v>
      </c>
      <c r="R277">
        <f>2.0/((1/T277-1/S277)+SIGN(T277)*SQRT((1/T277-1/S277)*(1/T277-1/S277) + 4*DN277/((DN277+1)*(DN277+1))*(2*1/T277*1/S277-1/S277*1/S277)))</f>
        <v>0</v>
      </c>
      <c r="S277">
        <f>IF(LEFT(DO277,1)&lt;&gt;"0",IF(LEFT(DO277,1)="1",3.0,DP277),$D$5+$E$5*(EG277*DZ277/($K$5*1000))+$F$5*(EG277*DZ277/($K$5*1000))*MAX(MIN(DM277,$J$5),$I$5)*MAX(MIN(DM277,$J$5),$I$5)+$G$5*MAX(MIN(DM277,$J$5),$I$5)*(EG277*DZ277/($K$5*1000))+$H$5*(EG277*DZ277/($K$5*1000))*(EG277*DZ277/($K$5*1000)))</f>
        <v>0</v>
      </c>
      <c r="T277">
        <f>K277*(1000-(1000*0.61365*exp(17.502*X277/(240.97+X277))/(DZ277+EA277)+DU277)/2)/(1000*0.61365*exp(17.502*X277/(240.97+X277))/(DZ277+EA277)-DU277)</f>
        <v>0</v>
      </c>
      <c r="U277">
        <f>1/((DN277+1)/(R277/1.6)+1/(S277/1.37)) + DN277/((DN277+1)/(R277/1.6) + DN277/(S277/1.37))</f>
        <v>0</v>
      </c>
      <c r="V277">
        <f>(DI277*DL277)</f>
        <v>0</v>
      </c>
      <c r="W277">
        <f>(EB277+(V277+2*0.95*5.67E-8*(((EB277+$B$7)+273)^4-(EB277+273)^4)-44100*K277)/(1.84*29.3*S277+8*0.95*5.67E-8*(EB277+273)^3))</f>
        <v>0</v>
      </c>
      <c r="X277">
        <f>($C$7*EC277+$D$7*ED277+$E$7*W277)</f>
        <v>0</v>
      </c>
      <c r="Y277">
        <f>0.61365*exp(17.502*X277/(240.97+X277))</f>
        <v>0</v>
      </c>
      <c r="Z277">
        <f>(AA277/AB277*100)</f>
        <v>0</v>
      </c>
      <c r="AA277">
        <f>DU277*(DZ277+EA277)/1000</f>
        <v>0</v>
      </c>
      <c r="AB277">
        <f>0.61365*exp(17.502*EB277/(240.97+EB277))</f>
        <v>0</v>
      </c>
      <c r="AC277">
        <f>(Y277-DU277*(DZ277+EA277)/1000)</f>
        <v>0</v>
      </c>
      <c r="AD277">
        <f>(-K277*44100)</f>
        <v>0</v>
      </c>
      <c r="AE277">
        <f>2*29.3*S277*0.92*(EB277-X277)</f>
        <v>0</v>
      </c>
      <c r="AF277">
        <f>2*0.95*5.67E-8*(((EB277+$B$7)+273)^4-(X277+273)^4)</f>
        <v>0</v>
      </c>
      <c r="AG277">
        <f>V277+AF277+AD277+AE277</f>
        <v>0</v>
      </c>
      <c r="AH277">
        <f>DY277*AV277*(DT277-DS277*(1000-AV277*DV277)/(1000-AV277*DU277))/(100*DM277)</f>
        <v>0</v>
      </c>
      <c r="AI277">
        <f>1000*DY277*AV277*(DU277-DV277)/(100*DM277*(1000-AV277*DU277))</f>
        <v>0</v>
      </c>
      <c r="AJ277">
        <f>(AK277 - AL277 - DZ277*1E3/(8.314*(EB277+273.15)) * AN277/DY277 * AM277) * DY277/(100*DM277) * (1000 - DV277)/1000</f>
        <v>0</v>
      </c>
      <c r="AK277">
        <v>1150.995700868856</v>
      </c>
      <c r="AL277">
        <v>1125.151575757576</v>
      </c>
      <c r="AM277">
        <v>3.426970116489141</v>
      </c>
      <c r="AN277">
        <v>65.66156784725538</v>
      </c>
      <c r="AO277">
        <f>(AQ277 - AP277 + DZ277*1E3/(8.314*(EB277+273.15)) * AS277/DY277 * AR277) * DY277/(100*DM277) * 1000/(1000 - AQ277)</f>
        <v>0</v>
      </c>
      <c r="AP277">
        <v>21.38235217292114</v>
      </c>
      <c r="AQ277">
        <v>22.88314484848485</v>
      </c>
      <c r="AR277">
        <v>3.54398014705017E-06</v>
      </c>
      <c r="AS277">
        <v>124.6823972662546</v>
      </c>
      <c r="AT277">
        <v>0</v>
      </c>
      <c r="AU277">
        <v>0</v>
      </c>
      <c r="AV277">
        <f>IF(AT277*$H$13&gt;=AX277,1.0,(AX277/(AX277-AT277*$H$13)))</f>
        <v>0</v>
      </c>
      <c r="AW277">
        <f>(AV277-1)*100</f>
        <v>0</v>
      </c>
      <c r="AX277">
        <f>MAX(0,($B$13+$C$13*EG277)/(1+$D$13*EG277)*DZ277/(EB277+273)*$E$13)</f>
        <v>0</v>
      </c>
      <c r="AY277" t="s">
        <v>439</v>
      </c>
      <c r="AZ277" t="s">
        <v>439</v>
      </c>
      <c r="BA277">
        <v>0</v>
      </c>
      <c r="BB277">
        <v>0</v>
      </c>
      <c r="BC277">
        <f>1-BA277/BB277</f>
        <v>0</v>
      </c>
      <c r="BD277">
        <v>0</v>
      </c>
      <c r="BE277" t="s">
        <v>439</v>
      </c>
      <c r="BF277" t="s">
        <v>439</v>
      </c>
      <c r="BG277">
        <v>0</v>
      </c>
      <c r="BH277">
        <v>0</v>
      </c>
      <c r="BI277">
        <f>1-BG277/BH277</f>
        <v>0</v>
      </c>
      <c r="BJ277">
        <v>0.5</v>
      </c>
      <c r="BK277">
        <f>DJ277</f>
        <v>0</v>
      </c>
      <c r="BL277">
        <f>M277</f>
        <v>0</v>
      </c>
      <c r="BM277">
        <f>BI277*BJ277*BK277</f>
        <v>0</v>
      </c>
      <c r="BN277">
        <f>(BL277-BD277)/BK277</f>
        <v>0</v>
      </c>
      <c r="BO277">
        <f>(BB277-BH277)/BH277</f>
        <v>0</v>
      </c>
      <c r="BP277">
        <f>BA277/(BC277+BA277/BH277)</f>
        <v>0</v>
      </c>
      <c r="BQ277" t="s">
        <v>439</v>
      </c>
      <c r="BR277">
        <v>0</v>
      </c>
      <c r="BS277">
        <f>IF(BR277&lt;&gt;0, BR277, BP277)</f>
        <v>0</v>
      </c>
      <c r="BT277">
        <f>1-BS277/BH277</f>
        <v>0</v>
      </c>
      <c r="BU277">
        <f>(BH277-BG277)/(BH277-BS277)</f>
        <v>0</v>
      </c>
      <c r="BV277">
        <f>(BB277-BH277)/(BB277-BS277)</f>
        <v>0</v>
      </c>
      <c r="BW277">
        <f>(BH277-BG277)/(BH277-BA277)</f>
        <v>0</v>
      </c>
      <c r="BX277">
        <f>(BB277-BH277)/(BB277-BA277)</f>
        <v>0</v>
      </c>
      <c r="BY277">
        <f>(BU277*BS277/BG277)</f>
        <v>0</v>
      </c>
      <c r="BZ277">
        <f>(1-BY277)</f>
        <v>0</v>
      </c>
      <c r="DI277">
        <f>$B$11*EH277+$C$11*EI277+$F$11*ET277*(1-EW277)</f>
        <v>0</v>
      </c>
      <c r="DJ277">
        <f>DI277*DK277</f>
        <v>0</v>
      </c>
      <c r="DK277">
        <f>($B$11*$D$9+$C$11*$D$9+$F$11*((FG277+EY277)/MAX(FG277+EY277+FH277, 0.1)*$I$9+FH277/MAX(FG277+EY277+FH277, 0.1)*$J$9))/($B$11+$C$11+$F$11)</f>
        <v>0</v>
      </c>
      <c r="DL277">
        <f>($B$11*$K$9+$C$11*$K$9+$F$11*((FG277+EY277)/MAX(FG277+EY277+FH277, 0.1)*$P$9+FH277/MAX(FG277+EY277+FH277, 0.1)*$Q$9))/($B$11+$C$11+$F$11)</f>
        <v>0</v>
      </c>
      <c r="DM277">
        <v>2.7</v>
      </c>
      <c r="DN277">
        <v>0.5</v>
      </c>
      <c r="DO277" t="s">
        <v>440</v>
      </c>
      <c r="DP277">
        <v>2</v>
      </c>
      <c r="DQ277" t="b">
        <v>1</v>
      </c>
      <c r="DR277">
        <v>1758405133.814285</v>
      </c>
      <c r="DS277">
        <v>1074.9575</v>
      </c>
      <c r="DT277">
        <v>1110.463214285714</v>
      </c>
      <c r="DU277">
        <v>22.89335</v>
      </c>
      <c r="DV277">
        <v>21.35406428571429</v>
      </c>
      <c r="DW277">
        <v>1074.075357142857</v>
      </c>
      <c r="DX277">
        <v>22.67318214285714</v>
      </c>
      <c r="DY277">
        <v>500.0033928571428</v>
      </c>
      <c r="DZ277">
        <v>90.2710892857143</v>
      </c>
      <c r="EA277">
        <v>0.05194322857142857</v>
      </c>
      <c r="EB277">
        <v>29.48371428571428</v>
      </c>
      <c r="EC277">
        <v>30.04999642857143</v>
      </c>
      <c r="ED277">
        <v>999.9000000000002</v>
      </c>
      <c r="EE277">
        <v>0</v>
      </c>
      <c r="EF277">
        <v>0</v>
      </c>
      <c r="EG277">
        <v>9994.978928571427</v>
      </c>
      <c r="EH277">
        <v>0</v>
      </c>
      <c r="EI277">
        <v>7.420990714285716</v>
      </c>
      <c r="EJ277">
        <v>-35.50430714285714</v>
      </c>
      <c r="EK277">
        <v>1100.143928571429</v>
      </c>
      <c r="EL277">
        <v>1134.693928571429</v>
      </c>
      <c r="EM277">
        <v>1.539286428571428</v>
      </c>
      <c r="EN277">
        <v>1110.463214285714</v>
      </c>
      <c r="EO277">
        <v>21.35406428571429</v>
      </c>
      <c r="EP277">
        <v>2.066607857142857</v>
      </c>
      <c r="EQ277">
        <v>1.927653928571429</v>
      </c>
      <c r="ER277">
        <v>17.96411071428571</v>
      </c>
      <c r="ES277">
        <v>16.86228571428571</v>
      </c>
      <c r="ET277">
        <v>1999.976785714286</v>
      </c>
      <c r="EU277">
        <v>0.9800038571428571</v>
      </c>
      <c r="EV277">
        <v>0.01999581785714286</v>
      </c>
      <c r="EW277">
        <v>0</v>
      </c>
      <c r="EX277">
        <v>281.7185357142857</v>
      </c>
      <c r="EY277">
        <v>5.000560000000001</v>
      </c>
      <c r="EZ277">
        <v>5763.117142857142</v>
      </c>
      <c r="FA277">
        <v>17294.7</v>
      </c>
      <c r="FB277">
        <v>40.37928571428571</v>
      </c>
      <c r="FC277">
        <v>40.80757142857142</v>
      </c>
      <c r="FD277">
        <v>40.30996428571429</v>
      </c>
      <c r="FE277">
        <v>39.97957142857143</v>
      </c>
      <c r="FF277">
        <v>41.45724999999999</v>
      </c>
      <c r="FG277">
        <v>1955.086785714286</v>
      </c>
      <c r="FH277">
        <v>39.89000000000001</v>
      </c>
      <c r="FI277">
        <v>0</v>
      </c>
      <c r="FJ277">
        <v>1758405141.4</v>
      </c>
      <c r="FK277">
        <v>0</v>
      </c>
      <c r="FL277">
        <v>281.7096538461539</v>
      </c>
      <c r="FM277">
        <v>0.6974700802898893</v>
      </c>
      <c r="FN277">
        <v>2.862905965304347</v>
      </c>
      <c r="FO277">
        <v>5763.190000000001</v>
      </c>
      <c r="FP277">
        <v>15</v>
      </c>
      <c r="FQ277">
        <v>0</v>
      </c>
      <c r="FR277" t="s">
        <v>441</v>
      </c>
      <c r="FS277">
        <v>1747148579.5</v>
      </c>
      <c r="FT277">
        <v>1747148584.5</v>
      </c>
      <c r="FU277">
        <v>0</v>
      </c>
      <c r="FV277">
        <v>0.162</v>
      </c>
      <c r="FW277">
        <v>-0.001</v>
      </c>
      <c r="FX277">
        <v>0.139</v>
      </c>
      <c r="FY277">
        <v>0.058</v>
      </c>
      <c r="FZ277">
        <v>420</v>
      </c>
      <c r="GA277">
        <v>16</v>
      </c>
      <c r="GB277">
        <v>0.19</v>
      </c>
      <c r="GC277">
        <v>0.02</v>
      </c>
      <c r="GD277">
        <v>-35.4986325</v>
      </c>
      <c r="GE277">
        <v>-0.1015756097560814</v>
      </c>
      <c r="GF277">
        <v>0.03392514102770987</v>
      </c>
      <c r="GG277">
        <v>1</v>
      </c>
      <c r="GH277">
        <v>281.6856176470587</v>
      </c>
      <c r="GI277">
        <v>0.3413445325373628</v>
      </c>
      <c r="GJ277">
        <v>0.1899874631631498</v>
      </c>
      <c r="GK277">
        <v>1</v>
      </c>
      <c r="GL277">
        <v>1.54756425</v>
      </c>
      <c r="GM277">
        <v>-0.1470793621013165</v>
      </c>
      <c r="GN277">
        <v>0.01726874776691986</v>
      </c>
      <c r="GO277">
        <v>0</v>
      </c>
      <c r="GP277">
        <v>2</v>
      </c>
      <c r="GQ277">
        <v>3</v>
      </c>
      <c r="GR277" t="s">
        <v>448</v>
      </c>
      <c r="GS277">
        <v>3.12802</v>
      </c>
      <c r="GT277">
        <v>2.73007</v>
      </c>
      <c r="GU277">
        <v>0.166041</v>
      </c>
      <c r="GV277">
        <v>0.170503</v>
      </c>
      <c r="GW277">
        <v>0.103456</v>
      </c>
      <c r="GX277">
        <v>0.0992287</v>
      </c>
      <c r="GY277">
        <v>25073.9</v>
      </c>
      <c r="GZ277">
        <v>24149.2</v>
      </c>
      <c r="HA277">
        <v>30605.4</v>
      </c>
      <c r="HB277">
        <v>29364.2</v>
      </c>
      <c r="HC277">
        <v>37870.5</v>
      </c>
      <c r="HD277">
        <v>34797.7</v>
      </c>
      <c r="HE277">
        <v>46818.4</v>
      </c>
      <c r="HF277">
        <v>43625.4</v>
      </c>
      <c r="HG277">
        <v>1.83137</v>
      </c>
      <c r="HH277">
        <v>1.8876</v>
      </c>
      <c r="HI277">
        <v>0.120308</v>
      </c>
      <c r="HJ277">
        <v>0</v>
      </c>
      <c r="HK277">
        <v>28.0855</v>
      </c>
      <c r="HL277">
        <v>999.9</v>
      </c>
      <c r="HM277">
        <v>51.8</v>
      </c>
      <c r="HN277">
        <v>30.6</v>
      </c>
      <c r="HO277">
        <v>25.3046</v>
      </c>
      <c r="HP277">
        <v>63.1522</v>
      </c>
      <c r="HQ277">
        <v>16.5264</v>
      </c>
      <c r="HR277">
        <v>1</v>
      </c>
      <c r="HS277">
        <v>0.0825915</v>
      </c>
      <c r="HT277">
        <v>-0.125629</v>
      </c>
      <c r="HU277">
        <v>20.2004</v>
      </c>
      <c r="HV277">
        <v>5.22837</v>
      </c>
      <c r="HW277">
        <v>11.974</v>
      </c>
      <c r="HX277">
        <v>4.96985</v>
      </c>
      <c r="HY277">
        <v>3.2895</v>
      </c>
      <c r="HZ277">
        <v>9999</v>
      </c>
      <c r="IA277">
        <v>9999</v>
      </c>
      <c r="IB277">
        <v>9999</v>
      </c>
      <c r="IC277">
        <v>999.9</v>
      </c>
      <c r="ID277">
        <v>4.97298</v>
      </c>
      <c r="IE277">
        <v>1.87729</v>
      </c>
      <c r="IF277">
        <v>1.87537</v>
      </c>
      <c r="IG277">
        <v>1.87819</v>
      </c>
      <c r="IH277">
        <v>1.87489</v>
      </c>
      <c r="II277">
        <v>1.87851</v>
      </c>
      <c r="IJ277">
        <v>1.87561</v>
      </c>
      <c r="IK277">
        <v>1.8768</v>
      </c>
      <c r="IL277">
        <v>0</v>
      </c>
      <c r="IM277">
        <v>0</v>
      </c>
      <c r="IN277">
        <v>0</v>
      </c>
      <c r="IO277">
        <v>0</v>
      </c>
      <c r="IP277" t="s">
        <v>443</v>
      </c>
      <c r="IQ277" t="s">
        <v>444</v>
      </c>
      <c r="IR277" t="s">
        <v>445</v>
      </c>
      <c r="IS277" t="s">
        <v>445</v>
      </c>
      <c r="IT277" t="s">
        <v>445</v>
      </c>
      <c r="IU277" t="s">
        <v>445</v>
      </c>
      <c r="IV277">
        <v>0</v>
      </c>
      <c r="IW277">
        <v>100</v>
      </c>
      <c r="IX277">
        <v>100</v>
      </c>
      <c r="IY277">
        <v>0.92</v>
      </c>
      <c r="IZ277">
        <v>0.22</v>
      </c>
      <c r="JA277">
        <v>-0.2046850803116756</v>
      </c>
      <c r="JB277">
        <v>0.001090686741545948</v>
      </c>
      <c r="JC277">
        <v>-2.452344269991786E-07</v>
      </c>
      <c r="JD277">
        <v>1.613811493950918E-10</v>
      </c>
      <c r="JE277">
        <v>-0.05017639731038544</v>
      </c>
      <c r="JF277">
        <v>-0.0006473243881308715</v>
      </c>
      <c r="JG277">
        <v>0.0006993473609999637</v>
      </c>
      <c r="JH277">
        <v>-6.390957121238126E-06</v>
      </c>
      <c r="JI277">
        <v>1</v>
      </c>
      <c r="JJ277">
        <v>2094</v>
      </c>
      <c r="JK277">
        <v>1</v>
      </c>
      <c r="JL277">
        <v>27</v>
      </c>
      <c r="JM277">
        <v>187609.4</v>
      </c>
      <c r="JN277">
        <v>187609.3</v>
      </c>
      <c r="JO277">
        <v>2.49146</v>
      </c>
      <c r="JP277">
        <v>2.54028</v>
      </c>
      <c r="JQ277">
        <v>1.39893</v>
      </c>
      <c r="JR277">
        <v>2.34497</v>
      </c>
      <c r="JS277">
        <v>1.44897</v>
      </c>
      <c r="JT277">
        <v>2.44873</v>
      </c>
      <c r="JU277">
        <v>36.8129</v>
      </c>
      <c r="JV277">
        <v>24.1926</v>
      </c>
      <c r="JW277">
        <v>18</v>
      </c>
      <c r="JX277">
        <v>476.914</v>
      </c>
      <c r="JY277">
        <v>482.448</v>
      </c>
      <c r="JZ277">
        <v>27.8028</v>
      </c>
      <c r="KA277">
        <v>28.2119</v>
      </c>
      <c r="KB277">
        <v>30.0001</v>
      </c>
      <c r="KC277">
        <v>27.9312</v>
      </c>
      <c r="KD277">
        <v>27.9995</v>
      </c>
      <c r="KE277">
        <v>49.8663</v>
      </c>
      <c r="KF277">
        <v>23.6757</v>
      </c>
      <c r="KG277">
        <v>93.3134</v>
      </c>
      <c r="KH277">
        <v>27.758</v>
      </c>
      <c r="KI277">
        <v>1155.5</v>
      </c>
      <c r="KJ277">
        <v>21.4783</v>
      </c>
      <c r="KK277">
        <v>101.179</v>
      </c>
      <c r="KL277">
        <v>100.353</v>
      </c>
    </row>
    <row r="278" spans="1:298">
      <c r="A278">
        <v>262</v>
      </c>
      <c r="B278">
        <v>1758405146.6</v>
      </c>
      <c r="C278">
        <v>7738.099999904633</v>
      </c>
      <c r="D278" t="s">
        <v>971</v>
      </c>
      <c r="E278" t="s">
        <v>972</v>
      </c>
      <c r="F278">
        <v>5</v>
      </c>
      <c r="G278" t="s">
        <v>834</v>
      </c>
      <c r="H278" t="s">
        <v>437</v>
      </c>
      <c r="I278" t="s">
        <v>438</v>
      </c>
      <c r="J278">
        <v>1758405139.1</v>
      </c>
      <c r="K278">
        <f>(L278)/1000</f>
        <v>0</v>
      </c>
      <c r="L278">
        <f>IF(DQ278, AO278, AI278)</f>
        <v>0</v>
      </c>
      <c r="M278">
        <f>IF(DQ278, AJ278, AH278)</f>
        <v>0</v>
      </c>
      <c r="N278">
        <f>DS278 - IF(AV278&gt;1, M278*DM278*100.0/(AX278), 0)</f>
        <v>0</v>
      </c>
      <c r="O278">
        <f>((U278-K278/2)*N278-M278)/(U278+K278/2)</f>
        <v>0</v>
      </c>
      <c r="P278">
        <f>O278*(DZ278+EA278)/1000.0</f>
        <v>0</v>
      </c>
      <c r="Q278">
        <f>(DS278 - IF(AV278&gt;1, M278*DM278*100.0/(AX278), 0))*(DZ278+EA278)/1000.0</f>
        <v>0</v>
      </c>
      <c r="R278">
        <f>2.0/((1/T278-1/S278)+SIGN(T278)*SQRT((1/T278-1/S278)*(1/T278-1/S278) + 4*DN278/((DN278+1)*(DN278+1))*(2*1/T278*1/S278-1/S278*1/S278)))</f>
        <v>0</v>
      </c>
      <c r="S278">
        <f>IF(LEFT(DO278,1)&lt;&gt;"0",IF(LEFT(DO278,1)="1",3.0,DP278),$D$5+$E$5*(EG278*DZ278/($K$5*1000))+$F$5*(EG278*DZ278/($K$5*1000))*MAX(MIN(DM278,$J$5),$I$5)*MAX(MIN(DM278,$J$5),$I$5)+$G$5*MAX(MIN(DM278,$J$5),$I$5)*(EG278*DZ278/($K$5*1000))+$H$5*(EG278*DZ278/($K$5*1000))*(EG278*DZ278/($K$5*1000)))</f>
        <v>0</v>
      </c>
      <c r="T278">
        <f>K278*(1000-(1000*0.61365*exp(17.502*X278/(240.97+X278))/(DZ278+EA278)+DU278)/2)/(1000*0.61365*exp(17.502*X278/(240.97+X278))/(DZ278+EA278)-DU278)</f>
        <v>0</v>
      </c>
      <c r="U278">
        <f>1/((DN278+1)/(R278/1.6)+1/(S278/1.37)) + DN278/((DN278+1)/(R278/1.6) + DN278/(S278/1.37))</f>
        <v>0</v>
      </c>
      <c r="V278">
        <f>(DI278*DL278)</f>
        <v>0</v>
      </c>
      <c r="W278">
        <f>(EB278+(V278+2*0.95*5.67E-8*(((EB278+$B$7)+273)^4-(EB278+273)^4)-44100*K278)/(1.84*29.3*S278+8*0.95*5.67E-8*(EB278+273)^3))</f>
        <v>0</v>
      </c>
      <c r="X278">
        <f>($C$7*EC278+$D$7*ED278+$E$7*W278)</f>
        <v>0</v>
      </c>
      <c r="Y278">
        <f>0.61365*exp(17.502*X278/(240.97+X278))</f>
        <v>0</v>
      </c>
      <c r="Z278">
        <f>(AA278/AB278*100)</f>
        <v>0</v>
      </c>
      <c r="AA278">
        <f>DU278*(DZ278+EA278)/1000</f>
        <v>0</v>
      </c>
      <c r="AB278">
        <f>0.61365*exp(17.502*EB278/(240.97+EB278))</f>
        <v>0</v>
      </c>
      <c r="AC278">
        <f>(Y278-DU278*(DZ278+EA278)/1000)</f>
        <v>0</v>
      </c>
      <c r="AD278">
        <f>(-K278*44100)</f>
        <v>0</v>
      </c>
      <c r="AE278">
        <f>2*29.3*S278*0.92*(EB278-X278)</f>
        <v>0</v>
      </c>
      <c r="AF278">
        <f>2*0.95*5.67E-8*(((EB278+$B$7)+273)^4-(X278+273)^4)</f>
        <v>0</v>
      </c>
      <c r="AG278">
        <f>V278+AF278+AD278+AE278</f>
        <v>0</v>
      </c>
      <c r="AH278">
        <f>DY278*AV278*(DT278-DS278*(1000-AV278*DV278)/(1000-AV278*DU278))/(100*DM278)</f>
        <v>0</v>
      </c>
      <c r="AI278">
        <f>1000*DY278*AV278*(DU278-DV278)/(100*DM278*(1000-AV278*DU278))</f>
        <v>0</v>
      </c>
      <c r="AJ278">
        <f>(AK278 - AL278 - DZ278*1E3/(8.314*(EB278+273.15)) * AN278/DY278 * AM278) * DY278/(100*DM278) * (1000 - DV278)/1000</f>
        <v>0</v>
      </c>
      <c r="AK278">
        <v>1167.412546296972</v>
      </c>
      <c r="AL278">
        <v>1142.140121212121</v>
      </c>
      <c r="AM278">
        <v>3.393769961692906</v>
      </c>
      <c r="AN278">
        <v>65.66156784725538</v>
      </c>
      <c r="AO278">
        <f>(AQ278 - AP278 + DZ278*1E3/(8.314*(EB278+273.15)) * AS278/DY278 * AR278) * DY278/(100*DM278) * 1000/(1000 - AQ278)</f>
        <v>0</v>
      </c>
      <c r="AP278">
        <v>21.40760321333899</v>
      </c>
      <c r="AQ278">
        <v>22.88410606060605</v>
      </c>
      <c r="AR278">
        <v>3.767854285615599E-06</v>
      </c>
      <c r="AS278">
        <v>124.6823972662546</v>
      </c>
      <c r="AT278">
        <v>0</v>
      </c>
      <c r="AU278">
        <v>0</v>
      </c>
      <c r="AV278">
        <f>IF(AT278*$H$13&gt;=AX278,1.0,(AX278/(AX278-AT278*$H$13)))</f>
        <v>0</v>
      </c>
      <c r="AW278">
        <f>(AV278-1)*100</f>
        <v>0</v>
      </c>
      <c r="AX278">
        <f>MAX(0,($B$13+$C$13*EG278)/(1+$D$13*EG278)*DZ278/(EB278+273)*$E$13)</f>
        <v>0</v>
      </c>
      <c r="AY278" t="s">
        <v>439</v>
      </c>
      <c r="AZ278" t="s">
        <v>439</v>
      </c>
      <c r="BA278">
        <v>0</v>
      </c>
      <c r="BB278">
        <v>0</v>
      </c>
      <c r="BC278">
        <f>1-BA278/BB278</f>
        <v>0</v>
      </c>
      <c r="BD278">
        <v>0</v>
      </c>
      <c r="BE278" t="s">
        <v>439</v>
      </c>
      <c r="BF278" t="s">
        <v>439</v>
      </c>
      <c r="BG278">
        <v>0</v>
      </c>
      <c r="BH278">
        <v>0</v>
      </c>
      <c r="BI278">
        <f>1-BG278/BH278</f>
        <v>0</v>
      </c>
      <c r="BJ278">
        <v>0.5</v>
      </c>
      <c r="BK278">
        <f>DJ278</f>
        <v>0</v>
      </c>
      <c r="BL278">
        <f>M278</f>
        <v>0</v>
      </c>
      <c r="BM278">
        <f>BI278*BJ278*BK278</f>
        <v>0</v>
      </c>
      <c r="BN278">
        <f>(BL278-BD278)/BK278</f>
        <v>0</v>
      </c>
      <c r="BO278">
        <f>(BB278-BH278)/BH278</f>
        <v>0</v>
      </c>
      <c r="BP278">
        <f>BA278/(BC278+BA278/BH278)</f>
        <v>0</v>
      </c>
      <c r="BQ278" t="s">
        <v>439</v>
      </c>
      <c r="BR278">
        <v>0</v>
      </c>
      <c r="BS278">
        <f>IF(BR278&lt;&gt;0, BR278, BP278)</f>
        <v>0</v>
      </c>
      <c r="BT278">
        <f>1-BS278/BH278</f>
        <v>0</v>
      </c>
      <c r="BU278">
        <f>(BH278-BG278)/(BH278-BS278)</f>
        <v>0</v>
      </c>
      <c r="BV278">
        <f>(BB278-BH278)/(BB278-BS278)</f>
        <v>0</v>
      </c>
      <c r="BW278">
        <f>(BH278-BG278)/(BH278-BA278)</f>
        <v>0</v>
      </c>
      <c r="BX278">
        <f>(BB278-BH278)/(BB278-BA278)</f>
        <v>0</v>
      </c>
      <c r="BY278">
        <f>(BU278*BS278/BG278)</f>
        <v>0</v>
      </c>
      <c r="BZ278">
        <f>(1-BY278)</f>
        <v>0</v>
      </c>
      <c r="DI278">
        <f>$B$11*EH278+$C$11*EI278+$F$11*ET278*(1-EW278)</f>
        <v>0</v>
      </c>
      <c r="DJ278">
        <f>DI278*DK278</f>
        <v>0</v>
      </c>
      <c r="DK278">
        <f>($B$11*$D$9+$C$11*$D$9+$F$11*((FG278+EY278)/MAX(FG278+EY278+FH278, 0.1)*$I$9+FH278/MAX(FG278+EY278+FH278, 0.1)*$J$9))/($B$11+$C$11+$F$11)</f>
        <v>0</v>
      </c>
      <c r="DL278">
        <f>($B$11*$K$9+$C$11*$K$9+$F$11*((FG278+EY278)/MAX(FG278+EY278+FH278, 0.1)*$P$9+FH278/MAX(FG278+EY278+FH278, 0.1)*$Q$9))/($B$11+$C$11+$F$11)</f>
        <v>0</v>
      </c>
      <c r="DM278">
        <v>2.7</v>
      </c>
      <c r="DN278">
        <v>0.5</v>
      </c>
      <c r="DO278" t="s">
        <v>440</v>
      </c>
      <c r="DP278">
        <v>2</v>
      </c>
      <c r="DQ278" t="b">
        <v>1</v>
      </c>
      <c r="DR278">
        <v>1758405139.1</v>
      </c>
      <c r="DS278">
        <v>1092.662222222222</v>
      </c>
      <c r="DT278">
        <v>1127.945185185185</v>
      </c>
      <c r="DU278">
        <v>22.88621111111111</v>
      </c>
      <c r="DV278">
        <v>21.3708</v>
      </c>
      <c r="DW278">
        <v>1091.76</v>
      </c>
      <c r="DX278">
        <v>22.66619259259259</v>
      </c>
      <c r="DY278">
        <v>500.0182962962962</v>
      </c>
      <c r="DZ278">
        <v>90.27114814814816</v>
      </c>
      <c r="EA278">
        <v>0.05187594074074075</v>
      </c>
      <c r="EB278">
        <v>29.47668148148149</v>
      </c>
      <c r="EC278">
        <v>30.04842222222223</v>
      </c>
      <c r="ED278">
        <v>999.9000000000001</v>
      </c>
      <c r="EE278">
        <v>0</v>
      </c>
      <c r="EF278">
        <v>0</v>
      </c>
      <c r="EG278">
        <v>9994.723703703703</v>
      </c>
      <c r="EH278">
        <v>0</v>
      </c>
      <c r="EI278">
        <v>7.419511111111111</v>
      </c>
      <c r="EJ278">
        <v>-35.28227407407407</v>
      </c>
      <c r="EK278">
        <v>1118.255925925926</v>
      </c>
      <c r="EL278">
        <v>1152.578148148148</v>
      </c>
      <c r="EM278">
        <v>1.515412962962963</v>
      </c>
      <c r="EN278">
        <v>1127.945185185185</v>
      </c>
      <c r="EO278">
        <v>21.3708</v>
      </c>
      <c r="EP278">
        <v>2.065964074074074</v>
      </c>
      <c r="EQ278">
        <v>1.929165925925926</v>
      </c>
      <c r="ER278">
        <v>17.95915925925926</v>
      </c>
      <c r="ES278">
        <v>16.87463333333333</v>
      </c>
      <c r="ET278">
        <v>1999.975555555556</v>
      </c>
      <c r="EU278">
        <v>0.9800038888888888</v>
      </c>
      <c r="EV278">
        <v>0.01999578518518519</v>
      </c>
      <c r="EW278">
        <v>0</v>
      </c>
      <c r="EX278">
        <v>281.728</v>
      </c>
      <c r="EY278">
        <v>5.000560000000001</v>
      </c>
      <c r="EZ278">
        <v>5763.271111111111</v>
      </c>
      <c r="FA278">
        <v>17294.67777777778</v>
      </c>
      <c r="FB278">
        <v>40.40944444444444</v>
      </c>
      <c r="FC278">
        <v>40.8074074074074</v>
      </c>
      <c r="FD278">
        <v>40.31688888888889</v>
      </c>
      <c r="FE278">
        <v>39.99503703703704</v>
      </c>
      <c r="FF278">
        <v>41.47192592592592</v>
      </c>
      <c r="FG278">
        <v>1955.085555555555</v>
      </c>
      <c r="FH278">
        <v>39.89000000000001</v>
      </c>
      <c r="FI278">
        <v>0</v>
      </c>
      <c r="FJ278">
        <v>1758405146.8</v>
      </c>
      <c r="FK278">
        <v>0</v>
      </c>
      <c r="FL278">
        <v>281.7044</v>
      </c>
      <c r="FM278">
        <v>-0.1222307670186089</v>
      </c>
      <c r="FN278">
        <v>1.786153842450016</v>
      </c>
      <c r="FO278">
        <v>5763.3952</v>
      </c>
      <c r="FP278">
        <v>15</v>
      </c>
      <c r="FQ278">
        <v>0</v>
      </c>
      <c r="FR278" t="s">
        <v>441</v>
      </c>
      <c r="FS278">
        <v>1747148579.5</v>
      </c>
      <c r="FT278">
        <v>1747148584.5</v>
      </c>
      <c r="FU278">
        <v>0</v>
      </c>
      <c r="FV278">
        <v>0.162</v>
      </c>
      <c r="FW278">
        <v>-0.001</v>
      </c>
      <c r="FX278">
        <v>0.139</v>
      </c>
      <c r="FY278">
        <v>0.058</v>
      </c>
      <c r="FZ278">
        <v>420</v>
      </c>
      <c r="GA278">
        <v>16</v>
      </c>
      <c r="GB278">
        <v>0.19</v>
      </c>
      <c r="GC278">
        <v>0.02</v>
      </c>
      <c r="GD278">
        <v>-35.3468925</v>
      </c>
      <c r="GE278">
        <v>2.183593621013205</v>
      </c>
      <c r="GF278">
        <v>0.3056363855854698</v>
      </c>
      <c r="GG278">
        <v>0</v>
      </c>
      <c r="GH278">
        <v>281.701</v>
      </c>
      <c r="GI278">
        <v>0.1654698217016246</v>
      </c>
      <c r="GJ278">
        <v>0.1706344562128581</v>
      </c>
      <c r="GK278">
        <v>1</v>
      </c>
      <c r="GL278">
        <v>1.526831</v>
      </c>
      <c r="GM278">
        <v>-0.291457936210135</v>
      </c>
      <c r="GN278">
        <v>0.02931662547088255</v>
      </c>
      <c r="GO278">
        <v>0</v>
      </c>
      <c r="GP278">
        <v>1</v>
      </c>
      <c r="GQ278">
        <v>3</v>
      </c>
      <c r="GR278" t="s">
        <v>455</v>
      </c>
      <c r="GS278">
        <v>3.12809</v>
      </c>
      <c r="GT278">
        <v>2.72959</v>
      </c>
      <c r="GU278">
        <v>0.167595</v>
      </c>
      <c r="GV278">
        <v>0.171964</v>
      </c>
      <c r="GW278">
        <v>0.103461</v>
      </c>
      <c r="GX278">
        <v>0.0993878</v>
      </c>
      <c r="GY278">
        <v>25027.2</v>
      </c>
      <c r="GZ278">
        <v>24106.7</v>
      </c>
      <c r="HA278">
        <v>30605.4</v>
      </c>
      <c r="HB278">
        <v>29364.2</v>
      </c>
      <c r="HC278">
        <v>37870.2</v>
      </c>
      <c r="HD278">
        <v>34791.8</v>
      </c>
      <c r="HE278">
        <v>46818.3</v>
      </c>
      <c r="HF278">
        <v>43625.6</v>
      </c>
      <c r="HG278">
        <v>1.8319</v>
      </c>
      <c r="HH278">
        <v>1.88757</v>
      </c>
      <c r="HI278">
        <v>0.119969</v>
      </c>
      <c r="HJ278">
        <v>0</v>
      </c>
      <c r="HK278">
        <v>28.0837</v>
      </c>
      <c r="HL278">
        <v>999.9</v>
      </c>
      <c r="HM278">
        <v>51.8</v>
      </c>
      <c r="HN278">
        <v>30.6</v>
      </c>
      <c r="HO278">
        <v>25.3039</v>
      </c>
      <c r="HP278">
        <v>63.9722</v>
      </c>
      <c r="HQ278">
        <v>16.6747</v>
      </c>
      <c r="HR278">
        <v>1</v>
      </c>
      <c r="HS278">
        <v>0.0826397</v>
      </c>
      <c r="HT278">
        <v>-0.110556</v>
      </c>
      <c r="HU278">
        <v>20.2004</v>
      </c>
      <c r="HV278">
        <v>5.22837</v>
      </c>
      <c r="HW278">
        <v>11.974</v>
      </c>
      <c r="HX278">
        <v>4.96995</v>
      </c>
      <c r="HY278">
        <v>3.28965</v>
      </c>
      <c r="HZ278">
        <v>9999</v>
      </c>
      <c r="IA278">
        <v>9999</v>
      </c>
      <c r="IB278">
        <v>9999</v>
      </c>
      <c r="IC278">
        <v>999.9</v>
      </c>
      <c r="ID278">
        <v>4.97296</v>
      </c>
      <c r="IE278">
        <v>1.8773</v>
      </c>
      <c r="IF278">
        <v>1.8754</v>
      </c>
      <c r="IG278">
        <v>1.8782</v>
      </c>
      <c r="IH278">
        <v>1.87493</v>
      </c>
      <c r="II278">
        <v>1.87851</v>
      </c>
      <c r="IJ278">
        <v>1.87561</v>
      </c>
      <c r="IK278">
        <v>1.87682</v>
      </c>
      <c r="IL278">
        <v>0</v>
      </c>
      <c r="IM278">
        <v>0</v>
      </c>
      <c r="IN278">
        <v>0</v>
      </c>
      <c r="IO278">
        <v>0</v>
      </c>
      <c r="IP278" t="s">
        <v>443</v>
      </c>
      <c r="IQ278" t="s">
        <v>444</v>
      </c>
      <c r="IR278" t="s">
        <v>445</v>
      </c>
      <c r="IS278" t="s">
        <v>445</v>
      </c>
      <c r="IT278" t="s">
        <v>445</v>
      </c>
      <c r="IU278" t="s">
        <v>445</v>
      </c>
      <c r="IV278">
        <v>0</v>
      </c>
      <c r="IW278">
        <v>100</v>
      </c>
      <c r="IX278">
        <v>100</v>
      </c>
      <c r="IY278">
        <v>0.93</v>
      </c>
      <c r="IZ278">
        <v>0.22</v>
      </c>
      <c r="JA278">
        <v>-0.2046850803116756</v>
      </c>
      <c r="JB278">
        <v>0.001090686741545948</v>
      </c>
      <c r="JC278">
        <v>-2.452344269991786E-07</v>
      </c>
      <c r="JD278">
        <v>1.613811493950918E-10</v>
      </c>
      <c r="JE278">
        <v>-0.05017639731038544</v>
      </c>
      <c r="JF278">
        <v>-0.0006473243881308715</v>
      </c>
      <c r="JG278">
        <v>0.0006993473609999637</v>
      </c>
      <c r="JH278">
        <v>-6.390957121238126E-06</v>
      </c>
      <c r="JI278">
        <v>1</v>
      </c>
      <c r="JJ278">
        <v>2094</v>
      </c>
      <c r="JK278">
        <v>1</v>
      </c>
      <c r="JL278">
        <v>27</v>
      </c>
      <c r="JM278">
        <v>187609.5</v>
      </c>
      <c r="JN278">
        <v>187609.4</v>
      </c>
      <c r="JO278">
        <v>2.51709</v>
      </c>
      <c r="JP278">
        <v>2.53662</v>
      </c>
      <c r="JQ278">
        <v>1.39893</v>
      </c>
      <c r="JR278">
        <v>2.34375</v>
      </c>
      <c r="JS278">
        <v>1.44897</v>
      </c>
      <c r="JT278">
        <v>2.46826</v>
      </c>
      <c r="JU278">
        <v>36.8129</v>
      </c>
      <c r="JV278">
        <v>24.1926</v>
      </c>
      <c r="JW278">
        <v>18</v>
      </c>
      <c r="JX278">
        <v>477.199</v>
      </c>
      <c r="JY278">
        <v>482.427</v>
      </c>
      <c r="JZ278">
        <v>27.7537</v>
      </c>
      <c r="KA278">
        <v>28.2119</v>
      </c>
      <c r="KB278">
        <v>30</v>
      </c>
      <c r="KC278">
        <v>27.9311</v>
      </c>
      <c r="KD278">
        <v>27.9989</v>
      </c>
      <c r="KE278">
        <v>50.3948</v>
      </c>
      <c r="KF278">
        <v>23.6757</v>
      </c>
      <c r="KG278">
        <v>93.6835</v>
      </c>
      <c r="KH278">
        <v>27.7124</v>
      </c>
      <c r="KI278">
        <v>1175.54</v>
      </c>
      <c r="KJ278">
        <v>21.494</v>
      </c>
      <c r="KK278">
        <v>101.179</v>
      </c>
      <c r="KL278">
        <v>100.354</v>
      </c>
    </row>
    <row r="279" spans="1:298">
      <c r="A279">
        <v>263</v>
      </c>
      <c r="B279">
        <v>1758405151.6</v>
      </c>
      <c r="C279">
        <v>7743.099999904633</v>
      </c>
      <c r="D279" t="s">
        <v>973</v>
      </c>
      <c r="E279" t="s">
        <v>974</v>
      </c>
      <c r="F279">
        <v>5</v>
      </c>
      <c r="G279" t="s">
        <v>834</v>
      </c>
      <c r="H279" t="s">
        <v>437</v>
      </c>
      <c r="I279" t="s">
        <v>438</v>
      </c>
      <c r="J279">
        <v>1758405143.814285</v>
      </c>
      <c r="K279">
        <f>(L279)/1000</f>
        <v>0</v>
      </c>
      <c r="L279">
        <f>IF(DQ279, AO279, AI279)</f>
        <v>0</v>
      </c>
      <c r="M279">
        <f>IF(DQ279, AJ279, AH279)</f>
        <v>0</v>
      </c>
      <c r="N279">
        <f>DS279 - IF(AV279&gt;1, M279*DM279*100.0/(AX279), 0)</f>
        <v>0</v>
      </c>
      <c r="O279">
        <f>((U279-K279/2)*N279-M279)/(U279+K279/2)</f>
        <v>0</v>
      </c>
      <c r="P279">
        <f>O279*(DZ279+EA279)/1000.0</f>
        <v>0</v>
      </c>
      <c r="Q279">
        <f>(DS279 - IF(AV279&gt;1, M279*DM279*100.0/(AX279), 0))*(DZ279+EA279)/1000.0</f>
        <v>0</v>
      </c>
      <c r="R279">
        <f>2.0/((1/T279-1/S279)+SIGN(T279)*SQRT((1/T279-1/S279)*(1/T279-1/S279) + 4*DN279/((DN279+1)*(DN279+1))*(2*1/T279*1/S279-1/S279*1/S279)))</f>
        <v>0</v>
      </c>
      <c r="S279">
        <f>IF(LEFT(DO279,1)&lt;&gt;"0",IF(LEFT(DO279,1)="1",3.0,DP279),$D$5+$E$5*(EG279*DZ279/($K$5*1000))+$F$5*(EG279*DZ279/($K$5*1000))*MAX(MIN(DM279,$J$5),$I$5)*MAX(MIN(DM279,$J$5),$I$5)+$G$5*MAX(MIN(DM279,$J$5),$I$5)*(EG279*DZ279/($K$5*1000))+$H$5*(EG279*DZ279/($K$5*1000))*(EG279*DZ279/($K$5*1000)))</f>
        <v>0</v>
      </c>
      <c r="T279">
        <f>K279*(1000-(1000*0.61365*exp(17.502*X279/(240.97+X279))/(DZ279+EA279)+DU279)/2)/(1000*0.61365*exp(17.502*X279/(240.97+X279))/(DZ279+EA279)-DU279)</f>
        <v>0</v>
      </c>
      <c r="U279">
        <f>1/((DN279+1)/(R279/1.6)+1/(S279/1.37)) + DN279/((DN279+1)/(R279/1.6) + DN279/(S279/1.37))</f>
        <v>0</v>
      </c>
      <c r="V279">
        <f>(DI279*DL279)</f>
        <v>0</v>
      </c>
      <c r="W279">
        <f>(EB279+(V279+2*0.95*5.67E-8*(((EB279+$B$7)+273)^4-(EB279+273)^4)-44100*K279)/(1.84*29.3*S279+8*0.95*5.67E-8*(EB279+273)^3))</f>
        <v>0</v>
      </c>
      <c r="X279">
        <f>($C$7*EC279+$D$7*ED279+$E$7*W279)</f>
        <v>0</v>
      </c>
      <c r="Y279">
        <f>0.61365*exp(17.502*X279/(240.97+X279))</f>
        <v>0</v>
      </c>
      <c r="Z279">
        <f>(AA279/AB279*100)</f>
        <v>0</v>
      </c>
      <c r="AA279">
        <f>DU279*(DZ279+EA279)/1000</f>
        <v>0</v>
      </c>
      <c r="AB279">
        <f>0.61365*exp(17.502*EB279/(240.97+EB279))</f>
        <v>0</v>
      </c>
      <c r="AC279">
        <f>(Y279-DU279*(DZ279+EA279)/1000)</f>
        <v>0</v>
      </c>
      <c r="AD279">
        <f>(-K279*44100)</f>
        <v>0</v>
      </c>
      <c r="AE279">
        <f>2*29.3*S279*0.92*(EB279-X279)</f>
        <v>0</v>
      </c>
      <c r="AF279">
        <f>2*0.95*5.67E-8*(((EB279+$B$7)+273)^4-(X279+273)^4)</f>
        <v>0</v>
      </c>
      <c r="AG279">
        <f>V279+AF279+AD279+AE279</f>
        <v>0</v>
      </c>
      <c r="AH279">
        <f>DY279*AV279*(DT279-DS279*(1000-AV279*DV279)/(1000-AV279*DU279))/(100*DM279)</f>
        <v>0</v>
      </c>
      <c r="AI279">
        <f>1000*DY279*AV279*(DU279-DV279)/(100*DM279*(1000-AV279*DU279))</f>
        <v>0</v>
      </c>
      <c r="AJ279">
        <f>(AK279 - AL279 - DZ279*1E3/(8.314*(EB279+273.15)) * AN279/DY279 * AM279) * DY279/(100*DM279) * (1000 - DV279)/1000</f>
        <v>0</v>
      </c>
      <c r="AK279">
        <v>1183.877731808936</v>
      </c>
      <c r="AL279">
        <v>1158.688787878787</v>
      </c>
      <c r="AM279">
        <v>3.300514683761561</v>
      </c>
      <c r="AN279">
        <v>65.66156784725538</v>
      </c>
      <c r="AO279">
        <f>(AQ279 - AP279 + DZ279*1E3/(8.314*(EB279+273.15)) * AS279/DY279 * AR279) * DY279/(100*DM279) * 1000/(1000 - AQ279)</f>
        <v>0</v>
      </c>
      <c r="AP279">
        <v>21.47189663179483</v>
      </c>
      <c r="AQ279">
        <v>22.90620484848485</v>
      </c>
      <c r="AR279">
        <v>0.005508521133859431</v>
      </c>
      <c r="AS279">
        <v>124.6823972662546</v>
      </c>
      <c r="AT279">
        <v>0</v>
      </c>
      <c r="AU279">
        <v>0</v>
      </c>
      <c r="AV279">
        <f>IF(AT279*$H$13&gt;=AX279,1.0,(AX279/(AX279-AT279*$H$13)))</f>
        <v>0</v>
      </c>
      <c r="AW279">
        <f>(AV279-1)*100</f>
        <v>0</v>
      </c>
      <c r="AX279">
        <f>MAX(0,($B$13+$C$13*EG279)/(1+$D$13*EG279)*DZ279/(EB279+273)*$E$13)</f>
        <v>0</v>
      </c>
      <c r="AY279" t="s">
        <v>439</v>
      </c>
      <c r="AZ279" t="s">
        <v>439</v>
      </c>
      <c r="BA279">
        <v>0</v>
      </c>
      <c r="BB279">
        <v>0</v>
      </c>
      <c r="BC279">
        <f>1-BA279/BB279</f>
        <v>0</v>
      </c>
      <c r="BD279">
        <v>0</v>
      </c>
      <c r="BE279" t="s">
        <v>439</v>
      </c>
      <c r="BF279" t="s">
        <v>439</v>
      </c>
      <c r="BG279">
        <v>0</v>
      </c>
      <c r="BH279">
        <v>0</v>
      </c>
      <c r="BI279">
        <f>1-BG279/BH279</f>
        <v>0</v>
      </c>
      <c r="BJ279">
        <v>0.5</v>
      </c>
      <c r="BK279">
        <f>DJ279</f>
        <v>0</v>
      </c>
      <c r="BL279">
        <f>M279</f>
        <v>0</v>
      </c>
      <c r="BM279">
        <f>BI279*BJ279*BK279</f>
        <v>0</v>
      </c>
      <c r="BN279">
        <f>(BL279-BD279)/BK279</f>
        <v>0</v>
      </c>
      <c r="BO279">
        <f>(BB279-BH279)/BH279</f>
        <v>0</v>
      </c>
      <c r="BP279">
        <f>BA279/(BC279+BA279/BH279)</f>
        <v>0</v>
      </c>
      <c r="BQ279" t="s">
        <v>439</v>
      </c>
      <c r="BR279">
        <v>0</v>
      </c>
      <c r="BS279">
        <f>IF(BR279&lt;&gt;0, BR279, BP279)</f>
        <v>0</v>
      </c>
      <c r="BT279">
        <f>1-BS279/BH279</f>
        <v>0</v>
      </c>
      <c r="BU279">
        <f>(BH279-BG279)/(BH279-BS279)</f>
        <v>0</v>
      </c>
      <c r="BV279">
        <f>(BB279-BH279)/(BB279-BS279)</f>
        <v>0</v>
      </c>
      <c r="BW279">
        <f>(BH279-BG279)/(BH279-BA279)</f>
        <v>0</v>
      </c>
      <c r="BX279">
        <f>(BB279-BH279)/(BB279-BA279)</f>
        <v>0</v>
      </c>
      <c r="BY279">
        <f>(BU279*BS279/BG279)</f>
        <v>0</v>
      </c>
      <c r="BZ279">
        <f>(1-BY279)</f>
        <v>0</v>
      </c>
      <c r="DI279">
        <f>$B$11*EH279+$C$11*EI279+$F$11*ET279*(1-EW279)</f>
        <v>0</v>
      </c>
      <c r="DJ279">
        <f>DI279*DK279</f>
        <v>0</v>
      </c>
      <c r="DK279">
        <f>($B$11*$D$9+$C$11*$D$9+$F$11*((FG279+EY279)/MAX(FG279+EY279+FH279, 0.1)*$I$9+FH279/MAX(FG279+EY279+FH279, 0.1)*$J$9))/($B$11+$C$11+$F$11)</f>
        <v>0</v>
      </c>
      <c r="DL279">
        <f>($B$11*$K$9+$C$11*$K$9+$F$11*((FG279+EY279)/MAX(FG279+EY279+FH279, 0.1)*$P$9+FH279/MAX(FG279+EY279+FH279, 0.1)*$Q$9))/($B$11+$C$11+$F$11)</f>
        <v>0</v>
      </c>
      <c r="DM279">
        <v>2.7</v>
      </c>
      <c r="DN279">
        <v>0.5</v>
      </c>
      <c r="DO279" t="s">
        <v>440</v>
      </c>
      <c r="DP279">
        <v>2</v>
      </c>
      <c r="DQ279" t="b">
        <v>1</v>
      </c>
      <c r="DR279">
        <v>1758405143.814285</v>
      </c>
      <c r="DS279">
        <v>1108.32</v>
      </c>
      <c r="DT279">
        <v>1143.319642857143</v>
      </c>
      <c r="DU279">
        <v>22.88739642857143</v>
      </c>
      <c r="DV279">
        <v>21.40876071428572</v>
      </c>
      <c r="DW279">
        <v>1107.398928571429</v>
      </c>
      <c r="DX279">
        <v>22.66736071428571</v>
      </c>
      <c r="DY279">
        <v>499.9999642857143</v>
      </c>
      <c r="DZ279">
        <v>90.27080714285714</v>
      </c>
      <c r="EA279">
        <v>0.05200218214285714</v>
      </c>
      <c r="EB279">
        <v>29.46996428571428</v>
      </c>
      <c r="EC279">
        <v>30.04332500000001</v>
      </c>
      <c r="ED279">
        <v>999.9000000000002</v>
      </c>
      <c r="EE279">
        <v>0</v>
      </c>
      <c r="EF279">
        <v>0</v>
      </c>
      <c r="EG279">
        <v>9991.430357142857</v>
      </c>
      <c r="EH279">
        <v>0</v>
      </c>
      <c r="EI279">
        <v>7.428131785714285</v>
      </c>
      <c r="EJ279">
        <v>-34.99926785714285</v>
      </c>
      <c r="EK279">
        <v>1134.281071428572</v>
      </c>
      <c r="EL279">
        <v>1168.333571428572</v>
      </c>
      <c r="EM279">
        <v>1.478639642857143</v>
      </c>
      <c r="EN279">
        <v>1143.319642857143</v>
      </c>
      <c r="EO279">
        <v>21.40876071428572</v>
      </c>
      <c r="EP279">
        <v>2.066064642857143</v>
      </c>
      <c r="EQ279">
        <v>1.932586071428572</v>
      </c>
      <c r="ER279">
        <v>17.95993214285715</v>
      </c>
      <c r="ES279">
        <v>16.90254285714285</v>
      </c>
      <c r="ET279">
        <v>1999.990714285714</v>
      </c>
      <c r="EU279">
        <v>0.9800040714285714</v>
      </c>
      <c r="EV279">
        <v>0.01999559642857143</v>
      </c>
      <c r="EW279">
        <v>0</v>
      </c>
      <c r="EX279">
        <v>281.7144642857143</v>
      </c>
      <c r="EY279">
        <v>5.000560000000001</v>
      </c>
      <c r="EZ279">
        <v>5763.433571428571</v>
      </c>
      <c r="FA279">
        <v>17294.81428571428</v>
      </c>
      <c r="FB279">
        <v>40.3902857142857</v>
      </c>
      <c r="FC279">
        <v>40.81207142857142</v>
      </c>
      <c r="FD279">
        <v>40.30782142857142</v>
      </c>
      <c r="FE279">
        <v>40.01532142857143</v>
      </c>
      <c r="FF279">
        <v>41.46396428571427</v>
      </c>
      <c r="FG279">
        <v>1955.100714285714</v>
      </c>
      <c r="FH279">
        <v>39.89000000000001</v>
      </c>
      <c r="FI279">
        <v>0</v>
      </c>
      <c r="FJ279">
        <v>1758405151.6</v>
      </c>
      <c r="FK279">
        <v>0</v>
      </c>
      <c r="FL279">
        <v>281.71076</v>
      </c>
      <c r="FM279">
        <v>0.1992307599240865</v>
      </c>
      <c r="FN279">
        <v>0.6807692044820397</v>
      </c>
      <c r="FO279">
        <v>5763.581199999999</v>
      </c>
      <c r="FP279">
        <v>15</v>
      </c>
      <c r="FQ279">
        <v>0</v>
      </c>
      <c r="FR279" t="s">
        <v>441</v>
      </c>
      <c r="FS279">
        <v>1747148579.5</v>
      </c>
      <c r="FT279">
        <v>1747148584.5</v>
      </c>
      <c r="FU279">
        <v>0</v>
      </c>
      <c r="FV279">
        <v>0.162</v>
      </c>
      <c r="FW279">
        <v>-0.001</v>
      </c>
      <c r="FX279">
        <v>0.139</v>
      </c>
      <c r="FY279">
        <v>0.058</v>
      </c>
      <c r="FZ279">
        <v>420</v>
      </c>
      <c r="GA279">
        <v>16</v>
      </c>
      <c r="GB279">
        <v>0.19</v>
      </c>
      <c r="GC279">
        <v>0.02</v>
      </c>
      <c r="GD279">
        <v>-35.1598925</v>
      </c>
      <c r="GE279">
        <v>3.842997748592986</v>
      </c>
      <c r="GF279">
        <v>0.424449527851958</v>
      </c>
      <c r="GG279">
        <v>0</v>
      </c>
      <c r="GH279">
        <v>281.7090882352941</v>
      </c>
      <c r="GI279">
        <v>0.01495798209037052</v>
      </c>
      <c r="GJ279">
        <v>0.166232715624645</v>
      </c>
      <c r="GK279">
        <v>1</v>
      </c>
      <c r="GL279">
        <v>1.502025</v>
      </c>
      <c r="GM279">
        <v>-0.4284479549718564</v>
      </c>
      <c r="GN279">
        <v>0.042433919510222</v>
      </c>
      <c r="GO279">
        <v>0</v>
      </c>
      <c r="GP279">
        <v>1</v>
      </c>
      <c r="GQ279">
        <v>3</v>
      </c>
      <c r="GR279" t="s">
        <v>455</v>
      </c>
      <c r="GS279">
        <v>3.12817</v>
      </c>
      <c r="GT279">
        <v>2.72971</v>
      </c>
      <c r="GU279">
        <v>0.169104</v>
      </c>
      <c r="GV279">
        <v>0.173475</v>
      </c>
      <c r="GW279">
        <v>0.103532</v>
      </c>
      <c r="GX279">
        <v>0.0995079</v>
      </c>
      <c r="GY279">
        <v>24981.7</v>
      </c>
      <c r="GZ279">
        <v>24062.3</v>
      </c>
      <c r="HA279">
        <v>30605.2</v>
      </c>
      <c r="HB279">
        <v>29363.7</v>
      </c>
      <c r="HC279">
        <v>37867.2</v>
      </c>
      <c r="HD279">
        <v>34786.6</v>
      </c>
      <c r="HE279">
        <v>46818.1</v>
      </c>
      <c r="HF279">
        <v>43624.8</v>
      </c>
      <c r="HG279">
        <v>1.8317</v>
      </c>
      <c r="HH279">
        <v>1.8875</v>
      </c>
      <c r="HI279">
        <v>0.119954</v>
      </c>
      <c r="HJ279">
        <v>0</v>
      </c>
      <c r="HK279">
        <v>28.0814</v>
      </c>
      <c r="HL279">
        <v>999.9</v>
      </c>
      <c r="HM279">
        <v>51.8</v>
      </c>
      <c r="HN279">
        <v>30.6</v>
      </c>
      <c r="HO279">
        <v>25.3046</v>
      </c>
      <c r="HP279">
        <v>63.0522</v>
      </c>
      <c r="HQ279">
        <v>16.5104</v>
      </c>
      <c r="HR279">
        <v>1</v>
      </c>
      <c r="HS279">
        <v>0.08260670000000001</v>
      </c>
      <c r="HT279">
        <v>-0.0994553</v>
      </c>
      <c r="HU279">
        <v>20.2004</v>
      </c>
      <c r="HV279">
        <v>5.22882</v>
      </c>
      <c r="HW279">
        <v>11.974</v>
      </c>
      <c r="HX279">
        <v>4.97005</v>
      </c>
      <c r="HY279">
        <v>3.28968</v>
      </c>
      <c r="HZ279">
        <v>9999</v>
      </c>
      <c r="IA279">
        <v>9999</v>
      </c>
      <c r="IB279">
        <v>9999</v>
      </c>
      <c r="IC279">
        <v>999.9</v>
      </c>
      <c r="ID279">
        <v>4.97296</v>
      </c>
      <c r="IE279">
        <v>1.87729</v>
      </c>
      <c r="IF279">
        <v>1.87537</v>
      </c>
      <c r="IG279">
        <v>1.87819</v>
      </c>
      <c r="IH279">
        <v>1.87491</v>
      </c>
      <c r="II279">
        <v>1.87851</v>
      </c>
      <c r="IJ279">
        <v>1.87561</v>
      </c>
      <c r="IK279">
        <v>1.87681</v>
      </c>
      <c r="IL279">
        <v>0</v>
      </c>
      <c r="IM279">
        <v>0</v>
      </c>
      <c r="IN279">
        <v>0</v>
      </c>
      <c r="IO279">
        <v>0</v>
      </c>
      <c r="IP279" t="s">
        <v>443</v>
      </c>
      <c r="IQ279" t="s">
        <v>444</v>
      </c>
      <c r="IR279" t="s">
        <v>445</v>
      </c>
      <c r="IS279" t="s">
        <v>445</v>
      </c>
      <c r="IT279" t="s">
        <v>445</v>
      </c>
      <c r="IU279" t="s">
        <v>445</v>
      </c>
      <c r="IV279">
        <v>0</v>
      </c>
      <c r="IW279">
        <v>100</v>
      </c>
      <c r="IX279">
        <v>100</v>
      </c>
      <c r="IY279">
        <v>0.95</v>
      </c>
      <c r="IZ279">
        <v>0.2205</v>
      </c>
      <c r="JA279">
        <v>-0.2046850803116756</v>
      </c>
      <c r="JB279">
        <v>0.001090686741545948</v>
      </c>
      <c r="JC279">
        <v>-2.452344269991786E-07</v>
      </c>
      <c r="JD279">
        <v>1.613811493950918E-10</v>
      </c>
      <c r="JE279">
        <v>-0.05017639731038544</v>
      </c>
      <c r="JF279">
        <v>-0.0006473243881308715</v>
      </c>
      <c r="JG279">
        <v>0.0006993473609999637</v>
      </c>
      <c r="JH279">
        <v>-6.390957121238126E-06</v>
      </c>
      <c r="JI279">
        <v>1</v>
      </c>
      <c r="JJ279">
        <v>2094</v>
      </c>
      <c r="JK279">
        <v>1</v>
      </c>
      <c r="JL279">
        <v>27</v>
      </c>
      <c r="JM279">
        <v>187609.5</v>
      </c>
      <c r="JN279">
        <v>187609.5</v>
      </c>
      <c r="JO279">
        <v>2.54761</v>
      </c>
      <c r="JP279">
        <v>2.53418</v>
      </c>
      <c r="JQ279">
        <v>1.39893</v>
      </c>
      <c r="JR279">
        <v>2.34497</v>
      </c>
      <c r="JS279">
        <v>1.44897</v>
      </c>
      <c r="JT279">
        <v>2.48291</v>
      </c>
      <c r="JU279">
        <v>36.8129</v>
      </c>
      <c r="JV279">
        <v>24.1926</v>
      </c>
      <c r="JW279">
        <v>18</v>
      </c>
      <c r="JX279">
        <v>477.075</v>
      </c>
      <c r="JY279">
        <v>482.377</v>
      </c>
      <c r="JZ279">
        <v>27.7059</v>
      </c>
      <c r="KA279">
        <v>28.2119</v>
      </c>
      <c r="KB279">
        <v>30.0001</v>
      </c>
      <c r="KC279">
        <v>27.9289</v>
      </c>
      <c r="KD279">
        <v>27.9989</v>
      </c>
      <c r="KE279">
        <v>51.0091</v>
      </c>
      <c r="KF279">
        <v>23.6757</v>
      </c>
      <c r="KG279">
        <v>93.6835</v>
      </c>
      <c r="KH279">
        <v>27.6762</v>
      </c>
      <c r="KI279">
        <v>1188.93</v>
      </c>
      <c r="KJ279">
        <v>21.4939</v>
      </c>
      <c r="KK279">
        <v>101.178</v>
      </c>
      <c r="KL279">
        <v>100.352</v>
      </c>
    </row>
    <row r="280" spans="1:298">
      <c r="A280">
        <v>264</v>
      </c>
      <c r="B280">
        <v>1758405156.6</v>
      </c>
      <c r="C280">
        <v>7748.099999904633</v>
      </c>
      <c r="D280" t="s">
        <v>975</v>
      </c>
      <c r="E280" t="s">
        <v>976</v>
      </c>
      <c r="F280">
        <v>5</v>
      </c>
      <c r="G280" t="s">
        <v>834</v>
      </c>
      <c r="H280" t="s">
        <v>437</v>
      </c>
      <c r="I280" t="s">
        <v>438</v>
      </c>
      <c r="J280">
        <v>1758405149.1</v>
      </c>
      <c r="K280">
        <f>(L280)/1000</f>
        <v>0</v>
      </c>
      <c r="L280">
        <f>IF(DQ280, AO280, AI280)</f>
        <v>0</v>
      </c>
      <c r="M280">
        <f>IF(DQ280, AJ280, AH280)</f>
        <v>0</v>
      </c>
      <c r="N280">
        <f>DS280 - IF(AV280&gt;1, M280*DM280*100.0/(AX280), 0)</f>
        <v>0</v>
      </c>
      <c r="O280">
        <f>((U280-K280/2)*N280-M280)/(U280+K280/2)</f>
        <v>0</v>
      </c>
      <c r="P280">
        <f>O280*(DZ280+EA280)/1000.0</f>
        <v>0</v>
      </c>
      <c r="Q280">
        <f>(DS280 - IF(AV280&gt;1, M280*DM280*100.0/(AX280), 0))*(DZ280+EA280)/1000.0</f>
        <v>0</v>
      </c>
      <c r="R280">
        <f>2.0/((1/T280-1/S280)+SIGN(T280)*SQRT((1/T280-1/S280)*(1/T280-1/S280) + 4*DN280/((DN280+1)*(DN280+1))*(2*1/T280*1/S280-1/S280*1/S280)))</f>
        <v>0</v>
      </c>
      <c r="S280">
        <f>IF(LEFT(DO280,1)&lt;&gt;"0",IF(LEFT(DO280,1)="1",3.0,DP280),$D$5+$E$5*(EG280*DZ280/($K$5*1000))+$F$5*(EG280*DZ280/($K$5*1000))*MAX(MIN(DM280,$J$5),$I$5)*MAX(MIN(DM280,$J$5),$I$5)+$G$5*MAX(MIN(DM280,$J$5),$I$5)*(EG280*DZ280/($K$5*1000))+$H$5*(EG280*DZ280/($K$5*1000))*(EG280*DZ280/($K$5*1000)))</f>
        <v>0</v>
      </c>
      <c r="T280">
        <f>K280*(1000-(1000*0.61365*exp(17.502*X280/(240.97+X280))/(DZ280+EA280)+DU280)/2)/(1000*0.61365*exp(17.502*X280/(240.97+X280))/(DZ280+EA280)-DU280)</f>
        <v>0</v>
      </c>
      <c r="U280">
        <f>1/((DN280+1)/(R280/1.6)+1/(S280/1.37)) + DN280/((DN280+1)/(R280/1.6) + DN280/(S280/1.37))</f>
        <v>0</v>
      </c>
      <c r="V280">
        <f>(DI280*DL280)</f>
        <v>0</v>
      </c>
      <c r="W280">
        <f>(EB280+(V280+2*0.95*5.67E-8*(((EB280+$B$7)+273)^4-(EB280+273)^4)-44100*K280)/(1.84*29.3*S280+8*0.95*5.67E-8*(EB280+273)^3))</f>
        <v>0</v>
      </c>
      <c r="X280">
        <f>($C$7*EC280+$D$7*ED280+$E$7*W280)</f>
        <v>0</v>
      </c>
      <c r="Y280">
        <f>0.61365*exp(17.502*X280/(240.97+X280))</f>
        <v>0</v>
      </c>
      <c r="Z280">
        <f>(AA280/AB280*100)</f>
        <v>0</v>
      </c>
      <c r="AA280">
        <f>DU280*(DZ280+EA280)/1000</f>
        <v>0</v>
      </c>
      <c r="AB280">
        <f>0.61365*exp(17.502*EB280/(240.97+EB280))</f>
        <v>0</v>
      </c>
      <c r="AC280">
        <f>(Y280-DU280*(DZ280+EA280)/1000)</f>
        <v>0</v>
      </c>
      <c r="AD280">
        <f>(-K280*44100)</f>
        <v>0</v>
      </c>
      <c r="AE280">
        <f>2*29.3*S280*0.92*(EB280-X280)</f>
        <v>0</v>
      </c>
      <c r="AF280">
        <f>2*0.95*5.67E-8*(((EB280+$B$7)+273)^4-(X280+273)^4)</f>
        <v>0</v>
      </c>
      <c r="AG280">
        <f>V280+AF280+AD280+AE280</f>
        <v>0</v>
      </c>
      <c r="AH280">
        <f>DY280*AV280*(DT280-DS280*(1000-AV280*DV280)/(1000-AV280*DU280))/(100*DM280)</f>
        <v>0</v>
      </c>
      <c r="AI280">
        <f>1000*DY280*AV280*(DU280-DV280)/(100*DM280*(1000-AV280*DU280))</f>
        <v>0</v>
      </c>
      <c r="AJ280">
        <f>(AK280 - AL280 - DZ280*1E3/(8.314*(EB280+273.15)) * AN280/DY280 * AM280) * DY280/(100*DM280) * (1000 - DV280)/1000</f>
        <v>0</v>
      </c>
      <c r="AK280">
        <v>1200.71092110858</v>
      </c>
      <c r="AL280">
        <v>1175.37896969697</v>
      </c>
      <c r="AM280">
        <v>3.334571612852542</v>
      </c>
      <c r="AN280">
        <v>65.66156784725538</v>
      </c>
      <c r="AO280">
        <f>(AQ280 - AP280 + DZ280*1E3/(8.314*(EB280+273.15)) * AS280/DY280 * AR280) * DY280/(100*DM280) * 1000/(1000 - AQ280)</f>
        <v>0</v>
      </c>
      <c r="AP280">
        <v>21.46968748262649</v>
      </c>
      <c r="AQ280">
        <v>22.91598303030302</v>
      </c>
      <c r="AR280">
        <v>0.0001911812325857935</v>
      </c>
      <c r="AS280">
        <v>124.6823972662546</v>
      </c>
      <c r="AT280">
        <v>0</v>
      </c>
      <c r="AU280">
        <v>0</v>
      </c>
      <c r="AV280">
        <f>IF(AT280*$H$13&gt;=AX280,1.0,(AX280/(AX280-AT280*$H$13)))</f>
        <v>0</v>
      </c>
      <c r="AW280">
        <f>(AV280-1)*100</f>
        <v>0</v>
      </c>
      <c r="AX280">
        <f>MAX(0,($B$13+$C$13*EG280)/(1+$D$13*EG280)*DZ280/(EB280+273)*$E$13)</f>
        <v>0</v>
      </c>
      <c r="AY280" t="s">
        <v>439</v>
      </c>
      <c r="AZ280" t="s">
        <v>439</v>
      </c>
      <c r="BA280">
        <v>0</v>
      </c>
      <c r="BB280">
        <v>0</v>
      </c>
      <c r="BC280">
        <f>1-BA280/BB280</f>
        <v>0</v>
      </c>
      <c r="BD280">
        <v>0</v>
      </c>
      <c r="BE280" t="s">
        <v>439</v>
      </c>
      <c r="BF280" t="s">
        <v>439</v>
      </c>
      <c r="BG280">
        <v>0</v>
      </c>
      <c r="BH280">
        <v>0</v>
      </c>
      <c r="BI280">
        <f>1-BG280/BH280</f>
        <v>0</v>
      </c>
      <c r="BJ280">
        <v>0.5</v>
      </c>
      <c r="BK280">
        <f>DJ280</f>
        <v>0</v>
      </c>
      <c r="BL280">
        <f>M280</f>
        <v>0</v>
      </c>
      <c r="BM280">
        <f>BI280*BJ280*BK280</f>
        <v>0</v>
      </c>
      <c r="BN280">
        <f>(BL280-BD280)/BK280</f>
        <v>0</v>
      </c>
      <c r="BO280">
        <f>(BB280-BH280)/BH280</f>
        <v>0</v>
      </c>
      <c r="BP280">
        <f>BA280/(BC280+BA280/BH280)</f>
        <v>0</v>
      </c>
      <c r="BQ280" t="s">
        <v>439</v>
      </c>
      <c r="BR280">
        <v>0</v>
      </c>
      <c r="BS280">
        <f>IF(BR280&lt;&gt;0, BR280, BP280)</f>
        <v>0</v>
      </c>
      <c r="BT280">
        <f>1-BS280/BH280</f>
        <v>0</v>
      </c>
      <c r="BU280">
        <f>(BH280-BG280)/(BH280-BS280)</f>
        <v>0</v>
      </c>
      <c r="BV280">
        <f>(BB280-BH280)/(BB280-BS280)</f>
        <v>0</v>
      </c>
      <c r="BW280">
        <f>(BH280-BG280)/(BH280-BA280)</f>
        <v>0</v>
      </c>
      <c r="BX280">
        <f>(BB280-BH280)/(BB280-BA280)</f>
        <v>0</v>
      </c>
      <c r="BY280">
        <f>(BU280*BS280/BG280)</f>
        <v>0</v>
      </c>
      <c r="BZ280">
        <f>(1-BY280)</f>
        <v>0</v>
      </c>
      <c r="DI280">
        <f>$B$11*EH280+$C$11*EI280+$F$11*ET280*(1-EW280)</f>
        <v>0</v>
      </c>
      <c r="DJ280">
        <f>DI280*DK280</f>
        <v>0</v>
      </c>
      <c r="DK280">
        <f>($B$11*$D$9+$C$11*$D$9+$F$11*((FG280+EY280)/MAX(FG280+EY280+FH280, 0.1)*$I$9+FH280/MAX(FG280+EY280+FH280, 0.1)*$J$9))/($B$11+$C$11+$F$11)</f>
        <v>0</v>
      </c>
      <c r="DL280">
        <f>($B$11*$K$9+$C$11*$K$9+$F$11*((FG280+EY280)/MAX(FG280+EY280+FH280, 0.1)*$P$9+FH280/MAX(FG280+EY280+FH280, 0.1)*$Q$9))/($B$11+$C$11+$F$11)</f>
        <v>0</v>
      </c>
      <c r="DM280">
        <v>2.7</v>
      </c>
      <c r="DN280">
        <v>0.5</v>
      </c>
      <c r="DO280" t="s">
        <v>440</v>
      </c>
      <c r="DP280">
        <v>2</v>
      </c>
      <c r="DQ280" t="b">
        <v>1</v>
      </c>
      <c r="DR280">
        <v>1758405149.1</v>
      </c>
      <c r="DS280">
        <v>1125.674074074074</v>
      </c>
      <c r="DT280">
        <v>1160.445925925926</v>
      </c>
      <c r="DU280">
        <v>22.89773703703704</v>
      </c>
      <c r="DV280">
        <v>21.44338148148148</v>
      </c>
      <c r="DW280">
        <v>1124.731851851852</v>
      </c>
      <c r="DX280">
        <v>22.67748888888889</v>
      </c>
      <c r="DY280">
        <v>500.0287037037037</v>
      </c>
      <c r="DZ280">
        <v>90.27043333333333</v>
      </c>
      <c r="EA280">
        <v>0.05186744444444444</v>
      </c>
      <c r="EB280">
        <v>29.46138148148148</v>
      </c>
      <c r="EC280">
        <v>30.03989259259259</v>
      </c>
      <c r="ED280">
        <v>999.9000000000001</v>
      </c>
      <c r="EE280">
        <v>0</v>
      </c>
      <c r="EF280">
        <v>0</v>
      </c>
      <c r="EG280">
        <v>9998.634074074074</v>
      </c>
      <c r="EH280">
        <v>0</v>
      </c>
      <c r="EI280">
        <v>7.436364814814813</v>
      </c>
      <c r="EJ280">
        <v>-34.7728</v>
      </c>
      <c r="EK280">
        <v>1152.053333333334</v>
      </c>
      <c r="EL280">
        <v>1185.876296296296</v>
      </c>
      <c r="EM280">
        <v>1.454361851851852</v>
      </c>
      <c r="EN280">
        <v>1160.445925925926</v>
      </c>
      <c r="EO280">
        <v>21.44338148148148</v>
      </c>
      <c r="EP280">
        <v>2.06698962962963</v>
      </c>
      <c r="EQ280">
        <v>1.935703333333333</v>
      </c>
      <c r="ER280">
        <v>17.96704074074074</v>
      </c>
      <c r="ES280">
        <v>16.92795555555555</v>
      </c>
      <c r="ET280">
        <v>1999.994444444444</v>
      </c>
      <c r="EU280">
        <v>0.9800041111111111</v>
      </c>
      <c r="EV280">
        <v>0.01999555185185185</v>
      </c>
      <c r="EW280">
        <v>0</v>
      </c>
      <c r="EX280">
        <v>281.7101851851851</v>
      </c>
      <c r="EY280">
        <v>5.000560000000001</v>
      </c>
      <c r="EZ280">
        <v>5763.831481481482</v>
      </c>
      <c r="FA280">
        <v>17294.84074074074</v>
      </c>
      <c r="FB280">
        <v>40.38162962962964</v>
      </c>
      <c r="FC280">
        <v>40.81207407407407</v>
      </c>
      <c r="FD280">
        <v>40.32392592592593</v>
      </c>
      <c r="FE280">
        <v>40.02514814814814</v>
      </c>
      <c r="FF280">
        <v>41.46733333333333</v>
      </c>
      <c r="FG280">
        <v>1955.104444444444</v>
      </c>
      <c r="FH280">
        <v>39.89000000000001</v>
      </c>
      <c r="FI280">
        <v>0</v>
      </c>
      <c r="FJ280">
        <v>1758405157</v>
      </c>
      <c r="FK280">
        <v>0</v>
      </c>
      <c r="FL280">
        <v>281.7238076923077</v>
      </c>
      <c r="FM280">
        <v>0.5931282005341465</v>
      </c>
      <c r="FN280">
        <v>5.084444417754917</v>
      </c>
      <c r="FO280">
        <v>5763.924615384616</v>
      </c>
      <c r="FP280">
        <v>15</v>
      </c>
      <c r="FQ280">
        <v>0</v>
      </c>
      <c r="FR280" t="s">
        <v>441</v>
      </c>
      <c r="FS280">
        <v>1747148579.5</v>
      </c>
      <c r="FT280">
        <v>1747148584.5</v>
      </c>
      <c r="FU280">
        <v>0</v>
      </c>
      <c r="FV280">
        <v>0.162</v>
      </c>
      <c r="FW280">
        <v>-0.001</v>
      </c>
      <c r="FX280">
        <v>0.139</v>
      </c>
      <c r="FY280">
        <v>0.058</v>
      </c>
      <c r="FZ280">
        <v>420</v>
      </c>
      <c r="GA280">
        <v>16</v>
      </c>
      <c r="GB280">
        <v>0.19</v>
      </c>
      <c r="GC280">
        <v>0.02</v>
      </c>
      <c r="GD280">
        <v>-34.9827825</v>
      </c>
      <c r="GE280">
        <v>3.186768855534805</v>
      </c>
      <c r="GF280">
        <v>0.4035536524970999</v>
      </c>
      <c r="GG280">
        <v>0</v>
      </c>
      <c r="GH280">
        <v>281.7330588235295</v>
      </c>
      <c r="GI280">
        <v>0.1206111529357918</v>
      </c>
      <c r="GJ280">
        <v>0.1668958712308634</v>
      </c>
      <c r="GK280">
        <v>1</v>
      </c>
      <c r="GL280">
        <v>1.474374</v>
      </c>
      <c r="GM280">
        <v>-0.3532919324577863</v>
      </c>
      <c r="GN280">
        <v>0.03699758051548776</v>
      </c>
      <c r="GO280">
        <v>0</v>
      </c>
      <c r="GP280">
        <v>1</v>
      </c>
      <c r="GQ280">
        <v>3</v>
      </c>
      <c r="GR280" t="s">
        <v>455</v>
      </c>
      <c r="GS280">
        <v>3.12811</v>
      </c>
      <c r="GT280">
        <v>2.72906</v>
      </c>
      <c r="GU280">
        <v>0.170617</v>
      </c>
      <c r="GV280">
        <v>0.175017</v>
      </c>
      <c r="GW280">
        <v>0.103561</v>
      </c>
      <c r="GX280">
        <v>0.099505</v>
      </c>
      <c r="GY280">
        <v>24936.1</v>
      </c>
      <c r="GZ280">
        <v>24017.4</v>
      </c>
      <c r="HA280">
        <v>30605.2</v>
      </c>
      <c r="HB280">
        <v>29363.8</v>
      </c>
      <c r="HC280">
        <v>37866.1</v>
      </c>
      <c r="HD280">
        <v>34786.6</v>
      </c>
      <c r="HE280">
        <v>46818.1</v>
      </c>
      <c r="HF280">
        <v>43624.5</v>
      </c>
      <c r="HG280">
        <v>1.83188</v>
      </c>
      <c r="HH280">
        <v>1.88767</v>
      </c>
      <c r="HI280">
        <v>0.120133</v>
      </c>
      <c r="HJ280">
        <v>0</v>
      </c>
      <c r="HK280">
        <v>28.0789</v>
      </c>
      <c r="HL280">
        <v>999.9</v>
      </c>
      <c r="HM280">
        <v>51.8</v>
      </c>
      <c r="HN280">
        <v>30.6</v>
      </c>
      <c r="HO280">
        <v>25.3054</v>
      </c>
      <c r="HP280">
        <v>63.3622</v>
      </c>
      <c r="HQ280">
        <v>16.4944</v>
      </c>
      <c r="HR280">
        <v>1</v>
      </c>
      <c r="HS280">
        <v>0.0825584</v>
      </c>
      <c r="HT280">
        <v>-0.104649</v>
      </c>
      <c r="HU280">
        <v>20.1999</v>
      </c>
      <c r="HV280">
        <v>5.22627</v>
      </c>
      <c r="HW280">
        <v>11.974</v>
      </c>
      <c r="HX280">
        <v>4.96945</v>
      </c>
      <c r="HY280">
        <v>3.2893</v>
      </c>
      <c r="HZ280">
        <v>9999</v>
      </c>
      <c r="IA280">
        <v>9999</v>
      </c>
      <c r="IB280">
        <v>9999</v>
      </c>
      <c r="IC280">
        <v>999.9</v>
      </c>
      <c r="ID280">
        <v>4.97297</v>
      </c>
      <c r="IE280">
        <v>1.87729</v>
      </c>
      <c r="IF280">
        <v>1.87537</v>
      </c>
      <c r="IG280">
        <v>1.87818</v>
      </c>
      <c r="IH280">
        <v>1.87489</v>
      </c>
      <c r="II280">
        <v>1.87851</v>
      </c>
      <c r="IJ280">
        <v>1.8756</v>
      </c>
      <c r="IK280">
        <v>1.87677</v>
      </c>
      <c r="IL280">
        <v>0</v>
      </c>
      <c r="IM280">
        <v>0</v>
      </c>
      <c r="IN280">
        <v>0</v>
      </c>
      <c r="IO280">
        <v>0</v>
      </c>
      <c r="IP280" t="s">
        <v>443</v>
      </c>
      <c r="IQ280" t="s">
        <v>444</v>
      </c>
      <c r="IR280" t="s">
        <v>445</v>
      </c>
      <c r="IS280" t="s">
        <v>445</v>
      </c>
      <c r="IT280" t="s">
        <v>445</v>
      </c>
      <c r="IU280" t="s">
        <v>445</v>
      </c>
      <c r="IV280">
        <v>0</v>
      </c>
      <c r="IW280">
        <v>100</v>
      </c>
      <c r="IX280">
        <v>100</v>
      </c>
      <c r="IY280">
        <v>0.97</v>
      </c>
      <c r="IZ280">
        <v>0.2206</v>
      </c>
      <c r="JA280">
        <v>-0.2046850803116756</v>
      </c>
      <c r="JB280">
        <v>0.001090686741545948</v>
      </c>
      <c r="JC280">
        <v>-2.452344269991786E-07</v>
      </c>
      <c r="JD280">
        <v>1.613811493950918E-10</v>
      </c>
      <c r="JE280">
        <v>-0.05017639731038544</v>
      </c>
      <c r="JF280">
        <v>-0.0006473243881308715</v>
      </c>
      <c r="JG280">
        <v>0.0006993473609999637</v>
      </c>
      <c r="JH280">
        <v>-6.390957121238126E-06</v>
      </c>
      <c r="JI280">
        <v>1</v>
      </c>
      <c r="JJ280">
        <v>2094</v>
      </c>
      <c r="JK280">
        <v>1</v>
      </c>
      <c r="JL280">
        <v>27</v>
      </c>
      <c r="JM280">
        <v>187609.6</v>
      </c>
      <c r="JN280">
        <v>187609.5</v>
      </c>
      <c r="JO280">
        <v>2.57446</v>
      </c>
      <c r="JP280">
        <v>2.52319</v>
      </c>
      <c r="JQ280">
        <v>1.39893</v>
      </c>
      <c r="JR280">
        <v>2.34497</v>
      </c>
      <c r="JS280">
        <v>1.44897</v>
      </c>
      <c r="JT280">
        <v>2.55493</v>
      </c>
      <c r="JU280">
        <v>36.8129</v>
      </c>
      <c r="JV280">
        <v>24.2013</v>
      </c>
      <c r="JW280">
        <v>18</v>
      </c>
      <c r="JX280">
        <v>477.17</v>
      </c>
      <c r="JY280">
        <v>482.493</v>
      </c>
      <c r="JZ280">
        <v>27.669</v>
      </c>
      <c r="KA280">
        <v>28.2119</v>
      </c>
      <c r="KB280">
        <v>30.0001</v>
      </c>
      <c r="KC280">
        <v>27.9289</v>
      </c>
      <c r="KD280">
        <v>27.9989</v>
      </c>
      <c r="KE280">
        <v>51.5491</v>
      </c>
      <c r="KF280">
        <v>23.6757</v>
      </c>
      <c r="KG280">
        <v>93.6835</v>
      </c>
      <c r="KH280">
        <v>27.6381</v>
      </c>
      <c r="KI280">
        <v>1208.96</v>
      </c>
      <c r="KJ280">
        <v>21.4431</v>
      </c>
      <c r="KK280">
        <v>101.178</v>
      </c>
      <c r="KL280">
        <v>100.352</v>
      </c>
    </row>
    <row r="281" spans="1:298">
      <c r="A281">
        <v>265</v>
      </c>
      <c r="B281">
        <v>1758405161.6</v>
      </c>
      <c r="C281">
        <v>7753.099999904633</v>
      </c>
      <c r="D281" t="s">
        <v>977</v>
      </c>
      <c r="E281" t="s">
        <v>978</v>
      </c>
      <c r="F281">
        <v>5</v>
      </c>
      <c r="G281" t="s">
        <v>834</v>
      </c>
      <c r="H281" t="s">
        <v>437</v>
      </c>
      <c r="I281" t="s">
        <v>438</v>
      </c>
      <c r="J281">
        <v>1758405153.814285</v>
      </c>
      <c r="K281">
        <f>(L281)/1000</f>
        <v>0</v>
      </c>
      <c r="L281">
        <f>IF(DQ281, AO281, AI281)</f>
        <v>0</v>
      </c>
      <c r="M281">
        <f>IF(DQ281, AJ281, AH281)</f>
        <v>0</v>
      </c>
      <c r="N281">
        <f>DS281 - IF(AV281&gt;1, M281*DM281*100.0/(AX281), 0)</f>
        <v>0</v>
      </c>
      <c r="O281">
        <f>((U281-K281/2)*N281-M281)/(U281+K281/2)</f>
        <v>0</v>
      </c>
      <c r="P281">
        <f>O281*(DZ281+EA281)/1000.0</f>
        <v>0</v>
      </c>
      <c r="Q281">
        <f>(DS281 - IF(AV281&gt;1, M281*DM281*100.0/(AX281), 0))*(DZ281+EA281)/1000.0</f>
        <v>0</v>
      </c>
      <c r="R281">
        <f>2.0/((1/T281-1/S281)+SIGN(T281)*SQRT((1/T281-1/S281)*(1/T281-1/S281) + 4*DN281/((DN281+1)*(DN281+1))*(2*1/T281*1/S281-1/S281*1/S281)))</f>
        <v>0</v>
      </c>
      <c r="S281">
        <f>IF(LEFT(DO281,1)&lt;&gt;"0",IF(LEFT(DO281,1)="1",3.0,DP281),$D$5+$E$5*(EG281*DZ281/($K$5*1000))+$F$5*(EG281*DZ281/($K$5*1000))*MAX(MIN(DM281,$J$5),$I$5)*MAX(MIN(DM281,$J$5),$I$5)+$G$5*MAX(MIN(DM281,$J$5),$I$5)*(EG281*DZ281/($K$5*1000))+$H$5*(EG281*DZ281/($K$5*1000))*(EG281*DZ281/($K$5*1000)))</f>
        <v>0</v>
      </c>
      <c r="T281">
        <f>K281*(1000-(1000*0.61365*exp(17.502*X281/(240.97+X281))/(DZ281+EA281)+DU281)/2)/(1000*0.61365*exp(17.502*X281/(240.97+X281))/(DZ281+EA281)-DU281)</f>
        <v>0</v>
      </c>
      <c r="U281">
        <f>1/((DN281+1)/(R281/1.6)+1/(S281/1.37)) + DN281/((DN281+1)/(R281/1.6) + DN281/(S281/1.37))</f>
        <v>0</v>
      </c>
      <c r="V281">
        <f>(DI281*DL281)</f>
        <v>0</v>
      </c>
      <c r="W281">
        <f>(EB281+(V281+2*0.95*5.67E-8*(((EB281+$B$7)+273)^4-(EB281+273)^4)-44100*K281)/(1.84*29.3*S281+8*0.95*5.67E-8*(EB281+273)^3))</f>
        <v>0</v>
      </c>
      <c r="X281">
        <f>($C$7*EC281+$D$7*ED281+$E$7*W281)</f>
        <v>0</v>
      </c>
      <c r="Y281">
        <f>0.61365*exp(17.502*X281/(240.97+X281))</f>
        <v>0</v>
      </c>
      <c r="Z281">
        <f>(AA281/AB281*100)</f>
        <v>0</v>
      </c>
      <c r="AA281">
        <f>DU281*(DZ281+EA281)/1000</f>
        <v>0</v>
      </c>
      <c r="AB281">
        <f>0.61365*exp(17.502*EB281/(240.97+EB281))</f>
        <v>0</v>
      </c>
      <c r="AC281">
        <f>(Y281-DU281*(DZ281+EA281)/1000)</f>
        <v>0</v>
      </c>
      <c r="AD281">
        <f>(-K281*44100)</f>
        <v>0</v>
      </c>
      <c r="AE281">
        <f>2*29.3*S281*0.92*(EB281-X281)</f>
        <v>0</v>
      </c>
      <c r="AF281">
        <f>2*0.95*5.67E-8*(((EB281+$B$7)+273)^4-(X281+273)^4)</f>
        <v>0</v>
      </c>
      <c r="AG281">
        <f>V281+AF281+AD281+AE281</f>
        <v>0</v>
      </c>
      <c r="AH281">
        <f>DY281*AV281*(DT281-DS281*(1000-AV281*DV281)/(1000-AV281*DU281))/(100*DM281)</f>
        <v>0</v>
      </c>
      <c r="AI281">
        <f>1000*DY281*AV281*(DU281-DV281)/(100*DM281*(1000-AV281*DU281))</f>
        <v>0</v>
      </c>
      <c r="AJ281">
        <f>(AK281 - AL281 - DZ281*1E3/(8.314*(EB281+273.15)) * AN281/DY281 * AM281) * DY281/(100*DM281) * (1000 - DV281)/1000</f>
        <v>0</v>
      </c>
      <c r="AK281">
        <v>1217.545438961619</v>
      </c>
      <c r="AL281">
        <v>1192.341696969697</v>
      </c>
      <c r="AM281">
        <v>3.39899021082542</v>
      </c>
      <c r="AN281">
        <v>65.66156784725538</v>
      </c>
      <c r="AO281">
        <f>(AQ281 - AP281 + DZ281*1E3/(8.314*(EB281+273.15)) * AS281/DY281 * AR281) * DY281/(100*DM281) * 1000/(1000 - AQ281)</f>
        <v>0</v>
      </c>
      <c r="AP281">
        <v>21.47022515429516</v>
      </c>
      <c r="AQ281">
        <v>22.91838666666667</v>
      </c>
      <c r="AR281">
        <v>-2.394129301444523E-05</v>
      </c>
      <c r="AS281">
        <v>124.6823972662546</v>
      </c>
      <c r="AT281">
        <v>0</v>
      </c>
      <c r="AU281">
        <v>0</v>
      </c>
      <c r="AV281">
        <f>IF(AT281*$H$13&gt;=AX281,1.0,(AX281/(AX281-AT281*$H$13)))</f>
        <v>0</v>
      </c>
      <c r="AW281">
        <f>(AV281-1)*100</f>
        <v>0</v>
      </c>
      <c r="AX281">
        <f>MAX(0,($B$13+$C$13*EG281)/(1+$D$13*EG281)*DZ281/(EB281+273)*$E$13)</f>
        <v>0</v>
      </c>
      <c r="AY281" t="s">
        <v>439</v>
      </c>
      <c r="AZ281" t="s">
        <v>439</v>
      </c>
      <c r="BA281">
        <v>0</v>
      </c>
      <c r="BB281">
        <v>0</v>
      </c>
      <c r="BC281">
        <f>1-BA281/BB281</f>
        <v>0</v>
      </c>
      <c r="BD281">
        <v>0</v>
      </c>
      <c r="BE281" t="s">
        <v>439</v>
      </c>
      <c r="BF281" t="s">
        <v>439</v>
      </c>
      <c r="BG281">
        <v>0</v>
      </c>
      <c r="BH281">
        <v>0</v>
      </c>
      <c r="BI281">
        <f>1-BG281/BH281</f>
        <v>0</v>
      </c>
      <c r="BJ281">
        <v>0.5</v>
      </c>
      <c r="BK281">
        <f>DJ281</f>
        <v>0</v>
      </c>
      <c r="BL281">
        <f>M281</f>
        <v>0</v>
      </c>
      <c r="BM281">
        <f>BI281*BJ281*BK281</f>
        <v>0</v>
      </c>
      <c r="BN281">
        <f>(BL281-BD281)/BK281</f>
        <v>0</v>
      </c>
      <c r="BO281">
        <f>(BB281-BH281)/BH281</f>
        <v>0</v>
      </c>
      <c r="BP281">
        <f>BA281/(BC281+BA281/BH281)</f>
        <v>0</v>
      </c>
      <c r="BQ281" t="s">
        <v>439</v>
      </c>
      <c r="BR281">
        <v>0</v>
      </c>
      <c r="BS281">
        <f>IF(BR281&lt;&gt;0, BR281, BP281)</f>
        <v>0</v>
      </c>
      <c r="BT281">
        <f>1-BS281/BH281</f>
        <v>0</v>
      </c>
      <c r="BU281">
        <f>(BH281-BG281)/(BH281-BS281)</f>
        <v>0</v>
      </c>
      <c r="BV281">
        <f>(BB281-BH281)/(BB281-BS281)</f>
        <v>0</v>
      </c>
      <c r="BW281">
        <f>(BH281-BG281)/(BH281-BA281)</f>
        <v>0</v>
      </c>
      <c r="BX281">
        <f>(BB281-BH281)/(BB281-BA281)</f>
        <v>0</v>
      </c>
      <c r="BY281">
        <f>(BU281*BS281/BG281)</f>
        <v>0</v>
      </c>
      <c r="BZ281">
        <f>(1-BY281)</f>
        <v>0</v>
      </c>
      <c r="DI281">
        <f>$B$11*EH281+$C$11*EI281+$F$11*ET281*(1-EW281)</f>
        <v>0</v>
      </c>
      <c r="DJ281">
        <f>DI281*DK281</f>
        <v>0</v>
      </c>
      <c r="DK281">
        <f>($B$11*$D$9+$C$11*$D$9+$F$11*((FG281+EY281)/MAX(FG281+EY281+FH281, 0.1)*$I$9+FH281/MAX(FG281+EY281+FH281, 0.1)*$J$9))/($B$11+$C$11+$F$11)</f>
        <v>0</v>
      </c>
      <c r="DL281">
        <f>($B$11*$K$9+$C$11*$K$9+$F$11*((FG281+EY281)/MAX(FG281+EY281+FH281, 0.1)*$P$9+FH281/MAX(FG281+EY281+FH281, 0.1)*$Q$9))/($B$11+$C$11+$F$11)</f>
        <v>0</v>
      </c>
      <c r="DM281">
        <v>2.7</v>
      </c>
      <c r="DN281">
        <v>0.5</v>
      </c>
      <c r="DO281" t="s">
        <v>440</v>
      </c>
      <c r="DP281">
        <v>2</v>
      </c>
      <c r="DQ281" t="b">
        <v>1</v>
      </c>
      <c r="DR281">
        <v>1758405153.814285</v>
      </c>
      <c r="DS281">
        <v>1141.075357142857</v>
      </c>
      <c r="DT281">
        <v>1175.897142857143</v>
      </c>
      <c r="DU281">
        <v>22.90844285714286</v>
      </c>
      <c r="DV281">
        <v>21.46652142857143</v>
      </c>
      <c r="DW281">
        <v>1140.115</v>
      </c>
      <c r="DX281">
        <v>22.687975</v>
      </c>
      <c r="DY281">
        <v>500.0297142857143</v>
      </c>
      <c r="DZ281">
        <v>90.269425</v>
      </c>
      <c r="EA281">
        <v>0.05174698571428571</v>
      </c>
      <c r="EB281">
        <v>29.45392142857142</v>
      </c>
      <c r="EC281">
        <v>30.03221071428572</v>
      </c>
      <c r="ED281">
        <v>999.9000000000002</v>
      </c>
      <c r="EE281">
        <v>0</v>
      </c>
      <c r="EF281">
        <v>0</v>
      </c>
      <c r="EG281">
        <v>9995.021071428569</v>
      </c>
      <c r="EH281">
        <v>0</v>
      </c>
      <c r="EI281">
        <v>7.43990107142857</v>
      </c>
      <c r="EJ281">
        <v>-34.82306785714286</v>
      </c>
      <c r="EK281">
        <v>1167.827857142857</v>
      </c>
      <c r="EL281">
        <v>1201.693928571429</v>
      </c>
      <c r="EM281">
        <v>1.441932142857143</v>
      </c>
      <c r="EN281">
        <v>1175.897142857143</v>
      </c>
      <c r="EO281">
        <v>21.46652142857143</v>
      </c>
      <c r="EP281">
        <v>2.067933571428571</v>
      </c>
      <c r="EQ281">
        <v>1.937770714285714</v>
      </c>
      <c r="ER281">
        <v>17.97429642857143</v>
      </c>
      <c r="ES281">
        <v>16.94480357142857</v>
      </c>
      <c r="ET281">
        <v>2000.003928571428</v>
      </c>
      <c r="EU281">
        <v>0.9800041785714286</v>
      </c>
      <c r="EV281">
        <v>0.01999548214285714</v>
      </c>
      <c r="EW281">
        <v>0</v>
      </c>
      <c r="EX281">
        <v>281.69025</v>
      </c>
      <c r="EY281">
        <v>5.000560000000001</v>
      </c>
      <c r="EZ281">
        <v>5764.224999999999</v>
      </c>
      <c r="FA281">
        <v>17294.92142857143</v>
      </c>
      <c r="FB281">
        <v>40.40375</v>
      </c>
      <c r="FC281">
        <v>40.8165</v>
      </c>
      <c r="FD281">
        <v>40.32117857142856</v>
      </c>
      <c r="FE281">
        <v>40.02867857142856</v>
      </c>
      <c r="FF281">
        <v>41.47292857142857</v>
      </c>
      <c r="FG281">
        <v>1955.113928571428</v>
      </c>
      <c r="FH281">
        <v>39.89000000000001</v>
      </c>
      <c r="FI281">
        <v>0</v>
      </c>
      <c r="FJ281">
        <v>1758405161.8</v>
      </c>
      <c r="FK281">
        <v>0</v>
      </c>
      <c r="FL281">
        <v>281.7063846153846</v>
      </c>
      <c r="FM281">
        <v>-0.3052991450600279</v>
      </c>
      <c r="FN281">
        <v>5.828376019171536</v>
      </c>
      <c r="FO281">
        <v>5764.363076923077</v>
      </c>
      <c r="FP281">
        <v>15</v>
      </c>
      <c r="FQ281">
        <v>0</v>
      </c>
      <c r="FR281" t="s">
        <v>441</v>
      </c>
      <c r="FS281">
        <v>1747148579.5</v>
      </c>
      <c r="FT281">
        <v>1747148584.5</v>
      </c>
      <c r="FU281">
        <v>0</v>
      </c>
      <c r="FV281">
        <v>0.162</v>
      </c>
      <c r="FW281">
        <v>-0.001</v>
      </c>
      <c r="FX281">
        <v>0.139</v>
      </c>
      <c r="FY281">
        <v>0.058</v>
      </c>
      <c r="FZ281">
        <v>420</v>
      </c>
      <c r="GA281">
        <v>16</v>
      </c>
      <c r="GB281">
        <v>0.19</v>
      </c>
      <c r="GC281">
        <v>0.02</v>
      </c>
      <c r="GD281">
        <v>-34.86008048780487</v>
      </c>
      <c r="GE281">
        <v>-0.01018327526126329</v>
      </c>
      <c r="GF281">
        <v>0.2738079469525972</v>
      </c>
      <c r="GG281">
        <v>1</v>
      </c>
      <c r="GH281">
        <v>281.7038823529412</v>
      </c>
      <c r="GI281">
        <v>-0.2786554613078566</v>
      </c>
      <c r="GJ281">
        <v>0.1378532392471577</v>
      </c>
      <c r="GK281">
        <v>1</v>
      </c>
      <c r="GL281">
        <v>1.455708780487805</v>
      </c>
      <c r="GM281">
        <v>-0.1600616027874562</v>
      </c>
      <c r="GN281">
        <v>0.02415213439996071</v>
      </c>
      <c r="GO281">
        <v>0</v>
      </c>
      <c r="GP281">
        <v>2</v>
      </c>
      <c r="GQ281">
        <v>3</v>
      </c>
      <c r="GR281" t="s">
        <v>448</v>
      </c>
      <c r="GS281">
        <v>3.128</v>
      </c>
      <c r="GT281">
        <v>2.72973</v>
      </c>
      <c r="GU281">
        <v>0.172135</v>
      </c>
      <c r="GV281">
        <v>0.17655</v>
      </c>
      <c r="GW281">
        <v>0.10356</v>
      </c>
      <c r="GX281">
        <v>0.0995027</v>
      </c>
      <c r="GY281">
        <v>24890.4</v>
      </c>
      <c r="GZ281">
        <v>23972.8</v>
      </c>
      <c r="HA281">
        <v>30605.1</v>
      </c>
      <c r="HB281">
        <v>29363.9</v>
      </c>
      <c r="HC281">
        <v>37866.2</v>
      </c>
      <c r="HD281">
        <v>34787.3</v>
      </c>
      <c r="HE281">
        <v>46818.1</v>
      </c>
      <c r="HF281">
        <v>43625.2</v>
      </c>
      <c r="HG281">
        <v>1.83162</v>
      </c>
      <c r="HH281">
        <v>1.8878</v>
      </c>
      <c r="HI281">
        <v>0.11906</v>
      </c>
      <c r="HJ281">
        <v>0</v>
      </c>
      <c r="HK281">
        <v>28.0765</v>
      </c>
      <c r="HL281">
        <v>999.9</v>
      </c>
      <c r="HM281">
        <v>51.8</v>
      </c>
      <c r="HN281">
        <v>30.6</v>
      </c>
      <c r="HO281">
        <v>25.302</v>
      </c>
      <c r="HP281">
        <v>63.1322</v>
      </c>
      <c r="HQ281">
        <v>16.6306</v>
      </c>
      <c r="HR281">
        <v>1</v>
      </c>
      <c r="HS281">
        <v>0.0825229</v>
      </c>
      <c r="HT281">
        <v>-0.095177</v>
      </c>
      <c r="HU281">
        <v>20.2004</v>
      </c>
      <c r="HV281">
        <v>5.22882</v>
      </c>
      <c r="HW281">
        <v>11.974</v>
      </c>
      <c r="HX281">
        <v>4.97005</v>
      </c>
      <c r="HY281">
        <v>3.28958</v>
      </c>
      <c r="HZ281">
        <v>9999</v>
      </c>
      <c r="IA281">
        <v>9999</v>
      </c>
      <c r="IB281">
        <v>9999</v>
      </c>
      <c r="IC281">
        <v>999.9</v>
      </c>
      <c r="ID281">
        <v>4.97297</v>
      </c>
      <c r="IE281">
        <v>1.87729</v>
      </c>
      <c r="IF281">
        <v>1.87542</v>
      </c>
      <c r="IG281">
        <v>1.8782</v>
      </c>
      <c r="IH281">
        <v>1.87491</v>
      </c>
      <c r="II281">
        <v>1.87852</v>
      </c>
      <c r="IJ281">
        <v>1.87561</v>
      </c>
      <c r="IK281">
        <v>1.8768</v>
      </c>
      <c r="IL281">
        <v>0</v>
      </c>
      <c r="IM281">
        <v>0</v>
      </c>
      <c r="IN281">
        <v>0</v>
      </c>
      <c r="IO281">
        <v>0</v>
      </c>
      <c r="IP281" t="s">
        <v>443</v>
      </c>
      <c r="IQ281" t="s">
        <v>444</v>
      </c>
      <c r="IR281" t="s">
        <v>445</v>
      </c>
      <c r="IS281" t="s">
        <v>445</v>
      </c>
      <c r="IT281" t="s">
        <v>445</v>
      </c>
      <c r="IU281" t="s">
        <v>445</v>
      </c>
      <c r="IV281">
        <v>0</v>
      </c>
      <c r="IW281">
        <v>100</v>
      </c>
      <c r="IX281">
        <v>100</v>
      </c>
      <c r="IY281">
        <v>0.99</v>
      </c>
      <c r="IZ281">
        <v>0.2206</v>
      </c>
      <c r="JA281">
        <v>-0.2046850803116756</v>
      </c>
      <c r="JB281">
        <v>0.001090686741545948</v>
      </c>
      <c r="JC281">
        <v>-2.452344269991786E-07</v>
      </c>
      <c r="JD281">
        <v>1.613811493950918E-10</v>
      </c>
      <c r="JE281">
        <v>-0.05017639731038544</v>
      </c>
      <c r="JF281">
        <v>-0.0006473243881308715</v>
      </c>
      <c r="JG281">
        <v>0.0006993473609999637</v>
      </c>
      <c r="JH281">
        <v>-6.390957121238126E-06</v>
      </c>
      <c r="JI281">
        <v>1</v>
      </c>
      <c r="JJ281">
        <v>2094</v>
      </c>
      <c r="JK281">
        <v>1</v>
      </c>
      <c r="JL281">
        <v>27</v>
      </c>
      <c r="JM281">
        <v>187609.7</v>
      </c>
      <c r="JN281">
        <v>187609.6</v>
      </c>
      <c r="JO281">
        <v>2.6062</v>
      </c>
      <c r="JP281">
        <v>2.52563</v>
      </c>
      <c r="JQ281">
        <v>1.39893</v>
      </c>
      <c r="JR281">
        <v>2.34497</v>
      </c>
      <c r="JS281">
        <v>1.44897</v>
      </c>
      <c r="JT281">
        <v>2.5708</v>
      </c>
      <c r="JU281">
        <v>36.7892</v>
      </c>
      <c r="JV281">
        <v>24.2013</v>
      </c>
      <c r="JW281">
        <v>18</v>
      </c>
      <c r="JX281">
        <v>477.034</v>
      </c>
      <c r="JY281">
        <v>482.557</v>
      </c>
      <c r="JZ281">
        <v>27.6322</v>
      </c>
      <c r="KA281">
        <v>28.2119</v>
      </c>
      <c r="KB281">
        <v>30.0001</v>
      </c>
      <c r="KC281">
        <v>27.9289</v>
      </c>
      <c r="KD281">
        <v>27.9965</v>
      </c>
      <c r="KE281">
        <v>52.161</v>
      </c>
      <c r="KF281">
        <v>23.6757</v>
      </c>
      <c r="KG281">
        <v>93.6835</v>
      </c>
      <c r="KH281">
        <v>27.615</v>
      </c>
      <c r="KI281">
        <v>1222.32</v>
      </c>
      <c r="KJ281">
        <v>21.4355</v>
      </c>
      <c r="KK281">
        <v>101.178</v>
      </c>
      <c r="KL281">
        <v>100.353</v>
      </c>
    </row>
    <row r="282" spans="1:298">
      <c r="A282">
        <v>266</v>
      </c>
      <c r="B282">
        <v>1758405166.6</v>
      </c>
      <c r="C282">
        <v>7758.099999904633</v>
      </c>
      <c r="D282" t="s">
        <v>979</v>
      </c>
      <c r="E282" t="s">
        <v>980</v>
      </c>
      <c r="F282">
        <v>5</v>
      </c>
      <c r="G282" t="s">
        <v>834</v>
      </c>
      <c r="H282" t="s">
        <v>437</v>
      </c>
      <c r="I282" t="s">
        <v>438</v>
      </c>
      <c r="J282">
        <v>1758405159.1</v>
      </c>
      <c r="K282">
        <f>(L282)/1000</f>
        <v>0</v>
      </c>
      <c r="L282">
        <f>IF(DQ282, AO282, AI282)</f>
        <v>0</v>
      </c>
      <c r="M282">
        <f>IF(DQ282, AJ282, AH282)</f>
        <v>0</v>
      </c>
      <c r="N282">
        <f>DS282 - IF(AV282&gt;1, M282*DM282*100.0/(AX282), 0)</f>
        <v>0</v>
      </c>
      <c r="O282">
        <f>((U282-K282/2)*N282-M282)/(U282+K282/2)</f>
        <v>0</v>
      </c>
      <c r="P282">
        <f>O282*(DZ282+EA282)/1000.0</f>
        <v>0</v>
      </c>
      <c r="Q282">
        <f>(DS282 - IF(AV282&gt;1, M282*DM282*100.0/(AX282), 0))*(DZ282+EA282)/1000.0</f>
        <v>0</v>
      </c>
      <c r="R282">
        <f>2.0/((1/T282-1/S282)+SIGN(T282)*SQRT((1/T282-1/S282)*(1/T282-1/S282) + 4*DN282/((DN282+1)*(DN282+1))*(2*1/T282*1/S282-1/S282*1/S282)))</f>
        <v>0</v>
      </c>
      <c r="S282">
        <f>IF(LEFT(DO282,1)&lt;&gt;"0",IF(LEFT(DO282,1)="1",3.0,DP282),$D$5+$E$5*(EG282*DZ282/($K$5*1000))+$F$5*(EG282*DZ282/($K$5*1000))*MAX(MIN(DM282,$J$5),$I$5)*MAX(MIN(DM282,$J$5),$I$5)+$G$5*MAX(MIN(DM282,$J$5),$I$5)*(EG282*DZ282/($K$5*1000))+$H$5*(EG282*DZ282/($K$5*1000))*(EG282*DZ282/($K$5*1000)))</f>
        <v>0</v>
      </c>
      <c r="T282">
        <f>K282*(1000-(1000*0.61365*exp(17.502*X282/(240.97+X282))/(DZ282+EA282)+DU282)/2)/(1000*0.61365*exp(17.502*X282/(240.97+X282))/(DZ282+EA282)-DU282)</f>
        <v>0</v>
      </c>
      <c r="U282">
        <f>1/((DN282+1)/(R282/1.6)+1/(S282/1.37)) + DN282/((DN282+1)/(R282/1.6) + DN282/(S282/1.37))</f>
        <v>0</v>
      </c>
      <c r="V282">
        <f>(DI282*DL282)</f>
        <v>0</v>
      </c>
      <c r="W282">
        <f>(EB282+(V282+2*0.95*5.67E-8*(((EB282+$B$7)+273)^4-(EB282+273)^4)-44100*K282)/(1.84*29.3*S282+8*0.95*5.67E-8*(EB282+273)^3))</f>
        <v>0</v>
      </c>
      <c r="X282">
        <f>($C$7*EC282+$D$7*ED282+$E$7*W282)</f>
        <v>0</v>
      </c>
      <c r="Y282">
        <f>0.61365*exp(17.502*X282/(240.97+X282))</f>
        <v>0</v>
      </c>
      <c r="Z282">
        <f>(AA282/AB282*100)</f>
        <v>0</v>
      </c>
      <c r="AA282">
        <f>DU282*(DZ282+EA282)/1000</f>
        <v>0</v>
      </c>
      <c r="AB282">
        <f>0.61365*exp(17.502*EB282/(240.97+EB282))</f>
        <v>0</v>
      </c>
      <c r="AC282">
        <f>(Y282-DU282*(DZ282+EA282)/1000)</f>
        <v>0</v>
      </c>
      <c r="AD282">
        <f>(-K282*44100)</f>
        <v>0</v>
      </c>
      <c r="AE282">
        <f>2*29.3*S282*0.92*(EB282-X282)</f>
        <v>0</v>
      </c>
      <c r="AF282">
        <f>2*0.95*5.67E-8*(((EB282+$B$7)+273)^4-(X282+273)^4)</f>
        <v>0</v>
      </c>
      <c r="AG282">
        <f>V282+AF282+AD282+AE282</f>
        <v>0</v>
      </c>
      <c r="AH282">
        <f>DY282*AV282*(DT282-DS282*(1000-AV282*DV282)/(1000-AV282*DU282))/(100*DM282)</f>
        <v>0</v>
      </c>
      <c r="AI282">
        <f>1000*DY282*AV282*(DU282-DV282)/(100*DM282*(1000-AV282*DU282))</f>
        <v>0</v>
      </c>
      <c r="AJ282">
        <f>(AK282 - AL282 - DZ282*1E3/(8.314*(EB282+273.15)) * AN282/DY282 * AM282) * DY282/(100*DM282) * (1000 - DV282)/1000</f>
        <v>0</v>
      </c>
      <c r="AK282">
        <v>1235.221080717782</v>
      </c>
      <c r="AL282">
        <v>1209.461515151514</v>
      </c>
      <c r="AM282">
        <v>3.434839259895298</v>
      </c>
      <c r="AN282">
        <v>65.66156784725538</v>
      </c>
      <c r="AO282">
        <f>(AQ282 - AP282 + DZ282*1E3/(8.314*(EB282+273.15)) * AS282/DY282 * AR282) * DY282/(100*DM282) * 1000/(1000 - AQ282)</f>
        <v>0</v>
      </c>
      <c r="AP282">
        <v>21.46812384019094</v>
      </c>
      <c r="AQ282">
        <v>22.90968969696969</v>
      </c>
      <c r="AR282">
        <v>-0.0001782233953675577</v>
      </c>
      <c r="AS282">
        <v>124.6823972662546</v>
      </c>
      <c r="AT282">
        <v>0</v>
      </c>
      <c r="AU282">
        <v>0</v>
      </c>
      <c r="AV282">
        <f>IF(AT282*$H$13&gt;=AX282,1.0,(AX282/(AX282-AT282*$H$13)))</f>
        <v>0</v>
      </c>
      <c r="AW282">
        <f>(AV282-1)*100</f>
        <v>0</v>
      </c>
      <c r="AX282">
        <f>MAX(0,($B$13+$C$13*EG282)/(1+$D$13*EG282)*DZ282/(EB282+273)*$E$13)</f>
        <v>0</v>
      </c>
      <c r="AY282" t="s">
        <v>439</v>
      </c>
      <c r="AZ282" t="s">
        <v>439</v>
      </c>
      <c r="BA282">
        <v>0</v>
      </c>
      <c r="BB282">
        <v>0</v>
      </c>
      <c r="BC282">
        <f>1-BA282/BB282</f>
        <v>0</v>
      </c>
      <c r="BD282">
        <v>0</v>
      </c>
      <c r="BE282" t="s">
        <v>439</v>
      </c>
      <c r="BF282" t="s">
        <v>439</v>
      </c>
      <c r="BG282">
        <v>0</v>
      </c>
      <c r="BH282">
        <v>0</v>
      </c>
      <c r="BI282">
        <f>1-BG282/BH282</f>
        <v>0</v>
      </c>
      <c r="BJ282">
        <v>0.5</v>
      </c>
      <c r="BK282">
        <f>DJ282</f>
        <v>0</v>
      </c>
      <c r="BL282">
        <f>M282</f>
        <v>0</v>
      </c>
      <c r="BM282">
        <f>BI282*BJ282*BK282</f>
        <v>0</v>
      </c>
      <c r="BN282">
        <f>(BL282-BD282)/BK282</f>
        <v>0</v>
      </c>
      <c r="BO282">
        <f>(BB282-BH282)/BH282</f>
        <v>0</v>
      </c>
      <c r="BP282">
        <f>BA282/(BC282+BA282/BH282)</f>
        <v>0</v>
      </c>
      <c r="BQ282" t="s">
        <v>439</v>
      </c>
      <c r="BR282">
        <v>0</v>
      </c>
      <c r="BS282">
        <f>IF(BR282&lt;&gt;0, BR282, BP282)</f>
        <v>0</v>
      </c>
      <c r="BT282">
        <f>1-BS282/BH282</f>
        <v>0</v>
      </c>
      <c r="BU282">
        <f>(BH282-BG282)/(BH282-BS282)</f>
        <v>0</v>
      </c>
      <c r="BV282">
        <f>(BB282-BH282)/(BB282-BS282)</f>
        <v>0</v>
      </c>
      <c r="BW282">
        <f>(BH282-BG282)/(BH282-BA282)</f>
        <v>0</v>
      </c>
      <c r="BX282">
        <f>(BB282-BH282)/(BB282-BA282)</f>
        <v>0</v>
      </c>
      <c r="BY282">
        <f>(BU282*BS282/BG282)</f>
        <v>0</v>
      </c>
      <c r="BZ282">
        <f>(1-BY282)</f>
        <v>0</v>
      </c>
      <c r="DI282">
        <f>$B$11*EH282+$C$11*EI282+$F$11*ET282*(1-EW282)</f>
        <v>0</v>
      </c>
      <c r="DJ282">
        <f>DI282*DK282</f>
        <v>0</v>
      </c>
      <c r="DK282">
        <f>($B$11*$D$9+$C$11*$D$9+$F$11*((FG282+EY282)/MAX(FG282+EY282+FH282, 0.1)*$I$9+FH282/MAX(FG282+EY282+FH282, 0.1)*$J$9))/($B$11+$C$11+$F$11)</f>
        <v>0</v>
      </c>
      <c r="DL282">
        <f>($B$11*$K$9+$C$11*$K$9+$F$11*((FG282+EY282)/MAX(FG282+EY282+FH282, 0.1)*$P$9+FH282/MAX(FG282+EY282+FH282, 0.1)*$Q$9))/($B$11+$C$11+$F$11)</f>
        <v>0</v>
      </c>
      <c r="DM282">
        <v>2.7</v>
      </c>
      <c r="DN282">
        <v>0.5</v>
      </c>
      <c r="DO282" t="s">
        <v>440</v>
      </c>
      <c r="DP282">
        <v>2</v>
      </c>
      <c r="DQ282" t="b">
        <v>1</v>
      </c>
      <c r="DR282">
        <v>1758405159.1</v>
      </c>
      <c r="DS282">
        <v>1158.442592592593</v>
      </c>
      <c r="DT282">
        <v>1193.587407407407</v>
      </c>
      <c r="DU282">
        <v>22.91508888888889</v>
      </c>
      <c r="DV282">
        <v>21.46978518518518</v>
      </c>
      <c r="DW282">
        <v>1157.462962962963</v>
      </c>
      <c r="DX282">
        <v>22.69447407407407</v>
      </c>
      <c r="DY282">
        <v>500.0507777777778</v>
      </c>
      <c r="DZ282">
        <v>90.26903333333333</v>
      </c>
      <c r="EA282">
        <v>0.05179354814814816</v>
      </c>
      <c r="EB282">
        <v>29.44613333333334</v>
      </c>
      <c r="EC282">
        <v>30.02627777777778</v>
      </c>
      <c r="ED282">
        <v>999.9000000000001</v>
      </c>
      <c r="EE282">
        <v>0</v>
      </c>
      <c r="EF282">
        <v>0</v>
      </c>
      <c r="EG282">
        <v>9988.169259259259</v>
      </c>
      <c r="EH282">
        <v>0</v>
      </c>
      <c r="EI282">
        <v>7.443718518518518</v>
      </c>
      <c r="EJ282">
        <v>-35.1450074074074</v>
      </c>
      <c r="EK282">
        <v>1185.611111111111</v>
      </c>
      <c r="EL282">
        <v>1219.775555555556</v>
      </c>
      <c r="EM282">
        <v>1.445318148148148</v>
      </c>
      <c r="EN282">
        <v>1193.587407407407</v>
      </c>
      <c r="EO282">
        <v>21.46978518518518</v>
      </c>
      <c r="EP282">
        <v>2.068524444444444</v>
      </c>
      <c r="EQ282">
        <v>1.938055925925926</v>
      </c>
      <c r="ER282">
        <v>17.97883703703704</v>
      </c>
      <c r="ES282">
        <v>16.94712962962963</v>
      </c>
      <c r="ET282">
        <v>2000.022592592593</v>
      </c>
      <c r="EU282">
        <v>0.9800043333333334</v>
      </c>
      <c r="EV282">
        <v>0.01999532222222222</v>
      </c>
      <c r="EW282">
        <v>0</v>
      </c>
      <c r="EX282">
        <v>281.739962962963</v>
      </c>
      <c r="EY282">
        <v>5.000560000000001</v>
      </c>
      <c r="EZ282">
        <v>5764.517777777778</v>
      </c>
      <c r="FA282">
        <v>17295.07777777778</v>
      </c>
      <c r="FB282">
        <v>40.43033333333332</v>
      </c>
      <c r="FC282">
        <v>40.81199999999999</v>
      </c>
      <c r="FD282">
        <v>40.35385185185185</v>
      </c>
      <c r="FE282">
        <v>40.03666666666667</v>
      </c>
      <c r="FF282">
        <v>41.48355555555554</v>
      </c>
      <c r="FG282">
        <v>1955.132592592593</v>
      </c>
      <c r="FH282">
        <v>39.89000000000001</v>
      </c>
      <c r="FI282">
        <v>0</v>
      </c>
      <c r="FJ282">
        <v>1758405166.6</v>
      </c>
      <c r="FK282">
        <v>0</v>
      </c>
      <c r="FL282">
        <v>281.7181153846154</v>
      </c>
      <c r="FM282">
        <v>-0.2370256333791826</v>
      </c>
      <c r="FN282">
        <v>-0.6762393695230888</v>
      </c>
      <c r="FO282">
        <v>5764.567692307693</v>
      </c>
      <c r="FP282">
        <v>15</v>
      </c>
      <c r="FQ282">
        <v>0</v>
      </c>
      <c r="FR282" t="s">
        <v>441</v>
      </c>
      <c r="FS282">
        <v>1747148579.5</v>
      </c>
      <c r="FT282">
        <v>1747148584.5</v>
      </c>
      <c r="FU282">
        <v>0</v>
      </c>
      <c r="FV282">
        <v>0.162</v>
      </c>
      <c r="FW282">
        <v>-0.001</v>
      </c>
      <c r="FX282">
        <v>0.139</v>
      </c>
      <c r="FY282">
        <v>0.058</v>
      </c>
      <c r="FZ282">
        <v>420</v>
      </c>
      <c r="GA282">
        <v>16</v>
      </c>
      <c r="GB282">
        <v>0.19</v>
      </c>
      <c r="GC282">
        <v>0.02</v>
      </c>
      <c r="GD282">
        <v>-34.9953525</v>
      </c>
      <c r="GE282">
        <v>-3.487417260787955</v>
      </c>
      <c r="GF282">
        <v>0.3573510130022721</v>
      </c>
      <c r="GG282">
        <v>0</v>
      </c>
      <c r="GH282">
        <v>281.7164117647059</v>
      </c>
      <c r="GI282">
        <v>0.09952635709532734</v>
      </c>
      <c r="GJ282">
        <v>0.1720971199210557</v>
      </c>
      <c r="GK282">
        <v>1</v>
      </c>
      <c r="GL282">
        <v>1.44227625</v>
      </c>
      <c r="GM282">
        <v>0.03929324577860813</v>
      </c>
      <c r="GN282">
        <v>0.006684585135780664</v>
      </c>
      <c r="GO282">
        <v>1</v>
      </c>
      <c r="GP282">
        <v>2</v>
      </c>
      <c r="GQ282">
        <v>3</v>
      </c>
      <c r="GR282" t="s">
        <v>448</v>
      </c>
      <c r="GS282">
        <v>3.12802</v>
      </c>
      <c r="GT282">
        <v>2.72978</v>
      </c>
      <c r="GU282">
        <v>0.173665</v>
      </c>
      <c r="GV282">
        <v>0.17806</v>
      </c>
      <c r="GW282">
        <v>0.103537</v>
      </c>
      <c r="GX282">
        <v>0.09949529999999999</v>
      </c>
      <c r="GY282">
        <v>24844.4</v>
      </c>
      <c r="GZ282">
        <v>23929.2</v>
      </c>
      <c r="HA282">
        <v>30605.1</v>
      </c>
      <c r="HB282">
        <v>29364.3</v>
      </c>
      <c r="HC282">
        <v>37867.1</v>
      </c>
      <c r="HD282">
        <v>34787.8</v>
      </c>
      <c r="HE282">
        <v>46817.9</v>
      </c>
      <c r="HF282">
        <v>43625.4</v>
      </c>
      <c r="HG282">
        <v>1.8314</v>
      </c>
      <c r="HH282">
        <v>1.88805</v>
      </c>
      <c r="HI282">
        <v>0.11903</v>
      </c>
      <c r="HJ282">
        <v>0</v>
      </c>
      <c r="HK282">
        <v>28.0742</v>
      </c>
      <c r="HL282">
        <v>999.9</v>
      </c>
      <c r="HM282">
        <v>51.8</v>
      </c>
      <c r="HN282">
        <v>30.6</v>
      </c>
      <c r="HO282">
        <v>25.3072</v>
      </c>
      <c r="HP282">
        <v>63.5922</v>
      </c>
      <c r="HQ282">
        <v>16.6707</v>
      </c>
      <c r="HR282">
        <v>1</v>
      </c>
      <c r="HS282">
        <v>0.082561</v>
      </c>
      <c r="HT282">
        <v>-0.12546</v>
      </c>
      <c r="HU282">
        <v>20.2006</v>
      </c>
      <c r="HV282">
        <v>5.22822</v>
      </c>
      <c r="HW282">
        <v>11.974</v>
      </c>
      <c r="HX282">
        <v>4.96975</v>
      </c>
      <c r="HY282">
        <v>3.2895</v>
      </c>
      <c r="HZ282">
        <v>9999</v>
      </c>
      <c r="IA282">
        <v>9999</v>
      </c>
      <c r="IB282">
        <v>9999</v>
      </c>
      <c r="IC282">
        <v>999.9</v>
      </c>
      <c r="ID282">
        <v>4.97298</v>
      </c>
      <c r="IE282">
        <v>1.87729</v>
      </c>
      <c r="IF282">
        <v>1.87543</v>
      </c>
      <c r="IG282">
        <v>1.8782</v>
      </c>
      <c r="IH282">
        <v>1.87497</v>
      </c>
      <c r="II282">
        <v>1.87851</v>
      </c>
      <c r="IJ282">
        <v>1.87561</v>
      </c>
      <c r="IK282">
        <v>1.87682</v>
      </c>
      <c r="IL282">
        <v>0</v>
      </c>
      <c r="IM282">
        <v>0</v>
      </c>
      <c r="IN282">
        <v>0</v>
      </c>
      <c r="IO282">
        <v>0</v>
      </c>
      <c r="IP282" t="s">
        <v>443</v>
      </c>
      <c r="IQ282" t="s">
        <v>444</v>
      </c>
      <c r="IR282" t="s">
        <v>445</v>
      </c>
      <c r="IS282" t="s">
        <v>445</v>
      </c>
      <c r="IT282" t="s">
        <v>445</v>
      </c>
      <c r="IU282" t="s">
        <v>445</v>
      </c>
      <c r="IV282">
        <v>0</v>
      </c>
      <c r="IW282">
        <v>100</v>
      </c>
      <c r="IX282">
        <v>100</v>
      </c>
      <c r="IY282">
        <v>1.01</v>
      </c>
      <c r="IZ282">
        <v>0.2206</v>
      </c>
      <c r="JA282">
        <v>-0.2046850803116756</v>
      </c>
      <c r="JB282">
        <v>0.001090686741545948</v>
      </c>
      <c r="JC282">
        <v>-2.452344269991786E-07</v>
      </c>
      <c r="JD282">
        <v>1.613811493950918E-10</v>
      </c>
      <c r="JE282">
        <v>-0.05017639731038544</v>
      </c>
      <c r="JF282">
        <v>-0.0006473243881308715</v>
      </c>
      <c r="JG282">
        <v>0.0006993473609999637</v>
      </c>
      <c r="JH282">
        <v>-6.390957121238126E-06</v>
      </c>
      <c r="JI282">
        <v>1</v>
      </c>
      <c r="JJ282">
        <v>2094</v>
      </c>
      <c r="JK282">
        <v>1</v>
      </c>
      <c r="JL282">
        <v>27</v>
      </c>
      <c r="JM282">
        <v>187609.8</v>
      </c>
      <c r="JN282">
        <v>187609.7</v>
      </c>
      <c r="JO282">
        <v>2.63184</v>
      </c>
      <c r="JP282">
        <v>2.5293</v>
      </c>
      <c r="JQ282">
        <v>1.39893</v>
      </c>
      <c r="JR282">
        <v>2.34497</v>
      </c>
      <c r="JS282">
        <v>1.44897</v>
      </c>
      <c r="JT282">
        <v>2.59521</v>
      </c>
      <c r="JU282">
        <v>36.7892</v>
      </c>
      <c r="JV282">
        <v>24.2013</v>
      </c>
      <c r="JW282">
        <v>18</v>
      </c>
      <c r="JX282">
        <v>476.912</v>
      </c>
      <c r="JY282">
        <v>482.723</v>
      </c>
      <c r="JZ282">
        <v>27.6066</v>
      </c>
      <c r="KA282">
        <v>28.2119</v>
      </c>
      <c r="KB282">
        <v>30.0001</v>
      </c>
      <c r="KC282">
        <v>27.9289</v>
      </c>
      <c r="KD282">
        <v>27.9965</v>
      </c>
      <c r="KE282">
        <v>52.6932</v>
      </c>
      <c r="KF282">
        <v>23.6757</v>
      </c>
      <c r="KG282">
        <v>93.6835</v>
      </c>
      <c r="KH282">
        <v>27.5962</v>
      </c>
      <c r="KI282">
        <v>1242.37</v>
      </c>
      <c r="KJ282">
        <v>21.4307</v>
      </c>
      <c r="KK282">
        <v>101.178</v>
      </c>
      <c r="KL282">
        <v>100.354</v>
      </c>
    </row>
    <row r="283" spans="1:298">
      <c r="A283">
        <v>267</v>
      </c>
      <c r="B283">
        <v>1758405171.6</v>
      </c>
      <c r="C283">
        <v>7763.099999904633</v>
      </c>
      <c r="D283" t="s">
        <v>981</v>
      </c>
      <c r="E283" t="s">
        <v>982</v>
      </c>
      <c r="F283">
        <v>5</v>
      </c>
      <c r="G283" t="s">
        <v>834</v>
      </c>
      <c r="H283" t="s">
        <v>437</v>
      </c>
      <c r="I283" t="s">
        <v>438</v>
      </c>
      <c r="J283">
        <v>1758405163.814285</v>
      </c>
      <c r="K283">
        <f>(L283)/1000</f>
        <v>0</v>
      </c>
      <c r="L283">
        <f>IF(DQ283, AO283, AI283)</f>
        <v>0</v>
      </c>
      <c r="M283">
        <f>IF(DQ283, AJ283, AH283)</f>
        <v>0</v>
      </c>
      <c r="N283">
        <f>DS283 - IF(AV283&gt;1, M283*DM283*100.0/(AX283), 0)</f>
        <v>0</v>
      </c>
      <c r="O283">
        <f>((U283-K283/2)*N283-M283)/(U283+K283/2)</f>
        <v>0</v>
      </c>
      <c r="P283">
        <f>O283*(DZ283+EA283)/1000.0</f>
        <v>0</v>
      </c>
      <c r="Q283">
        <f>(DS283 - IF(AV283&gt;1, M283*DM283*100.0/(AX283), 0))*(DZ283+EA283)/1000.0</f>
        <v>0</v>
      </c>
      <c r="R283">
        <f>2.0/((1/T283-1/S283)+SIGN(T283)*SQRT((1/T283-1/S283)*(1/T283-1/S283) + 4*DN283/((DN283+1)*(DN283+1))*(2*1/T283*1/S283-1/S283*1/S283)))</f>
        <v>0</v>
      </c>
      <c r="S283">
        <f>IF(LEFT(DO283,1)&lt;&gt;"0",IF(LEFT(DO283,1)="1",3.0,DP283),$D$5+$E$5*(EG283*DZ283/($K$5*1000))+$F$5*(EG283*DZ283/($K$5*1000))*MAX(MIN(DM283,$J$5),$I$5)*MAX(MIN(DM283,$J$5),$I$5)+$G$5*MAX(MIN(DM283,$J$5),$I$5)*(EG283*DZ283/($K$5*1000))+$H$5*(EG283*DZ283/($K$5*1000))*(EG283*DZ283/($K$5*1000)))</f>
        <v>0</v>
      </c>
      <c r="T283">
        <f>K283*(1000-(1000*0.61365*exp(17.502*X283/(240.97+X283))/(DZ283+EA283)+DU283)/2)/(1000*0.61365*exp(17.502*X283/(240.97+X283))/(DZ283+EA283)-DU283)</f>
        <v>0</v>
      </c>
      <c r="U283">
        <f>1/((DN283+1)/(R283/1.6)+1/(S283/1.37)) + DN283/((DN283+1)/(R283/1.6) + DN283/(S283/1.37))</f>
        <v>0</v>
      </c>
      <c r="V283">
        <f>(DI283*DL283)</f>
        <v>0</v>
      </c>
      <c r="W283">
        <f>(EB283+(V283+2*0.95*5.67E-8*(((EB283+$B$7)+273)^4-(EB283+273)^4)-44100*K283)/(1.84*29.3*S283+8*0.95*5.67E-8*(EB283+273)^3))</f>
        <v>0</v>
      </c>
      <c r="X283">
        <f>($C$7*EC283+$D$7*ED283+$E$7*W283)</f>
        <v>0</v>
      </c>
      <c r="Y283">
        <f>0.61365*exp(17.502*X283/(240.97+X283))</f>
        <v>0</v>
      </c>
      <c r="Z283">
        <f>(AA283/AB283*100)</f>
        <v>0</v>
      </c>
      <c r="AA283">
        <f>DU283*(DZ283+EA283)/1000</f>
        <v>0</v>
      </c>
      <c r="AB283">
        <f>0.61365*exp(17.502*EB283/(240.97+EB283))</f>
        <v>0</v>
      </c>
      <c r="AC283">
        <f>(Y283-DU283*(DZ283+EA283)/1000)</f>
        <v>0</v>
      </c>
      <c r="AD283">
        <f>(-K283*44100)</f>
        <v>0</v>
      </c>
      <c r="AE283">
        <f>2*29.3*S283*0.92*(EB283-X283)</f>
        <v>0</v>
      </c>
      <c r="AF283">
        <f>2*0.95*5.67E-8*(((EB283+$B$7)+273)^4-(X283+273)^4)</f>
        <v>0</v>
      </c>
      <c r="AG283">
        <f>V283+AF283+AD283+AE283</f>
        <v>0</v>
      </c>
      <c r="AH283">
        <f>DY283*AV283*(DT283-DS283*(1000-AV283*DV283)/(1000-AV283*DU283))/(100*DM283)</f>
        <v>0</v>
      </c>
      <c r="AI283">
        <f>1000*DY283*AV283*(DU283-DV283)/(100*DM283*(1000-AV283*DU283))</f>
        <v>0</v>
      </c>
      <c r="AJ283">
        <f>(AK283 - AL283 - DZ283*1E3/(8.314*(EB283+273.15)) * AN283/DY283 * AM283) * DY283/(100*DM283) * (1000 - DV283)/1000</f>
        <v>0</v>
      </c>
      <c r="AK283">
        <v>1252.188719958525</v>
      </c>
      <c r="AL283">
        <v>1226.529575757576</v>
      </c>
      <c r="AM283">
        <v>3.407542761316437</v>
      </c>
      <c r="AN283">
        <v>65.66156784725538</v>
      </c>
      <c r="AO283">
        <f>(AQ283 - AP283 + DZ283*1E3/(8.314*(EB283+273.15)) * AS283/DY283 * AR283) * DY283/(100*DM283) * 1000/(1000 - AQ283)</f>
        <v>0</v>
      </c>
      <c r="AP283">
        <v>21.46580783797735</v>
      </c>
      <c r="AQ283">
        <v>22.90030727272727</v>
      </c>
      <c r="AR283">
        <v>-0.0002169511570232574</v>
      </c>
      <c r="AS283">
        <v>124.6823972662546</v>
      </c>
      <c r="AT283">
        <v>0</v>
      </c>
      <c r="AU283">
        <v>0</v>
      </c>
      <c r="AV283">
        <f>IF(AT283*$H$13&gt;=AX283,1.0,(AX283/(AX283-AT283*$H$13)))</f>
        <v>0</v>
      </c>
      <c r="AW283">
        <f>(AV283-1)*100</f>
        <v>0</v>
      </c>
      <c r="AX283">
        <f>MAX(0,($B$13+$C$13*EG283)/(1+$D$13*EG283)*DZ283/(EB283+273)*$E$13)</f>
        <v>0</v>
      </c>
      <c r="AY283" t="s">
        <v>439</v>
      </c>
      <c r="AZ283" t="s">
        <v>439</v>
      </c>
      <c r="BA283">
        <v>0</v>
      </c>
      <c r="BB283">
        <v>0</v>
      </c>
      <c r="BC283">
        <f>1-BA283/BB283</f>
        <v>0</v>
      </c>
      <c r="BD283">
        <v>0</v>
      </c>
      <c r="BE283" t="s">
        <v>439</v>
      </c>
      <c r="BF283" t="s">
        <v>439</v>
      </c>
      <c r="BG283">
        <v>0</v>
      </c>
      <c r="BH283">
        <v>0</v>
      </c>
      <c r="BI283">
        <f>1-BG283/BH283</f>
        <v>0</v>
      </c>
      <c r="BJ283">
        <v>0.5</v>
      </c>
      <c r="BK283">
        <f>DJ283</f>
        <v>0</v>
      </c>
      <c r="BL283">
        <f>M283</f>
        <v>0</v>
      </c>
      <c r="BM283">
        <f>BI283*BJ283*BK283</f>
        <v>0</v>
      </c>
      <c r="BN283">
        <f>(BL283-BD283)/BK283</f>
        <v>0</v>
      </c>
      <c r="BO283">
        <f>(BB283-BH283)/BH283</f>
        <v>0</v>
      </c>
      <c r="BP283">
        <f>BA283/(BC283+BA283/BH283)</f>
        <v>0</v>
      </c>
      <c r="BQ283" t="s">
        <v>439</v>
      </c>
      <c r="BR283">
        <v>0</v>
      </c>
      <c r="BS283">
        <f>IF(BR283&lt;&gt;0, BR283, BP283)</f>
        <v>0</v>
      </c>
      <c r="BT283">
        <f>1-BS283/BH283</f>
        <v>0</v>
      </c>
      <c r="BU283">
        <f>(BH283-BG283)/(BH283-BS283)</f>
        <v>0</v>
      </c>
      <c r="BV283">
        <f>(BB283-BH283)/(BB283-BS283)</f>
        <v>0</v>
      </c>
      <c r="BW283">
        <f>(BH283-BG283)/(BH283-BA283)</f>
        <v>0</v>
      </c>
      <c r="BX283">
        <f>(BB283-BH283)/(BB283-BA283)</f>
        <v>0</v>
      </c>
      <c r="BY283">
        <f>(BU283*BS283/BG283)</f>
        <v>0</v>
      </c>
      <c r="BZ283">
        <f>(1-BY283)</f>
        <v>0</v>
      </c>
      <c r="DI283">
        <f>$B$11*EH283+$C$11*EI283+$F$11*ET283*(1-EW283)</f>
        <v>0</v>
      </c>
      <c r="DJ283">
        <f>DI283*DK283</f>
        <v>0</v>
      </c>
      <c r="DK283">
        <f>($B$11*$D$9+$C$11*$D$9+$F$11*((FG283+EY283)/MAX(FG283+EY283+FH283, 0.1)*$I$9+FH283/MAX(FG283+EY283+FH283, 0.1)*$J$9))/($B$11+$C$11+$F$11)</f>
        <v>0</v>
      </c>
      <c r="DL283">
        <f>($B$11*$K$9+$C$11*$K$9+$F$11*((FG283+EY283)/MAX(FG283+EY283+FH283, 0.1)*$P$9+FH283/MAX(FG283+EY283+FH283, 0.1)*$Q$9))/($B$11+$C$11+$F$11)</f>
        <v>0</v>
      </c>
      <c r="DM283">
        <v>2.7</v>
      </c>
      <c r="DN283">
        <v>0.5</v>
      </c>
      <c r="DO283" t="s">
        <v>440</v>
      </c>
      <c r="DP283">
        <v>2</v>
      </c>
      <c r="DQ283" t="b">
        <v>1</v>
      </c>
      <c r="DR283">
        <v>1758405163.814285</v>
      </c>
      <c r="DS283">
        <v>1174.108571428571</v>
      </c>
      <c r="DT283">
        <v>1209.429285714286</v>
      </c>
      <c r="DU283">
        <v>22.91216785714286</v>
      </c>
      <c r="DV283">
        <v>21.46868928571429</v>
      </c>
      <c r="DW283">
        <v>1173.110714285714</v>
      </c>
      <c r="DX283">
        <v>22.69160714285714</v>
      </c>
      <c r="DY283">
        <v>500.0032142857143</v>
      </c>
      <c r="DZ283">
        <v>90.26949642857141</v>
      </c>
      <c r="EA283">
        <v>0.05191326785714286</v>
      </c>
      <c r="EB283">
        <v>29.439575</v>
      </c>
      <c r="EC283">
        <v>30.01921428571429</v>
      </c>
      <c r="ED283">
        <v>999.9000000000002</v>
      </c>
      <c r="EE283">
        <v>0</v>
      </c>
      <c r="EF283">
        <v>0</v>
      </c>
      <c r="EG283">
        <v>9982.523928571431</v>
      </c>
      <c r="EH283">
        <v>0</v>
      </c>
      <c r="EI283">
        <v>7.444480714285713</v>
      </c>
      <c r="EJ283">
        <v>-35.32043928571428</v>
      </c>
      <c r="EK283">
        <v>1201.641071428571</v>
      </c>
      <c r="EL283">
        <v>1235.963214285714</v>
      </c>
      <c r="EM283">
        <v>1.443493928571428</v>
      </c>
      <c r="EN283">
        <v>1209.429285714286</v>
      </c>
      <c r="EO283">
        <v>21.46868928571429</v>
      </c>
      <c r="EP283">
        <v>2.068271428571429</v>
      </c>
      <c r="EQ283">
        <v>1.937967142857143</v>
      </c>
      <c r="ER283">
        <v>17.97689642857143</v>
      </c>
      <c r="ES283">
        <v>16.94640357142857</v>
      </c>
      <c r="ET283">
        <v>2000.004285714286</v>
      </c>
      <c r="EU283">
        <v>0.9800041785714286</v>
      </c>
      <c r="EV283">
        <v>0.01999548214285714</v>
      </c>
      <c r="EW283">
        <v>0</v>
      </c>
      <c r="EX283">
        <v>281.7526785714286</v>
      </c>
      <c r="EY283">
        <v>5.000560000000001</v>
      </c>
      <c r="EZ283">
        <v>5764.760357142856</v>
      </c>
      <c r="FA283">
        <v>17294.92857142857</v>
      </c>
      <c r="FB283">
        <v>40.45521428571428</v>
      </c>
      <c r="FC283">
        <v>40.81199999999999</v>
      </c>
      <c r="FD283">
        <v>40.33224999999999</v>
      </c>
      <c r="FE283">
        <v>40.04878571428571</v>
      </c>
      <c r="FF283">
        <v>41.50421428571428</v>
      </c>
      <c r="FG283">
        <v>1955.114285714286</v>
      </c>
      <c r="FH283">
        <v>39.89000000000001</v>
      </c>
      <c r="FI283">
        <v>0</v>
      </c>
      <c r="FJ283">
        <v>1758405171.4</v>
      </c>
      <c r="FK283">
        <v>0</v>
      </c>
      <c r="FL283">
        <v>281.7254230769231</v>
      </c>
      <c r="FM283">
        <v>0.8392136765123059</v>
      </c>
      <c r="FN283">
        <v>2.997606811609166</v>
      </c>
      <c r="FO283">
        <v>5764.816923076923</v>
      </c>
      <c r="FP283">
        <v>15</v>
      </c>
      <c r="FQ283">
        <v>0</v>
      </c>
      <c r="FR283" t="s">
        <v>441</v>
      </c>
      <c r="FS283">
        <v>1747148579.5</v>
      </c>
      <c r="FT283">
        <v>1747148584.5</v>
      </c>
      <c r="FU283">
        <v>0</v>
      </c>
      <c r="FV283">
        <v>0.162</v>
      </c>
      <c r="FW283">
        <v>-0.001</v>
      </c>
      <c r="FX283">
        <v>0.139</v>
      </c>
      <c r="FY283">
        <v>0.058</v>
      </c>
      <c r="FZ283">
        <v>420</v>
      </c>
      <c r="GA283">
        <v>16</v>
      </c>
      <c r="GB283">
        <v>0.19</v>
      </c>
      <c r="GC283">
        <v>0.02</v>
      </c>
      <c r="GD283">
        <v>-35.1752243902439</v>
      </c>
      <c r="GE283">
        <v>-2.739399303135929</v>
      </c>
      <c r="GF283">
        <v>0.3087845754555469</v>
      </c>
      <c r="GG283">
        <v>0</v>
      </c>
      <c r="GH283">
        <v>281.7269117647058</v>
      </c>
      <c r="GI283">
        <v>0.02812834193671918</v>
      </c>
      <c r="GJ283">
        <v>0.1823810438497115</v>
      </c>
      <c r="GK283">
        <v>1</v>
      </c>
      <c r="GL283">
        <v>1.443256585365854</v>
      </c>
      <c r="GM283">
        <v>-0.006605435540070852</v>
      </c>
      <c r="GN283">
        <v>0.00428723608147747</v>
      </c>
      <c r="GO283">
        <v>1</v>
      </c>
      <c r="GP283">
        <v>2</v>
      </c>
      <c r="GQ283">
        <v>3</v>
      </c>
      <c r="GR283" t="s">
        <v>448</v>
      </c>
      <c r="GS283">
        <v>3.12805</v>
      </c>
      <c r="GT283">
        <v>2.72961</v>
      </c>
      <c r="GU283">
        <v>0.175187</v>
      </c>
      <c r="GV283">
        <v>0.179587</v>
      </c>
      <c r="GW283">
        <v>0.103508</v>
      </c>
      <c r="GX283">
        <v>0.09948949999999999</v>
      </c>
      <c r="GY283">
        <v>24798.5</v>
      </c>
      <c r="GZ283">
        <v>23884.5</v>
      </c>
      <c r="HA283">
        <v>30605</v>
      </c>
      <c r="HB283">
        <v>29364.1</v>
      </c>
      <c r="HC283">
        <v>37868.4</v>
      </c>
      <c r="HD283">
        <v>34787.9</v>
      </c>
      <c r="HE283">
        <v>46817.8</v>
      </c>
      <c r="HF283">
        <v>43625.1</v>
      </c>
      <c r="HG283">
        <v>1.83162</v>
      </c>
      <c r="HH283">
        <v>1.88805</v>
      </c>
      <c r="HI283">
        <v>0.119139</v>
      </c>
      <c r="HJ283">
        <v>0</v>
      </c>
      <c r="HK283">
        <v>28.0717</v>
      </c>
      <c r="HL283">
        <v>999.9</v>
      </c>
      <c r="HM283">
        <v>51.8</v>
      </c>
      <c r="HN283">
        <v>30.6</v>
      </c>
      <c r="HO283">
        <v>25.3012</v>
      </c>
      <c r="HP283">
        <v>63.1522</v>
      </c>
      <c r="HQ283">
        <v>16.6546</v>
      </c>
      <c r="HR283">
        <v>1</v>
      </c>
      <c r="HS283">
        <v>0.0828277</v>
      </c>
      <c r="HT283">
        <v>-0.134371</v>
      </c>
      <c r="HU283">
        <v>20.2008</v>
      </c>
      <c r="HV283">
        <v>5.22912</v>
      </c>
      <c r="HW283">
        <v>11.974</v>
      </c>
      <c r="HX283">
        <v>4.9704</v>
      </c>
      <c r="HY283">
        <v>3.28978</v>
      </c>
      <c r="HZ283">
        <v>9999</v>
      </c>
      <c r="IA283">
        <v>9999</v>
      </c>
      <c r="IB283">
        <v>9999</v>
      </c>
      <c r="IC283">
        <v>999.9</v>
      </c>
      <c r="ID283">
        <v>4.97295</v>
      </c>
      <c r="IE283">
        <v>1.87729</v>
      </c>
      <c r="IF283">
        <v>1.87536</v>
      </c>
      <c r="IG283">
        <v>1.87819</v>
      </c>
      <c r="IH283">
        <v>1.87492</v>
      </c>
      <c r="II283">
        <v>1.87851</v>
      </c>
      <c r="IJ283">
        <v>1.87561</v>
      </c>
      <c r="IK283">
        <v>1.87678</v>
      </c>
      <c r="IL283">
        <v>0</v>
      </c>
      <c r="IM283">
        <v>0</v>
      </c>
      <c r="IN283">
        <v>0</v>
      </c>
      <c r="IO283">
        <v>0</v>
      </c>
      <c r="IP283" t="s">
        <v>443</v>
      </c>
      <c r="IQ283" t="s">
        <v>444</v>
      </c>
      <c r="IR283" t="s">
        <v>445</v>
      </c>
      <c r="IS283" t="s">
        <v>445</v>
      </c>
      <c r="IT283" t="s">
        <v>445</v>
      </c>
      <c r="IU283" t="s">
        <v>445</v>
      </c>
      <c r="IV283">
        <v>0</v>
      </c>
      <c r="IW283">
        <v>100</v>
      </c>
      <c r="IX283">
        <v>100</v>
      </c>
      <c r="IY283">
        <v>1.03</v>
      </c>
      <c r="IZ283">
        <v>0.2203</v>
      </c>
      <c r="JA283">
        <v>-0.2046850803116756</v>
      </c>
      <c r="JB283">
        <v>0.001090686741545948</v>
      </c>
      <c r="JC283">
        <v>-2.452344269991786E-07</v>
      </c>
      <c r="JD283">
        <v>1.613811493950918E-10</v>
      </c>
      <c r="JE283">
        <v>-0.05017639731038544</v>
      </c>
      <c r="JF283">
        <v>-0.0006473243881308715</v>
      </c>
      <c r="JG283">
        <v>0.0006993473609999637</v>
      </c>
      <c r="JH283">
        <v>-6.390957121238126E-06</v>
      </c>
      <c r="JI283">
        <v>1</v>
      </c>
      <c r="JJ283">
        <v>2094</v>
      </c>
      <c r="JK283">
        <v>1</v>
      </c>
      <c r="JL283">
        <v>27</v>
      </c>
      <c r="JM283">
        <v>187609.9</v>
      </c>
      <c r="JN283">
        <v>187609.8</v>
      </c>
      <c r="JO283">
        <v>2.66235</v>
      </c>
      <c r="JP283">
        <v>2.53418</v>
      </c>
      <c r="JQ283">
        <v>1.39893</v>
      </c>
      <c r="JR283">
        <v>2.34375</v>
      </c>
      <c r="JS283">
        <v>1.44897</v>
      </c>
      <c r="JT283">
        <v>2.59766</v>
      </c>
      <c r="JU283">
        <v>36.8129</v>
      </c>
      <c r="JV283">
        <v>24.2013</v>
      </c>
      <c r="JW283">
        <v>18</v>
      </c>
      <c r="JX283">
        <v>477.026</v>
      </c>
      <c r="JY283">
        <v>482.723</v>
      </c>
      <c r="JZ283">
        <v>27.5895</v>
      </c>
      <c r="KA283">
        <v>28.2119</v>
      </c>
      <c r="KB283">
        <v>30.0001</v>
      </c>
      <c r="KC283">
        <v>27.9275</v>
      </c>
      <c r="KD283">
        <v>27.9965</v>
      </c>
      <c r="KE283">
        <v>53.2892</v>
      </c>
      <c r="KF283">
        <v>23.6757</v>
      </c>
      <c r="KG283">
        <v>93.6835</v>
      </c>
      <c r="KH283">
        <v>27.5814</v>
      </c>
      <c r="KI283">
        <v>1255.73</v>
      </c>
      <c r="KJ283">
        <v>21.4355</v>
      </c>
      <c r="KK283">
        <v>101.177</v>
      </c>
      <c r="KL283">
        <v>100.353</v>
      </c>
    </row>
    <row r="284" spans="1:298">
      <c r="A284">
        <v>268</v>
      </c>
      <c r="B284">
        <v>1758405176.6</v>
      </c>
      <c r="C284">
        <v>7768.099999904633</v>
      </c>
      <c r="D284" t="s">
        <v>983</v>
      </c>
      <c r="E284" t="s">
        <v>984</v>
      </c>
      <c r="F284">
        <v>5</v>
      </c>
      <c r="G284" t="s">
        <v>834</v>
      </c>
      <c r="H284" t="s">
        <v>437</v>
      </c>
      <c r="I284" t="s">
        <v>438</v>
      </c>
      <c r="J284">
        <v>1758405169.1</v>
      </c>
      <c r="K284">
        <f>(L284)/1000</f>
        <v>0</v>
      </c>
      <c r="L284">
        <f>IF(DQ284, AO284, AI284)</f>
        <v>0</v>
      </c>
      <c r="M284">
        <f>IF(DQ284, AJ284, AH284)</f>
        <v>0</v>
      </c>
      <c r="N284">
        <f>DS284 - IF(AV284&gt;1, M284*DM284*100.0/(AX284), 0)</f>
        <v>0</v>
      </c>
      <c r="O284">
        <f>((U284-K284/2)*N284-M284)/(U284+K284/2)</f>
        <v>0</v>
      </c>
      <c r="P284">
        <f>O284*(DZ284+EA284)/1000.0</f>
        <v>0</v>
      </c>
      <c r="Q284">
        <f>(DS284 - IF(AV284&gt;1, M284*DM284*100.0/(AX284), 0))*(DZ284+EA284)/1000.0</f>
        <v>0</v>
      </c>
      <c r="R284">
        <f>2.0/((1/T284-1/S284)+SIGN(T284)*SQRT((1/T284-1/S284)*(1/T284-1/S284) + 4*DN284/((DN284+1)*(DN284+1))*(2*1/T284*1/S284-1/S284*1/S284)))</f>
        <v>0</v>
      </c>
      <c r="S284">
        <f>IF(LEFT(DO284,1)&lt;&gt;"0",IF(LEFT(DO284,1)="1",3.0,DP284),$D$5+$E$5*(EG284*DZ284/($K$5*1000))+$F$5*(EG284*DZ284/($K$5*1000))*MAX(MIN(DM284,$J$5),$I$5)*MAX(MIN(DM284,$J$5),$I$5)+$G$5*MAX(MIN(DM284,$J$5),$I$5)*(EG284*DZ284/($K$5*1000))+$H$5*(EG284*DZ284/($K$5*1000))*(EG284*DZ284/($K$5*1000)))</f>
        <v>0</v>
      </c>
      <c r="T284">
        <f>K284*(1000-(1000*0.61365*exp(17.502*X284/(240.97+X284))/(DZ284+EA284)+DU284)/2)/(1000*0.61365*exp(17.502*X284/(240.97+X284))/(DZ284+EA284)-DU284)</f>
        <v>0</v>
      </c>
      <c r="U284">
        <f>1/((DN284+1)/(R284/1.6)+1/(S284/1.37)) + DN284/((DN284+1)/(R284/1.6) + DN284/(S284/1.37))</f>
        <v>0</v>
      </c>
      <c r="V284">
        <f>(DI284*DL284)</f>
        <v>0</v>
      </c>
      <c r="W284">
        <f>(EB284+(V284+2*0.95*5.67E-8*(((EB284+$B$7)+273)^4-(EB284+273)^4)-44100*K284)/(1.84*29.3*S284+8*0.95*5.67E-8*(EB284+273)^3))</f>
        <v>0</v>
      </c>
      <c r="X284">
        <f>($C$7*EC284+$D$7*ED284+$E$7*W284)</f>
        <v>0</v>
      </c>
      <c r="Y284">
        <f>0.61365*exp(17.502*X284/(240.97+X284))</f>
        <v>0</v>
      </c>
      <c r="Z284">
        <f>(AA284/AB284*100)</f>
        <v>0</v>
      </c>
      <c r="AA284">
        <f>DU284*(DZ284+EA284)/1000</f>
        <v>0</v>
      </c>
      <c r="AB284">
        <f>0.61365*exp(17.502*EB284/(240.97+EB284))</f>
        <v>0</v>
      </c>
      <c r="AC284">
        <f>(Y284-DU284*(DZ284+EA284)/1000)</f>
        <v>0</v>
      </c>
      <c r="AD284">
        <f>(-K284*44100)</f>
        <v>0</v>
      </c>
      <c r="AE284">
        <f>2*29.3*S284*0.92*(EB284-X284)</f>
        <v>0</v>
      </c>
      <c r="AF284">
        <f>2*0.95*5.67E-8*(((EB284+$B$7)+273)^4-(X284+273)^4)</f>
        <v>0</v>
      </c>
      <c r="AG284">
        <f>V284+AF284+AD284+AE284</f>
        <v>0</v>
      </c>
      <c r="AH284">
        <f>DY284*AV284*(DT284-DS284*(1000-AV284*DV284)/(1000-AV284*DU284))/(100*DM284)</f>
        <v>0</v>
      </c>
      <c r="AI284">
        <f>1000*DY284*AV284*(DU284-DV284)/(100*DM284*(1000-AV284*DU284))</f>
        <v>0</v>
      </c>
      <c r="AJ284">
        <f>(AK284 - AL284 - DZ284*1E3/(8.314*(EB284+273.15)) * AN284/DY284 * AM284) * DY284/(100*DM284) * (1000 - DV284)/1000</f>
        <v>0</v>
      </c>
      <c r="AK284">
        <v>1269.260533140146</v>
      </c>
      <c r="AL284">
        <v>1243.616424242425</v>
      </c>
      <c r="AM284">
        <v>3.404933023740884</v>
      </c>
      <c r="AN284">
        <v>65.66156784725538</v>
      </c>
      <c r="AO284">
        <f>(AQ284 - AP284 + DZ284*1E3/(8.314*(EB284+273.15)) * AS284/DY284 * AR284) * DY284/(100*DM284) * 1000/(1000 - AQ284)</f>
        <v>0</v>
      </c>
      <c r="AP284">
        <v>21.46172120253664</v>
      </c>
      <c r="AQ284">
        <v>22.89048484848485</v>
      </c>
      <c r="AR284">
        <v>-0.0001350552091815398</v>
      </c>
      <c r="AS284">
        <v>124.6823972662546</v>
      </c>
      <c r="AT284">
        <v>0</v>
      </c>
      <c r="AU284">
        <v>0</v>
      </c>
      <c r="AV284">
        <f>IF(AT284*$H$13&gt;=AX284,1.0,(AX284/(AX284-AT284*$H$13)))</f>
        <v>0</v>
      </c>
      <c r="AW284">
        <f>(AV284-1)*100</f>
        <v>0</v>
      </c>
      <c r="AX284">
        <f>MAX(0,($B$13+$C$13*EG284)/(1+$D$13*EG284)*DZ284/(EB284+273)*$E$13)</f>
        <v>0</v>
      </c>
      <c r="AY284" t="s">
        <v>439</v>
      </c>
      <c r="AZ284" t="s">
        <v>439</v>
      </c>
      <c r="BA284">
        <v>0</v>
      </c>
      <c r="BB284">
        <v>0</v>
      </c>
      <c r="BC284">
        <f>1-BA284/BB284</f>
        <v>0</v>
      </c>
      <c r="BD284">
        <v>0</v>
      </c>
      <c r="BE284" t="s">
        <v>439</v>
      </c>
      <c r="BF284" t="s">
        <v>439</v>
      </c>
      <c r="BG284">
        <v>0</v>
      </c>
      <c r="BH284">
        <v>0</v>
      </c>
      <c r="BI284">
        <f>1-BG284/BH284</f>
        <v>0</v>
      </c>
      <c r="BJ284">
        <v>0.5</v>
      </c>
      <c r="BK284">
        <f>DJ284</f>
        <v>0</v>
      </c>
      <c r="BL284">
        <f>M284</f>
        <v>0</v>
      </c>
      <c r="BM284">
        <f>BI284*BJ284*BK284</f>
        <v>0</v>
      </c>
      <c r="BN284">
        <f>(BL284-BD284)/BK284</f>
        <v>0</v>
      </c>
      <c r="BO284">
        <f>(BB284-BH284)/BH284</f>
        <v>0</v>
      </c>
      <c r="BP284">
        <f>BA284/(BC284+BA284/BH284)</f>
        <v>0</v>
      </c>
      <c r="BQ284" t="s">
        <v>439</v>
      </c>
      <c r="BR284">
        <v>0</v>
      </c>
      <c r="BS284">
        <f>IF(BR284&lt;&gt;0, BR284, BP284)</f>
        <v>0</v>
      </c>
      <c r="BT284">
        <f>1-BS284/BH284</f>
        <v>0</v>
      </c>
      <c r="BU284">
        <f>(BH284-BG284)/(BH284-BS284)</f>
        <v>0</v>
      </c>
      <c r="BV284">
        <f>(BB284-BH284)/(BB284-BS284)</f>
        <v>0</v>
      </c>
      <c r="BW284">
        <f>(BH284-BG284)/(BH284-BA284)</f>
        <v>0</v>
      </c>
      <c r="BX284">
        <f>(BB284-BH284)/(BB284-BA284)</f>
        <v>0</v>
      </c>
      <c r="BY284">
        <f>(BU284*BS284/BG284)</f>
        <v>0</v>
      </c>
      <c r="BZ284">
        <f>(1-BY284)</f>
        <v>0</v>
      </c>
      <c r="DI284">
        <f>$B$11*EH284+$C$11*EI284+$F$11*ET284*(1-EW284)</f>
        <v>0</v>
      </c>
      <c r="DJ284">
        <f>DI284*DK284</f>
        <v>0</v>
      </c>
      <c r="DK284">
        <f>($B$11*$D$9+$C$11*$D$9+$F$11*((FG284+EY284)/MAX(FG284+EY284+FH284, 0.1)*$I$9+FH284/MAX(FG284+EY284+FH284, 0.1)*$J$9))/($B$11+$C$11+$F$11)</f>
        <v>0</v>
      </c>
      <c r="DL284">
        <f>($B$11*$K$9+$C$11*$K$9+$F$11*((FG284+EY284)/MAX(FG284+EY284+FH284, 0.1)*$P$9+FH284/MAX(FG284+EY284+FH284, 0.1)*$Q$9))/($B$11+$C$11+$F$11)</f>
        <v>0</v>
      </c>
      <c r="DM284">
        <v>2.7</v>
      </c>
      <c r="DN284">
        <v>0.5</v>
      </c>
      <c r="DO284" t="s">
        <v>440</v>
      </c>
      <c r="DP284">
        <v>2</v>
      </c>
      <c r="DQ284" t="b">
        <v>1</v>
      </c>
      <c r="DR284">
        <v>1758405169.1</v>
      </c>
      <c r="DS284">
        <v>1191.764814814815</v>
      </c>
      <c r="DT284">
        <v>1227.218148148148</v>
      </c>
      <c r="DU284">
        <v>22.90398888888889</v>
      </c>
      <c r="DV284">
        <v>21.46607777777777</v>
      </c>
      <c r="DW284">
        <v>1190.746666666667</v>
      </c>
      <c r="DX284">
        <v>22.68358518518519</v>
      </c>
      <c r="DY284">
        <v>500.0133703703704</v>
      </c>
      <c r="DZ284">
        <v>90.27117407407405</v>
      </c>
      <c r="EA284">
        <v>0.05197231851851852</v>
      </c>
      <c r="EB284">
        <v>29.43207777777778</v>
      </c>
      <c r="EC284">
        <v>30.0163</v>
      </c>
      <c r="ED284">
        <v>999.9000000000001</v>
      </c>
      <c r="EE284">
        <v>0</v>
      </c>
      <c r="EF284">
        <v>0</v>
      </c>
      <c r="EG284">
        <v>9983.68037037037</v>
      </c>
      <c r="EH284">
        <v>0</v>
      </c>
      <c r="EI284">
        <v>7.447139999999998</v>
      </c>
      <c r="EJ284">
        <v>-35.45255185185185</v>
      </c>
      <c r="EK284">
        <v>1219.701481481481</v>
      </c>
      <c r="EL284">
        <v>1254.138888888889</v>
      </c>
      <c r="EM284">
        <v>1.437916296296296</v>
      </c>
      <c r="EN284">
        <v>1227.218148148148</v>
      </c>
      <c r="EO284">
        <v>21.46607777777777</v>
      </c>
      <c r="EP284">
        <v>2.067569259259259</v>
      </c>
      <c r="EQ284">
        <v>1.937767407407407</v>
      </c>
      <c r="ER284">
        <v>17.97151481481481</v>
      </c>
      <c r="ES284">
        <v>16.94478518518519</v>
      </c>
      <c r="ET284">
        <v>1999.997777777778</v>
      </c>
      <c r="EU284">
        <v>0.9800041111111112</v>
      </c>
      <c r="EV284">
        <v>0.01999554814814814</v>
      </c>
      <c r="EW284">
        <v>0</v>
      </c>
      <c r="EX284">
        <v>281.8363333333333</v>
      </c>
      <c r="EY284">
        <v>5.000560000000001</v>
      </c>
      <c r="EZ284">
        <v>5765.052592592592</v>
      </c>
      <c r="FA284">
        <v>17294.86666666667</v>
      </c>
      <c r="FB284">
        <v>40.48359259259259</v>
      </c>
      <c r="FC284">
        <v>40.81199999999999</v>
      </c>
      <c r="FD284">
        <v>40.34922222222222</v>
      </c>
      <c r="FE284">
        <v>40.06214814814815</v>
      </c>
      <c r="FF284">
        <v>41.50437037037036</v>
      </c>
      <c r="FG284">
        <v>1955.107777777778</v>
      </c>
      <c r="FH284">
        <v>39.89000000000001</v>
      </c>
      <c r="FI284">
        <v>0</v>
      </c>
      <c r="FJ284">
        <v>1758405176.8</v>
      </c>
      <c r="FK284">
        <v>0</v>
      </c>
      <c r="FL284">
        <v>281.811</v>
      </c>
      <c r="FM284">
        <v>0.8813076897503686</v>
      </c>
      <c r="FN284">
        <v>5.059230780224862</v>
      </c>
      <c r="FO284">
        <v>5765.008799999999</v>
      </c>
      <c r="FP284">
        <v>15</v>
      </c>
      <c r="FQ284">
        <v>0</v>
      </c>
      <c r="FR284" t="s">
        <v>441</v>
      </c>
      <c r="FS284">
        <v>1747148579.5</v>
      </c>
      <c r="FT284">
        <v>1747148584.5</v>
      </c>
      <c r="FU284">
        <v>0</v>
      </c>
      <c r="FV284">
        <v>0.162</v>
      </c>
      <c r="FW284">
        <v>-0.001</v>
      </c>
      <c r="FX284">
        <v>0.139</v>
      </c>
      <c r="FY284">
        <v>0.058</v>
      </c>
      <c r="FZ284">
        <v>420</v>
      </c>
      <c r="GA284">
        <v>16</v>
      </c>
      <c r="GB284">
        <v>0.19</v>
      </c>
      <c r="GC284">
        <v>0.02</v>
      </c>
      <c r="GD284">
        <v>-35.3448275</v>
      </c>
      <c r="GE284">
        <v>-1.246251782363971</v>
      </c>
      <c r="GF284">
        <v>0.2073367044055391</v>
      </c>
      <c r="GG284">
        <v>0</v>
      </c>
      <c r="GH284">
        <v>281.7620000000001</v>
      </c>
      <c r="GI284">
        <v>0.8984262793422523</v>
      </c>
      <c r="GJ284">
        <v>0.2147333503783407</v>
      </c>
      <c r="GK284">
        <v>1</v>
      </c>
      <c r="GL284">
        <v>1.44068325</v>
      </c>
      <c r="GM284">
        <v>-0.06336799249531065</v>
      </c>
      <c r="GN284">
        <v>0.006277129673465398</v>
      </c>
      <c r="GO284">
        <v>1</v>
      </c>
      <c r="GP284">
        <v>2</v>
      </c>
      <c r="GQ284">
        <v>3</v>
      </c>
      <c r="GR284" t="s">
        <v>448</v>
      </c>
      <c r="GS284">
        <v>3.1282</v>
      </c>
      <c r="GT284">
        <v>2.72937</v>
      </c>
      <c r="GU284">
        <v>0.176684</v>
      </c>
      <c r="GV284">
        <v>0.18106</v>
      </c>
      <c r="GW284">
        <v>0.103479</v>
      </c>
      <c r="GX284">
        <v>0.0994789</v>
      </c>
      <c r="GY284">
        <v>24753.8</v>
      </c>
      <c r="GZ284">
        <v>23841.5</v>
      </c>
      <c r="HA284">
        <v>30605.5</v>
      </c>
      <c r="HB284">
        <v>29364</v>
      </c>
      <c r="HC284">
        <v>37870.3</v>
      </c>
      <c r="HD284">
        <v>34788.3</v>
      </c>
      <c r="HE284">
        <v>46818.5</v>
      </c>
      <c r="HF284">
        <v>43624.9</v>
      </c>
      <c r="HG284">
        <v>1.83175</v>
      </c>
      <c r="HH284">
        <v>1.88808</v>
      </c>
      <c r="HI284">
        <v>0.11979</v>
      </c>
      <c r="HJ284">
        <v>0</v>
      </c>
      <c r="HK284">
        <v>28.0694</v>
      </c>
      <c r="HL284">
        <v>999.9</v>
      </c>
      <c r="HM284">
        <v>51.8</v>
      </c>
      <c r="HN284">
        <v>30.6</v>
      </c>
      <c r="HO284">
        <v>25.3041</v>
      </c>
      <c r="HP284">
        <v>63.6122</v>
      </c>
      <c r="HQ284">
        <v>16.4062</v>
      </c>
      <c r="HR284">
        <v>1</v>
      </c>
      <c r="HS284">
        <v>0.0826093</v>
      </c>
      <c r="HT284">
        <v>-0.147168</v>
      </c>
      <c r="HU284">
        <v>20.2007</v>
      </c>
      <c r="HV284">
        <v>5.22942</v>
      </c>
      <c r="HW284">
        <v>11.974</v>
      </c>
      <c r="HX284">
        <v>4.97045</v>
      </c>
      <c r="HY284">
        <v>3.28975</v>
      </c>
      <c r="HZ284">
        <v>9999</v>
      </c>
      <c r="IA284">
        <v>9999</v>
      </c>
      <c r="IB284">
        <v>9999</v>
      </c>
      <c r="IC284">
        <v>999.9</v>
      </c>
      <c r="ID284">
        <v>4.97297</v>
      </c>
      <c r="IE284">
        <v>1.87729</v>
      </c>
      <c r="IF284">
        <v>1.87536</v>
      </c>
      <c r="IG284">
        <v>1.87819</v>
      </c>
      <c r="IH284">
        <v>1.87489</v>
      </c>
      <c r="II284">
        <v>1.8785</v>
      </c>
      <c r="IJ284">
        <v>1.8756</v>
      </c>
      <c r="IK284">
        <v>1.87679</v>
      </c>
      <c r="IL284">
        <v>0</v>
      </c>
      <c r="IM284">
        <v>0</v>
      </c>
      <c r="IN284">
        <v>0</v>
      </c>
      <c r="IO284">
        <v>0</v>
      </c>
      <c r="IP284" t="s">
        <v>443</v>
      </c>
      <c r="IQ284" t="s">
        <v>444</v>
      </c>
      <c r="IR284" t="s">
        <v>445</v>
      </c>
      <c r="IS284" t="s">
        <v>445</v>
      </c>
      <c r="IT284" t="s">
        <v>445</v>
      </c>
      <c r="IU284" t="s">
        <v>445</v>
      </c>
      <c r="IV284">
        <v>0</v>
      </c>
      <c r="IW284">
        <v>100</v>
      </c>
      <c r="IX284">
        <v>100</v>
      </c>
      <c r="IY284">
        <v>1.04</v>
      </c>
      <c r="IZ284">
        <v>0.2201</v>
      </c>
      <c r="JA284">
        <v>-0.2046850803116756</v>
      </c>
      <c r="JB284">
        <v>0.001090686741545948</v>
      </c>
      <c r="JC284">
        <v>-2.452344269991786E-07</v>
      </c>
      <c r="JD284">
        <v>1.613811493950918E-10</v>
      </c>
      <c r="JE284">
        <v>-0.05017639731038544</v>
      </c>
      <c r="JF284">
        <v>-0.0006473243881308715</v>
      </c>
      <c r="JG284">
        <v>0.0006993473609999637</v>
      </c>
      <c r="JH284">
        <v>-6.390957121238126E-06</v>
      </c>
      <c r="JI284">
        <v>1</v>
      </c>
      <c r="JJ284">
        <v>2094</v>
      </c>
      <c r="JK284">
        <v>1</v>
      </c>
      <c r="JL284">
        <v>27</v>
      </c>
      <c r="JM284">
        <v>187610</v>
      </c>
      <c r="JN284">
        <v>187609.9</v>
      </c>
      <c r="JO284">
        <v>2.68921</v>
      </c>
      <c r="JP284">
        <v>2.53418</v>
      </c>
      <c r="JQ284">
        <v>1.39893</v>
      </c>
      <c r="JR284">
        <v>2.34375</v>
      </c>
      <c r="JS284">
        <v>1.44897</v>
      </c>
      <c r="JT284">
        <v>2.58667</v>
      </c>
      <c r="JU284">
        <v>36.7892</v>
      </c>
      <c r="JV284">
        <v>24.1926</v>
      </c>
      <c r="JW284">
        <v>18</v>
      </c>
      <c r="JX284">
        <v>477.087</v>
      </c>
      <c r="JY284">
        <v>482.73</v>
      </c>
      <c r="JZ284">
        <v>27.5756</v>
      </c>
      <c r="KA284">
        <v>28.2119</v>
      </c>
      <c r="KB284">
        <v>30.0001</v>
      </c>
      <c r="KC284">
        <v>27.9265</v>
      </c>
      <c r="KD284">
        <v>27.9953</v>
      </c>
      <c r="KE284">
        <v>53.8241</v>
      </c>
      <c r="KF284">
        <v>23.6757</v>
      </c>
      <c r="KG284">
        <v>93.6835</v>
      </c>
      <c r="KH284">
        <v>27.5665</v>
      </c>
      <c r="KI284">
        <v>1275.77</v>
      </c>
      <c r="KJ284">
        <v>21.4369</v>
      </c>
      <c r="KK284">
        <v>101.179</v>
      </c>
      <c r="KL284">
        <v>100.352</v>
      </c>
    </row>
    <row r="285" spans="1:298">
      <c r="A285">
        <v>269</v>
      </c>
      <c r="B285">
        <v>1758405181.6</v>
      </c>
      <c r="C285">
        <v>7773.099999904633</v>
      </c>
      <c r="D285" t="s">
        <v>985</v>
      </c>
      <c r="E285" t="s">
        <v>986</v>
      </c>
      <c r="F285">
        <v>5</v>
      </c>
      <c r="G285" t="s">
        <v>834</v>
      </c>
      <c r="H285" t="s">
        <v>437</v>
      </c>
      <c r="I285" t="s">
        <v>438</v>
      </c>
      <c r="J285">
        <v>1758405173.814285</v>
      </c>
      <c r="K285">
        <f>(L285)/1000</f>
        <v>0</v>
      </c>
      <c r="L285">
        <f>IF(DQ285, AO285, AI285)</f>
        <v>0</v>
      </c>
      <c r="M285">
        <f>IF(DQ285, AJ285, AH285)</f>
        <v>0</v>
      </c>
      <c r="N285">
        <f>DS285 - IF(AV285&gt;1, M285*DM285*100.0/(AX285), 0)</f>
        <v>0</v>
      </c>
      <c r="O285">
        <f>((U285-K285/2)*N285-M285)/(U285+K285/2)</f>
        <v>0</v>
      </c>
      <c r="P285">
        <f>O285*(DZ285+EA285)/1000.0</f>
        <v>0</v>
      </c>
      <c r="Q285">
        <f>(DS285 - IF(AV285&gt;1, M285*DM285*100.0/(AX285), 0))*(DZ285+EA285)/1000.0</f>
        <v>0</v>
      </c>
      <c r="R285">
        <f>2.0/((1/T285-1/S285)+SIGN(T285)*SQRT((1/T285-1/S285)*(1/T285-1/S285) + 4*DN285/((DN285+1)*(DN285+1))*(2*1/T285*1/S285-1/S285*1/S285)))</f>
        <v>0</v>
      </c>
      <c r="S285">
        <f>IF(LEFT(DO285,1)&lt;&gt;"0",IF(LEFT(DO285,1)="1",3.0,DP285),$D$5+$E$5*(EG285*DZ285/($K$5*1000))+$F$5*(EG285*DZ285/($K$5*1000))*MAX(MIN(DM285,$J$5),$I$5)*MAX(MIN(DM285,$J$5),$I$5)+$G$5*MAX(MIN(DM285,$J$5),$I$5)*(EG285*DZ285/($K$5*1000))+$H$5*(EG285*DZ285/($K$5*1000))*(EG285*DZ285/($K$5*1000)))</f>
        <v>0</v>
      </c>
      <c r="T285">
        <f>K285*(1000-(1000*0.61365*exp(17.502*X285/(240.97+X285))/(DZ285+EA285)+DU285)/2)/(1000*0.61365*exp(17.502*X285/(240.97+X285))/(DZ285+EA285)-DU285)</f>
        <v>0</v>
      </c>
      <c r="U285">
        <f>1/((DN285+1)/(R285/1.6)+1/(S285/1.37)) + DN285/((DN285+1)/(R285/1.6) + DN285/(S285/1.37))</f>
        <v>0</v>
      </c>
      <c r="V285">
        <f>(DI285*DL285)</f>
        <v>0</v>
      </c>
      <c r="W285">
        <f>(EB285+(V285+2*0.95*5.67E-8*(((EB285+$B$7)+273)^4-(EB285+273)^4)-44100*K285)/(1.84*29.3*S285+8*0.95*5.67E-8*(EB285+273)^3))</f>
        <v>0</v>
      </c>
      <c r="X285">
        <f>($C$7*EC285+$D$7*ED285+$E$7*W285)</f>
        <v>0</v>
      </c>
      <c r="Y285">
        <f>0.61365*exp(17.502*X285/(240.97+X285))</f>
        <v>0</v>
      </c>
      <c r="Z285">
        <f>(AA285/AB285*100)</f>
        <v>0</v>
      </c>
      <c r="AA285">
        <f>DU285*(DZ285+EA285)/1000</f>
        <v>0</v>
      </c>
      <c r="AB285">
        <f>0.61365*exp(17.502*EB285/(240.97+EB285))</f>
        <v>0</v>
      </c>
      <c r="AC285">
        <f>(Y285-DU285*(DZ285+EA285)/1000)</f>
        <v>0</v>
      </c>
      <c r="AD285">
        <f>(-K285*44100)</f>
        <v>0</v>
      </c>
      <c r="AE285">
        <f>2*29.3*S285*0.92*(EB285-X285)</f>
        <v>0</v>
      </c>
      <c r="AF285">
        <f>2*0.95*5.67E-8*(((EB285+$B$7)+273)^4-(X285+273)^4)</f>
        <v>0</v>
      </c>
      <c r="AG285">
        <f>V285+AF285+AD285+AE285</f>
        <v>0</v>
      </c>
      <c r="AH285">
        <f>DY285*AV285*(DT285-DS285*(1000-AV285*DV285)/(1000-AV285*DU285))/(100*DM285)</f>
        <v>0</v>
      </c>
      <c r="AI285">
        <f>1000*DY285*AV285*(DU285-DV285)/(100*DM285*(1000-AV285*DU285))</f>
        <v>0</v>
      </c>
      <c r="AJ285">
        <f>(AK285 - AL285 - DZ285*1E3/(8.314*(EB285+273.15)) * AN285/DY285 * AM285) * DY285/(100*DM285) * (1000 - DV285)/1000</f>
        <v>0</v>
      </c>
      <c r="AK285">
        <v>1286.255725531341</v>
      </c>
      <c r="AL285">
        <v>1260.726363636363</v>
      </c>
      <c r="AM285">
        <v>3.428095053813832</v>
      </c>
      <c r="AN285">
        <v>65.66156784725538</v>
      </c>
      <c r="AO285">
        <f>(AQ285 - AP285 + DZ285*1E3/(8.314*(EB285+273.15)) * AS285/DY285 * AR285) * DY285/(100*DM285) * 1000/(1000 - AQ285)</f>
        <v>0</v>
      </c>
      <c r="AP285">
        <v>21.45725756268758</v>
      </c>
      <c r="AQ285">
        <v>22.87825333333333</v>
      </c>
      <c r="AR285">
        <v>-0.0001773112947283777</v>
      </c>
      <c r="AS285">
        <v>124.6823972662546</v>
      </c>
      <c r="AT285">
        <v>0</v>
      </c>
      <c r="AU285">
        <v>0</v>
      </c>
      <c r="AV285">
        <f>IF(AT285*$H$13&gt;=AX285,1.0,(AX285/(AX285-AT285*$H$13)))</f>
        <v>0</v>
      </c>
      <c r="AW285">
        <f>(AV285-1)*100</f>
        <v>0</v>
      </c>
      <c r="AX285">
        <f>MAX(0,($B$13+$C$13*EG285)/(1+$D$13*EG285)*DZ285/(EB285+273)*$E$13)</f>
        <v>0</v>
      </c>
      <c r="AY285" t="s">
        <v>439</v>
      </c>
      <c r="AZ285" t="s">
        <v>439</v>
      </c>
      <c r="BA285">
        <v>0</v>
      </c>
      <c r="BB285">
        <v>0</v>
      </c>
      <c r="BC285">
        <f>1-BA285/BB285</f>
        <v>0</v>
      </c>
      <c r="BD285">
        <v>0</v>
      </c>
      <c r="BE285" t="s">
        <v>439</v>
      </c>
      <c r="BF285" t="s">
        <v>439</v>
      </c>
      <c r="BG285">
        <v>0</v>
      </c>
      <c r="BH285">
        <v>0</v>
      </c>
      <c r="BI285">
        <f>1-BG285/BH285</f>
        <v>0</v>
      </c>
      <c r="BJ285">
        <v>0.5</v>
      </c>
      <c r="BK285">
        <f>DJ285</f>
        <v>0</v>
      </c>
      <c r="BL285">
        <f>M285</f>
        <v>0</v>
      </c>
      <c r="BM285">
        <f>BI285*BJ285*BK285</f>
        <v>0</v>
      </c>
      <c r="BN285">
        <f>(BL285-BD285)/BK285</f>
        <v>0</v>
      </c>
      <c r="BO285">
        <f>(BB285-BH285)/BH285</f>
        <v>0</v>
      </c>
      <c r="BP285">
        <f>BA285/(BC285+BA285/BH285)</f>
        <v>0</v>
      </c>
      <c r="BQ285" t="s">
        <v>439</v>
      </c>
      <c r="BR285">
        <v>0</v>
      </c>
      <c r="BS285">
        <f>IF(BR285&lt;&gt;0, BR285, BP285)</f>
        <v>0</v>
      </c>
      <c r="BT285">
        <f>1-BS285/BH285</f>
        <v>0</v>
      </c>
      <c r="BU285">
        <f>(BH285-BG285)/(BH285-BS285)</f>
        <v>0</v>
      </c>
      <c r="BV285">
        <f>(BB285-BH285)/(BB285-BS285)</f>
        <v>0</v>
      </c>
      <c r="BW285">
        <f>(BH285-BG285)/(BH285-BA285)</f>
        <v>0</v>
      </c>
      <c r="BX285">
        <f>(BB285-BH285)/(BB285-BA285)</f>
        <v>0</v>
      </c>
      <c r="BY285">
        <f>(BU285*BS285/BG285)</f>
        <v>0</v>
      </c>
      <c r="BZ285">
        <f>(1-BY285)</f>
        <v>0</v>
      </c>
      <c r="DI285">
        <f>$B$11*EH285+$C$11*EI285+$F$11*ET285*(1-EW285)</f>
        <v>0</v>
      </c>
      <c r="DJ285">
        <f>DI285*DK285</f>
        <v>0</v>
      </c>
      <c r="DK285">
        <f>($B$11*$D$9+$C$11*$D$9+$F$11*((FG285+EY285)/MAX(FG285+EY285+FH285, 0.1)*$I$9+FH285/MAX(FG285+EY285+FH285, 0.1)*$J$9))/($B$11+$C$11+$F$11)</f>
        <v>0</v>
      </c>
      <c r="DL285">
        <f>($B$11*$K$9+$C$11*$K$9+$F$11*((FG285+EY285)/MAX(FG285+EY285+FH285, 0.1)*$P$9+FH285/MAX(FG285+EY285+FH285, 0.1)*$Q$9))/($B$11+$C$11+$F$11)</f>
        <v>0</v>
      </c>
      <c r="DM285">
        <v>2.7</v>
      </c>
      <c r="DN285">
        <v>0.5</v>
      </c>
      <c r="DO285" t="s">
        <v>440</v>
      </c>
      <c r="DP285">
        <v>2</v>
      </c>
      <c r="DQ285" t="b">
        <v>1</v>
      </c>
      <c r="DR285">
        <v>1758405173.814285</v>
      </c>
      <c r="DS285">
        <v>1207.529285714286</v>
      </c>
      <c r="DT285">
        <v>1242.939285714285</v>
      </c>
      <c r="DU285">
        <v>22.89479285714285</v>
      </c>
      <c r="DV285">
        <v>21.46272142857143</v>
      </c>
      <c r="DW285">
        <v>1206.491785714286</v>
      </c>
      <c r="DX285">
        <v>22.67458571428571</v>
      </c>
      <c r="DY285">
        <v>499.9713928571429</v>
      </c>
      <c r="DZ285">
        <v>90.27231428571429</v>
      </c>
      <c r="EA285">
        <v>0.0518827</v>
      </c>
      <c r="EB285">
        <v>29.42453571428571</v>
      </c>
      <c r="EC285">
        <v>30.01457142857143</v>
      </c>
      <c r="ED285">
        <v>999.9000000000002</v>
      </c>
      <c r="EE285">
        <v>0</v>
      </c>
      <c r="EF285">
        <v>0</v>
      </c>
      <c r="EG285">
        <v>9994.487142857144</v>
      </c>
      <c r="EH285">
        <v>0</v>
      </c>
      <c r="EI285">
        <v>7.447139999999998</v>
      </c>
      <c r="EJ285">
        <v>-35.41012857142857</v>
      </c>
      <c r="EK285">
        <v>1235.822857142857</v>
      </c>
      <c r="EL285">
        <v>1270.201428571429</v>
      </c>
      <c r="EM285">
        <v>1.432070714285714</v>
      </c>
      <c r="EN285">
        <v>1242.939285714285</v>
      </c>
      <c r="EO285">
        <v>21.46272142857143</v>
      </c>
      <c r="EP285">
        <v>2.066765000000001</v>
      </c>
      <c r="EQ285">
        <v>1.937489285714286</v>
      </c>
      <c r="ER285">
        <v>17.96533214285714</v>
      </c>
      <c r="ES285">
        <v>16.94252142857143</v>
      </c>
      <c r="ET285">
        <v>1999.969642857143</v>
      </c>
      <c r="EU285">
        <v>0.980003857142857</v>
      </c>
      <c r="EV285">
        <v>0.01999581071428571</v>
      </c>
      <c r="EW285">
        <v>0</v>
      </c>
      <c r="EX285">
        <v>281.8143928571429</v>
      </c>
      <c r="EY285">
        <v>5.000560000000001</v>
      </c>
      <c r="EZ285">
        <v>5765.429642857142</v>
      </c>
      <c r="FA285">
        <v>17294.61785714286</v>
      </c>
      <c r="FB285">
        <v>40.48639285714285</v>
      </c>
      <c r="FC285">
        <v>40.81199999999999</v>
      </c>
      <c r="FD285">
        <v>40.31446428571428</v>
      </c>
      <c r="FE285">
        <v>40.06217857142857</v>
      </c>
      <c r="FF285">
        <v>41.49978571428571</v>
      </c>
      <c r="FG285">
        <v>1955.079642857143</v>
      </c>
      <c r="FH285">
        <v>39.89000000000001</v>
      </c>
      <c r="FI285">
        <v>0</v>
      </c>
      <c r="FJ285">
        <v>1758405181.6</v>
      </c>
      <c r="FK285">
        <v>0</v>
      </c>
      <c r="FL285">
        <v>281.83708</v>
      </c>
      <c r="FM285">
        <v>0.2603076852846383</v>
      </c>
      <c r="FN285">
        <v>1.273076940541043</v>
      </c>
      <c r="FO285">
        <v>5765.422399999999</v>
      </c>
      <c r="FP285">
        <v>15</v>
      </c>
      <c r="FQ285">
        <v>0</v>
      </c>
      <c r="FR285" t="s">
        <v>441</v>
      </c>
      <c r="FS285">
        <v>1747148579.5</v>
      </c>
      <c r="FT285">
        <v>1747148584.5</v>
      </c>
      <c r="FU285">
        <v>0</v>
      </c>
      <c r="FV285">
        <v>0.162</v>
      </c>
      <c r="FW285">
        <v>-0.001</v>
      </c>
      <c r="FX285">
        <v>0.139</v>
      </c>
      <c r="FY285">
        <v>0.058</v>
      </c>
      <c r="FZ285">
        <v>420</v>
      </c>
      <c r="GA285">
        <v>16</v>
      </c>
      <c r="GB285">
        <v>0.19</v>
      </c>
      <c r="GC285">
        <v>0.02</v>
      </c>
      <c r="GD285">
        <v>-35.42561500000001</v>
      </c>
      <c r="GE285">
        <v>0.2499467166979821</v>
      </c>
      <c r="GF285">
        <v>0.09171383088171606</v>
      </c>
      <c r="GG285">
        <v>1</v>
      </c>
      <c r="GH285">
        <v>281.8015882352941</v>
      </c>
      <c r="GI285">
        <v>0.572987012372927</v>
      </c>
      <c r="GJ285">
        <v>0.2163855651441873</v>
      </c>
      <c r="GK285">
        <v>1</v>
      </c>
      <c r="GL285">
        <v>1.43640025</v>
      </c>
      <c r="GM285">
        <v>-0.07492221388368284</v>
      </c>
      <c r="GN285">
        <v>0.0072306989591256</v>
      </c>
      <c r="GO285">
        <v>1</v>
      </c>
      <c r="GP285">
        <v>3</v>
      </c>
      <c r="GQ285">
        <v>3</v>
      </c>
      <c r="GR285" t="s">
        <v>442</v>
      </c>
      <c r="GS285">
        <v>3.12805</v>
      </c>
      <c r="GT285">
        <v>2.72994</v>
      </c>
      <c r="GU285">
        <v>0.17818</v>
      </c>
      <c r="GV285">
        <v>0.182548</v>
      </c>
      <c r="GW285">
        <v>0.10344</v>
      </c>
      <c r="GX285">
        <v>0.09946530000000001</v>
      </c>
      <c r="GY285">
        <v>24709</v>
      </c>
      <c r="GZ285">
        <v>23798.2</v>
      </c>
      <c r="HA285">
        <v>30605.6</v>
      </c>
      <c r="HB285">
        <v>29363.9</v>
      </c>
      <c r="HC285">
        <v>37872.2</v>
      </c>
      <c r="HD285">
        <v>34788.9</v>
      </c>
      <c r="HE285">
        <v>46818.6</v>
      </c>
      <c r="HF285">
        <v>43624.9</v>
      </c>
      <c r="HG285">
        <v>1.83135</v>
      </c>
      <c r="HH285">
        <v>1.88827</v>
      </c>
      <c r="HI285">
        <v>0.118937</v>
      </c>
      <c r="HJ285">
        <v>0</v>
      </c>
      <c r="HK285">
        <v>28.0663</v>
      </c>
      <c r="HL285">
        <v>999.9</v>
      </c>
      <c r="HM285">
        <v>51.8</v>
      </c>
      <c r="HN285">
        <v>30.6</v>
      </c>
      <c r="HO285">
        <v>25.3027</v>
      </c>
      <c r="HP285">
        <v>63.9222</v>
      </c>
      <c r="HQ285">
        <v>16.5625</v>
      </c>
      <c r="HR285">
        <v>1</v>
      </c>
      <c r="HS285">
        <v>0.082561</v>
      </c>
      <c r="HT285">
        <v>-0.14497</v>
      </c>
      <c r="HU285">
        <v>20.2005</v>
      </c>
      <c r="HV285">
        <v>5.22912</v>
      </c>
      <c r="HW285">
        <v>11.974</v>
      </c>
      <c r="HX285">
        <v>4.9704</v>
      </c>
      <c r="HY285">
        <v>3.28968</v>
      </c>
      <c r="HZ285">
        <v>9999</v>
      </c>
      <c r="IA285">
        <v>9999</v>
      </c>
      <c r="IB285">
        <v>9999</v>
      </c>
      <c r="IC285">
        <v>999.9</v>
      </c>
      <c r="ID285">
        <v>4.97296</v>
      </c>
      <c r="IE285">
        <v>1.87729</v>
      </c>
      <c r="IF285">
        <v>1.87535</v>
      </c>
      <c r="IG285">
        <v>1.87819</v>
      </c>
      <c r="IH285">
        <v>1.87486</v>
      </c>
      <c r="II285">
        <v>1.8785</v>
      </c>
      <c r="IJ285">
        <v>1.8756</v>
      </c>
      <c r="IK285">
        <v>1.87677</v>
      </c>
      <c r="IL285">
        <v>0</v>
      </c>
      <c r="IM285">
        <v>0</v>
      </c>
      <c r="IN285">
        <v>0</v>
      </c>
      <c r="IO285">
        <v>0</v>
      </c>
      <c r="IP285" t="s">
        <v>443</v>
      </c>
      <c r="IQ285" t="s">
        <v>444</v>
      </c>
      <c r="IR285" t="s">
        <v>445</v>
      </c>
      <c r="IS285" t="s">
        <v>445</v>
      </c>
      <c r="IT285" t="s">
        <v>445</v>
      </c>
      <c r="IU285" t="s">
        <v>445</v>
      </c>
      <c r="IV285">
        <v>0</v>
      </c>
      <c r="IW285">
        <v>100</v>
      </c>
      <c r="IX285">
        <v>100</v>
      </c>
      <c r="IY285">
        <v>1.07</v>
      </c>
      <c r="IZ285">
        <v>0.2198</v>
      </c>
      <c r="JA285">
        <v>-0.2046850803116756</v>
      </c>
      <c r="JB285">
        <v>0.001090686741545948</v>
      </c>
      <c r="JC285">
        <v>-2.452344269991786E-07</v>
      </c>
      <c r="JD285">
        <v>1.613811493950918E-10</v>
      </c>
      <c r="JE285">
        <v>-0.05017639731038544</v>
      </c>
      <c r="JF285">
        <v>-0.0006473243881308715</v>
      </c>
      <c r="JG285">
        <v>0.0006993473609999637</v>
      </c>
      <c r="JH285">
        <v>-6.390957121238126E-06</v>
      </c>
      <c r="JI285">
        <v>1</v>
      </c>
      <c r="JJ285">
        <v>2094</v>
      </c>
      <c r="JK285">
        <v>1</v>
      </c>
      <c r="JL285">
        <v>27</v>
      </c>
      <c r="JM285">
        <v>187610</v>
      </c>
      <c r="JN285">
        <v>187610</v>
      </c>
      <c r="JO285">
        <v>2.71851</v>
      </c>
      <c r="JP285">
        <v>2.53784</v>
      </c>
      <c r="JQ285">
        <v>1.39893</v>
      </c>
      <c r="JR285">
        <v>2.34497</v>
      </c>
      <c r="JS285">
        <v>1.44897</v>
      </c>
      <c r="JT285">
        <v>2.55249</v>
      </c>
      <c r="JU285">
        <v>36.7892</v>
      </c>
      <c r="JV285">
        <v>24.1926</v>
      </c>
      <c r="JW285">
        <v>18</v>
      </c>
      <c r="JX285">
        <v>476.869</v>
      </c>
      <c r="JY285">
        <v>482.852</v>
      </c>
      <c r="JZ285">
        <v>27.5625</v>
      </c>
      <c r="KA285">
        <v>28.2119</v>
      </c>
      <c r="KB285">
        <v>30</v>
      </c>
      <c r="KC285">
        <v>27.9265</v>
      </c>
      <c r="KD285">
        <v>27.9941</v>
      </c>
      <c r="KE285">
        <v>54.4228</v>
      </c>
      <c r="KF285">
        <v>23.6757</v>
      </c>
      <c r="KG285">
        <v>93.6835</v>
      </c>
      <c r="KH285">
        <v>27.552</v>
      </c>
      <c r="KI285">
        <v>1289.14</v>
      </c>
      <c r="KJ285">
        <v>21.4393</v>
      </c>
      <c r="KK285">
        <v>101.179</v>
      </c>
      <c r="KL285">
        <v>100.352</v>
      </c>
    </row>
    <row r="286" spans="1:298">
      <c r="A286">
        <v>270</v>
      </c>
      <c r="B286">
        <v>1758405186.6</v>
      </c>
      <c r="C286">
        <v>7778.099999904633</v>
      </c>
      <c r="D286" t="s">
        <v>987</v>
      </c>
      <c r="E286" t="s">
        <v>988</v>
      </c>
      <c r="F286">
        <v>5</v>
      </c>
      <c r="G286" t="s">
        <v>834</v>
      </c>
      <c r="H286" t="s">
        <v>437</v>
      </c>
      <c r="I286" t="s">
        <v>438</v>
      </c>
      <c r="J286">
        <v>1758405179.1</v>
      </c>
      <c r="K286">
        <f>(L286)/1000</f>
        <v>0</v>
      </c>
      <c r="L286">
        <f>IF(DQ286, AO286, AI286)</f>
        <v>0</v>
      </c>
      <c r="M286">
        <f>IF(DQ286, AJ286, AH286)</f>
        <v>0</v>
      </c>
      <c r="N286">
        <f>DS286 - IF(AV286&gt;1, M286*DM286*100.0/(AX286), 0)</f>
        <v>0</v>
      </c>
      <c r="O286">
        <f>((U286-K286/2)*N286-M286)/(U286+K286/2)</f>
        <v>0</v>
      </c>
      <c r="P286">
        <f>O286*(DZ286+EA286)/1000.0</f>
        <v>0</v>
      </c>
      <c r="Q286">
        <f>(DS286 - IF(AV286&gt;1, M286*DM286*100.0/(AX286), 0))*(DZ286+EA286)/1000.0</f>
        <v>0</v>
      </c>
      <c r="R286">
        <f>2.0/((1/T286-1/S286)+SIGN(T286)*SQRT((1/T286-1/S286)*(1/T286-1/S286) + 4*DN286/((DN286+1)*(DN286+1))*(2*1/T286*1/S286-1/S286*1/S286)))</f>
        <v>0</v>
      </c>
      <c r="S286">
        <f>IF(LEFT(DO286,1)&lt;&gt;"0",IF(LEFT(DO286,1)="1",3.0,DP286),$D$5+$E$5*(EG286*DZ286/($K$5*1000))+$F$5*(EG286*DZ286/($K$5*1000))*MAX(MIN(DM286,$J$5),$I$5)*MAX(MIN(DM286,$J$5),$I$5)+$G$5*MAX(MIN(DM286,$J$5),$I$5)*(EG286*DZ286/($K$5*1000))+$H$5*(EG286*DZ286/($K$5*1000))*(EG286*DZ286/($K$5*1000)))</f>
        <v>0</v>
      </c>
      <c r="T286">
        <f>K286*(1000-(1000*0.61365*exp(17.502*X286/(240.97+X286))/(DZ286+EA286)+DU286)/2)/(1000*0.61365*exp(17.502*X286/(240.97+X286))/(DZ286+EA286)-DU286)</f>
        <v>0</v>
      </c>
      <c r="U286">
        <f>1/((DN286+1)/(R286/1.6)+1/(S286/1.37)) + DN286/((DN286+1)/(R286/1.6) + DN286/(S286/1.37))</f>
        <v>0</v>
      </c>
      <c r="V286">
        <f>(DI286*DL286)</f>
        <v>0</v>
      </c>
      <c r="W286">
        <f>(EB286+(V286+2*0.95*5.67E-8*(((EB286+$B$7)+273)^4-(EB286+273)^4)-44100*K286)/(1.84*29.3*S286+8*0.95*5.67E-8*(EB286+273)^3))</f>
        <v>0</v>
      </c>
      <c r="X286">
        <f>($C$7*EC286+$D$7*ED286+$E$7*W286)</f>
        <v>0</v>
      </c>
      <c r="Y286">
        <f>0.61365*exp(17.502*X286/(240.97+X286))</f>
        <v>0</v>
      </c>
      <c r="Z286">
        <f>(AA286/AB286*100)</f>
        <v>0</v>
      </c>
      <c r="AA286">
        <f>DU286*(DZ286+EA286)/1000</f>
        <v>0</v>
      </c>
      <c r="AB286">
        <f>0.61365*exp(17.502*EB286/(240.97+EB286))</f>
        <v>0</v>
      </c>
      <c r="AC286">
        <f>(Y286-DU286*(DZ286+EA286)/1000)</f>
        <v>0</v>
      </c>
      <c r="AD286">
        <f>(-K286*44100)</f>
        <v>0</v>
      </c>
      <c r="AE286">
        <f>2*29.3*S286*0.92*(EB286-X286)</f>
        <v>0</v>
      </c>
      <c r="AF286">
        <f>2*0.95*5.67E-8*(((EB286+$B$7)+273)^4-(X286+273)^4)</f>
        <v>0</v>
      </c>
      <c r="AG286">
        <f>V286+AF286+AD286+AE286</f>
        <v>0</v>
      </c>
      <c r="AH286">
        <f>DY286*AV286*(DT286-DS286*(1000-AV286*DV286)/(1000-AV286*DU286))/(100*DM286)</f>
        <v>0</v>
      </c>
      <c r="AI286">
        <f>1000*DY286*AV286*(DU286-DV286)/(100*DM286*(1000-AV286*DU286))</f>
        <v>0</v>
      </c>
      <c r="AJ286">
        <f>(AK286 - AL286 - DZ286*1E3/(8.314*(EB286+273.15)) * AN286/DY286 * AM286) * DY286/(100*DM286) * (1000 - DV286)/1000</f>
        <v>0</v>
      </c>
      <c r="AK286">
        <v>1303.562280025247</v>
      </c>
      <c r="AL286">
        <v>1277.956666666666</v>
      </c>
      <c r="AM286">
        <v>3.433962391264259</v>
      </c>
      <c r="AN286">
        <v>65.66156784725538</v>
      </c>
      <c r="AO286">
        <f>(AQ286 - AP286 + DZ286*1E3/(8.314*(EB286+273.15)) * AS286/DY286 * AR286) * DY286/(100*DM286) * 1000/(1000 - AQ286)</f>
        <v>0</v>
      </c>
      <c r="AP286">
        <v>21.45559960629719</v>
      </c>
      <c r="AQ286">
        <v>22.86571212121212</v>
      </c>
      <c r="AR286">
        <v>-0.0001413563339611735</v>
      </c>
      <c r="AS286">
        <v>124.6823972662546</v>
      </c>
      <c r="AT286">
        <v>0</v>
      </c>
      <c r="AU286">
        <v>0</v>
      </c>
      <c r="AV286">
        <f>IF(AT286*$H$13&gt;=AX286,1.0,(AX286/(AX286-AT286*$H$13)))</f>
        <v>0</v>
      </c>
      <c r="AW286">
        <f>(AV286-1)*100</f>
        <v>0</v>
      </c>
      <c r="AX286">
        <f>MAX(0,($B$13+$C$13*EG286)/(1+$D$13*EG286)*DZ286/(EB286+273)*$E$13)</f>
        <v>0</v>
      </c>
      <c r="AY286" t="s">
        <v>439</v>
      </c>
      <c r="AZ286" t="s">
        <v>439</v>
      </c>
      <c r="BA286">
        <v>0</v>
      </c>
      <c r="BB286">
        <v>0</v>
      </c>
      <c r="BC286">
        <f>1-BA286/BB286</f>
        <v>0</v>
      </c>
      <c r="BD286">
        <v>0</v>
      </c>
      <c r="BE286" t="s">
        <v>439</v>
      </c>
      <c r="BF286" t="s">
        <v>439</v>
      </c>
      <c r="BG286">
        <v>0</v>
      </c>
      <c r="BH286">
        <v>0</v>
      </c>
      <c r="BI286">
        <f>1-BG286/BH286</f>
        <v>0</v>
      </c>
      <c r="BJ286">
        <v>0.5</v>
      </c>
      <c r="BK286">
        <f>DJ286</f>
        <v>0</v>
      </c>
      <c r="BL286">
        <f>M286</f>
        <v>0</v>
      </c>
      <c r="BM286">
        <f>BI286*BJ286*BK286</f>
        <v>0</v>
      </c>
      <c r="BN286">
        <f>(BL286-BD286)/BK286</f>
        <v>0</v>
      </c>
      <c r="BO286">
        <f>(BB286-BH286)/BH286</f>
        <v>0</v>
      </c>
      <c r="BP286">
        <f>BA286/(BC286+BA286/BH286)</f>
        <v>0</v>
      </c>
      <c r="BQ286" t="s">
        <v>439</v>
      </c>
      <c r="BR286">
        <v>0</v>
      </c>
      <c r="BS286">
        <f>IF(BR286&lt;&gt;0, BR286, BP286)</f>
        <v>0</v>
      </c>
      <c r="BT286">
        <f>1-BS286/BH286</f>
        <v>0</v>
      </c>
      <c r="BU286">
        <f>(BH286-BG286)/(BH286-BS286)</f>
        <v>0</v>
      </c>
      <c r="BV286">
        <f>(BB286-BH286)/(BB286-BS286)</f>
        <v>0</v>
      </c>
      <c r="BW286">
        <f>(BH286-BG286)/(BH286-BA286)</f>
        <v>0</v>
      </c>
      <c r="BX286">
        <f>(BB286-BH286)/(BB286-BA286)</f>
        <v>0</v>
      </c>
      <c r="BY286">
        <f>(BU286*BS286/BG286)</f>
        <v>0</v>
      </c>
      <c r="BZ286">
        <f>(1-BY286)</f>
        <v>0</v>
      </c>
      <c r="DI286">
        <f>$B$11*EH286+$C$11*EI286+$F$11*ET286*(1-EW286)</f>
        <v>0</v>
      </c>
      <c r="DJ286">
        <f>DI286*DK286</f>
        <v>0</v>
      </c>
      <c r="DK286">
        <f>($B$11*$D$9+$C$11*$D$9+$F$11*((FG286+EY286)/MAX(FG286+EY286+FH286, 0.1)*$I$9+FH286/MAX(FG286+EY286+FH286, 0.1)*$J$9))/($B$11+$C$11+$F$11)</f>
        <v>0</v>
      </c>
      <c r="DL286">
        <f>($B$11*$K$9+$C$11*$K$9+$F$11*((FG286+EY286)/MAX(FG286+EY286+FH286, 0.1)*$P$9+FH286/MAX(FG286+EY286+FH286, 0.1)*$Q$9))/($B$11+$C$11+$F$11)</f>
        <v>0</v>
      </c>
      <c r="DM286">
        <v>2.7</v>
      </c>
      <c r="DN286">
        <v>0.5</v>
      </c>
      <c r="DO286" t="s">
        <v>440</v>
      </c>
      <c r="DP286">
        <v>2</v>
      </c>
      <c r="DQ286" t="b">
        <v>1</v>
      </c>
      <c r="DR286">
        <v>1758405179.1</v>
      </c>
      <c r="DS286">
        <v>1225.228518518519</v>
      </c>
      <c r="DT286">
        <v>1260.623703703704</v>
      </c>
      <c r="DU286">
        <v>22.88291481481481</v>
      </c>
      <c r="DV286">
        <v>21.45915555555555</v>
      </c>
      <c r="DW286">
        <v>1224.17</v>
      </c>
      <c r="DX286">
        <v>22.66296296296296</v>
      </c>
      <c r="DY286">
        <v>499.9985555555556</v>
      </c>
      <c r="DZ286">
        <v>90.27324444444444</v>
      </c>
      <c r="EA286">
        <v>0.0518405037037037</v>
      </c>
      <c r="EB286">
        <v>29.41607407407407</v>
      </c>
      <c r="EC286">
        <v>30.00977037037037</v>
      </c>
      <c r="ED286">
        <v>999.9000000000001</v>
      </c>
      <c r="EE286">
        <v>0</v>
      </c>
      <c r="EF286">
        <v>0</v>
      </c>
      <c r="EG286">
        <v>10006.74259259259</v>
      </c>
      <c r="EH286">
        <v>0</v>
      </c>
      <c r="EI286">
        <v>7.447139999999998</v>
      </c>
      <c r="EJ286">
        <v>-35.39468148148148</v>
      </c>
      <c r="EK286">
        <v>1253.921851851852</v>
      </c>
      <c r="EL286">
        <v>1288.269259259259</v>
      </c>
      <c r="EM286">
        <v>1.423763333333333</v>
      </c>
      <c r="EN286">
        <v>1260.623703703704</v>
      </c>
      <c r="EO286">
        <v>21.45915555555555</v>
      </c>
      <c r="EP286">
        <v>2.065713703703704</v>
      </c>
      <c r="EQ286">
        <v>1.937186296296296</v>
      </c>
      <c r="ER286">
        <v>17.95724814814815</v>
      </c>
      <c r="ES286">
        <v>16.94007037037037</v>
      </c>
      <c r="ET286">
        <v>1999.961481481482</v>
      </c>
      <c r="EU286">
        <v>0.9800037777777777</v>
      </c>
      <c r="EV286">
        <v>0.01999589259259259</v>
      </c>
      <c r="EW286">
        <v>0</v>
      </c>
      <c r="EX286">
        <v>281.8277407407407</v>
      </c>
      <c r="EY286">
        <v>5.000560000000001</v>
      </c>
      <c r="EZ286">
        <v>5765.481481481482</v>
      </c>
      <c r="FA286">
        <v>17294.55185185185</v>
      </c>
      <c r="FB286">
        <v>40.46962962962962</v>
      </c>
      <c r="FC286">
        <v>40.8074074074074</v>
      </c>
      <c r="FD286">
        <v>40.34703703703703</v>
      </c>
      <c r="FE286">
        <v>40.06907407407407</v>
      </c>
      <c r="FF286">
        <v>41.48362962962962</v>
      </c>
      <c r="FG286">
        <v>1955.071481481482</v>
      </c>
      <c r="FH286">
        <v>39.89000000000001</v>
      </c>
      <c r="FI286">
        <v>0</v>
      </c>
      <c r="FJ286">
        <v>1758405187</v>
      </c>
      <c r="FK286">
        <v>0</v>
      </c>
      <c r="FL286">
        <v>281.8578076923076</v>
      </c>
      <c r="FM286">
        <v>-0.007487180395803083</v>
      </c>
      <c r="FN286">
        <v>0.458461507015614</v>
      </c>
      <c r="FO286">
        <v>5765.452692307693</v>
      </c>
      <c r="FP286">
        <v>15</v>
      </c>
      <c r="FQ286">
        <v>0</v>
      </c>
      <c r="FR286" t="s">
        <v>441</v>
      </c>
      <c r="FS286">
        <v>1747148579.5</v>
      </c>
      <c r="FT286">
        <v>1747148584.5</v>
      </c>
      <c r="FU286">
        <v>0</v>
      </c>
      <c r="FV286">
        <v>0.162</v>
      </c>
      <c r="FW286">
        <v>-0.001</v>
      </c>
      <c r="FX286">
        <v>0.139</v>
      </c>
      <c r="FY286">
        <v>0.058</v>
      </c>
      <c r="FZ286">
        <v>420</v>
      </c>
      <c r="GA286">
        <v>16</v>
      </c>
      <c r="GB286">
        <v>0.19</v>
      </c>
      <c r="GC286">
        <v>0.02</v>
      </c>
      <c r="GD286">
        <v>-35.41481463414634</v>
      </c>
      <c r="GE286">
        <v>0.09074216027872904</v>
      </c>
      <c r="GF286">
        <v>0.06730465341421493</v>
      </c>
      <c r="GG286">
        <v>1</v>
      </c>
      <c r="GH286">
        <v>281.8134705882353</v>
      </c>
      <c r="GI286">
        <v>0.3544079437860999</v>
      </c>
      <c r="GJ286">
        <v>0.1955813709542912</v>
      </c>
      <c r="GK286">
        <v>1</v>
      </c>
      <c r="GL286">
        <v>1.428979268292683</v>
      </c>
      <c r="GM286">
        <v>-0.0906388850174239</v>
      </c>
      <c r="GN286">
        <v>0.009007667029717692</v>
      </c>
      <c r="GO286">
        <v>1</v>
      </c>
      <c r="GP286">
        <v>3</v>
      </c>
      <c r="GQ286">
        <v>3</v>
      </c>
      <c r="GR286" t="s">
        <v>442</v>
      </c>
      <c r="GS286">
        <v>3.12821</v>
      </c>
      <c r="GT286">
        <v>2.7297</v>
      </c>
      <c r="GU286">
        <v>0.179668</v>
      </c>
      <c r="GV286">
        <v>0.184013</v>
      </c>
      <c r="GW286">
        <v>0.103402</v>
      </c>
      <c r="GX286">
        <v>0.0994589</v>
      </c>
      <c r="GY286">
        <v>24664.4</v>
      </c>
      <c r="GZ286">
        <v>23755.6</v>
      </c>
      <c r="HA286">
        <v>30605.9</v>
      </c>
      <c r="HB286">
        <v>29364.1</v>
      </c>
      <c r="HC286">
        <v>37874.4</v>
      </c>
      <c r="HD286">
        <v>34789.3</v>
      </c>
      <c r="HE286">
        <v>46819.2</v>
      </c>
      <c r="HF286">
        <v>43624.9</v>
      </c>
      <c r="HG286">
        <v>1.8318</v>
      </c>
      <c r="HH286">
        <v>1.88792</v>
      </c>
      <c r="HI286">
        <v>0.118703</v>
      </c>
      <c r="HJ286">
        <v>0</v>
      </c>
      <c r="HK286">
        <v>28.0634</v>
      </c>
      <c r="HL286">
        <v>999.9</v>
      </c>
      <c r="HM286">
        <v>51.8</v>
      </c>
      <c r="HN286">
        <v>30.6</v>
      </c>
      <c r="HO286">
        <v>25.3012</v>
      </c>
      <c r="HP286">
        <v>63.0922</v>
      </c>
      <c r="HQ286">
        <v>16.5505</v>
      </c>
      <c r="HR286">
        <v>1</v>
      </c>
      <c r="HS286">
        <v>0.082622</v>
      </c>
      <c r="HT286">
        <v>-0.140482</v>
      </c>
      <c r="HU286">
        <v>20.2004</v>
      </c>
      <c r="HV286">
        <v>5.22852</v>
      </c>
      <c r="HW286">
        <v>11.974</v>
      </c>
      <c r="HX286">
        <v>4.9701</v>
      </c>
      <c r="HY286">
        <v>3.28968</v>
      </c>
      <c r="HZ286">
        <v>9999</v>
      </c>
      <c r="IA286">
        <v>9999</v>
      </c>
      <c r="IB286">
        <v>9999</v>
      </c>
      <c r="IC286">
        <v>999.9</v>
      </c>
      <c r="ID286">
        <v>4.97297</v>
      </c>
      <c r="IE286">
        <v>1.87729</v>
      </c>
      <c r="IF286">
        <v>1.87536</v>
      </c>
      <c r="IG286">
        <v>1.87819</v>
      </c>
      <c r="IH286">
        <v>1.87488</v>
      </c>
      <c r="II286">
        <v>1.87851</v>
      </c>
      <c r="IJ286">
        <v>1.8756</v>
      </c>
      <c r="IK286">
        <v>1.87679</v>
      </c>
      <c r="IL286">
        <v>0</v>
      </c>
      <c r="IM286">
        <v>0</v>
      </c>
      <c r="IN286">
        <v>0</v>
      </c>
      <c r="IO286">
        <v>0</v>
      </c>
      <c r="IP286" t="s">
        <v>443</v>
      </c>
      <c r="IQ286" t="s">
        <v>444</v>
      </c>
      <c r="IR286" t="s">
        <v>445</v>
      </c>
      <c r="IS286" t="s">
        <v>445</v>
      </c>
      <c r="IT286" t="s">
        <v>445</v>
      </c>
      <c r="IU286" t="s">
        <v>445</v>
      </c>
      <c r="IV286">
        <v>0</v>
      </c>
      <c r="IW286">
        <v>100</v>
      </c>
      <c r="IX286">
        <v>100</v>
      </c>
      <c r="IY286">
        <v>1.09</v>
      </c>
      <c r="IZ286">
        <v>0.2196</v>
      </c>
      <c r="JA286">
        <v>-0.2046850803116756</v>
      </c>
      <c r="JB286">
        <v>0.001090686741545948</v>
      </c>
      <c r="JC286">
        <v>-2.452344269991786E-07</v>
      </c>
      <c r="JD286">
        <v>1.613811493950918E-10</v>
      </c>
      <c r="JE286">
        <v>-0.05017639731038544</v>
      </c>
      <c r="JF286">
        <v>-0.0006473243881308715</v>
      </c>
      <c r="JG286">
        <v>0.0006993473609999637</v>
      </c>
      <c r="JH286">
        <v>-6.390957121238126E-06</v>
      </c>
      <c r="JI286">
        <v>1</v>
      </c>
      <c r="JJ286">
        <v>2094</v>
      </c>
      <c r="JK286">
        <v>1</v>
      </c>
      <c r="JL286">
        <v>27</v>
      </c>
      <c r="JM286">
        <v>187610.1</v>
      </c>
      <c r="JN286">
        <v>187610</v>
      </c>
      <c r="JO286">
        <v>2.74536</v>
      </c>
      <c r="JP286">
        <v>2.53662</v>
      </c>
      <c r="JQ286">
        <v>1.39893</v>
      </c>
      <c r="JR286">
        <v>2.34497</v>
      </c>
      <c r="JS286">
        <v>1.44897</v>
      </c>
      <c r="JT286">
        <v>2.50488</v>
      </c>
      <c r="JU286">
        <v>36.7892</v>
      </c>
      <c r="JV286">
        <v>24.1926</v>
      </c>
      <c r="JW286">
        <v>18</v>
      </c>
      <c r="JX286">
        <v>477.114</v>
      </c>
      <c r="JY286">
        <v>482.62</v>
      </c>
      <c r="JZ286">
        <v>27.5504</v>
      </c>
      <c r="KA286">
        <v>28.2119</v>
      </c>
      <c r="KB286">
        <v>30.0001</v>
      </c>
      <c r="KC286">
        <v>27.9265</v>
      </c>
      <c r="KD286">
        <v>27.9941</v>
      </c>
      <c r="KE286">
        <v>54.949</v>
      </c>
      <c r="KF286">
        <v>23.6757</v>
      </c>
      <c r="KG286">
        <v>94.0753</v>
      </c>
      <c r="KH286">
        <v>27.551</v>
      </c>
      <c r="KI286">
        <v>1309.17</v>
      </c>
      <c r="KJ286">
        <v>21.4393</v>
      </c>
      <c r="KK286">
        <v>101.18</v>
      </c>
      <c r="KL286">
        <v>100.352</v>
      </c>
    </row>
    <row r="287" spans="1:298">
      <c r="A287">
        <v>271</v>
      </c>
      <c r="B287">
        <v>1758405191.6</v>
      </c>
      <c r="C287">
        <v>7783.099999904633</v>
      </c>
      <c r="D287" t="s">
        <v>989</v>
      </c>
      <c r="E287" t="s">
        <v>990</v>
      </c>
      <c r="F287">
        <v>5</v>
      </c>
      <c r="G287" t="s">
        <v>834</v>
      </c>
      <c r="H287" t="s">
        <v>437</v>
      </c>
      <c r="I287" t="s">
        <v>438</v>
      </c>
      <c r="J287">
        <v>1758405183.814285</v>
      </c>
      <c r="K287">
        <f>(L287)/1000</f>
        <v>0</v>
      </c>
      <c r="L287">
        <f>IF(DQ287, AO287, AI287)</f>
        <v>0</v>
      </c>
      <c r="M287">
        <f>IF(DQ287, AJ287, AH287)</f>
        <v>0</v>
      </c>
      <c r="N287">
        <f>DS287 - IF(AV287&gt;1, M287*DM287*100.0/(AX287), 0)</f>
        <v>0</v>
      </c>
      <c r="O287">
        <f>((U287-K287/2)*N287-M287)/(U287+K287/2)</f>
        <v>0</v>
      </c>
      <c r="P287">
        <f>O287*(DZ287+EA287)/1000.0</f>
        <v>0</v>
      </c>
      <c r="Q287">
        <f>(DS287 - IF(AV287&gt;1, M287*DM287*100.0/(AX287), 0))*(DZ287+EA287)/1000.0</f>
        <v>0</v>
      </c>
      <c r="R287">
        <f>2.0/((1/T287-1/S287)+SIGN(T287)*SQRT((1/T287-1/S287)*(1/T287-1/S287) + 4*DN287/((DN287+1)*(DN287+1))*(2*1/T287*1/S287-1/S287*1/S287)))</f>
        <v>0</v>
      </c>
      <c r="S287">
        <f>IF(LEFT(DO287,1)&lt;&gt;"0",IF(LEFT(DO287,1)="1",3.0,DP287),$D$5+$E$5*(EG287*DZ287/($K$5*1000))+$F$5*(EG287*DZ287/($K$5*1000))*MAX(MIN(DM287,$J$5),$I$5)*MAX(MIN(DM287,$J$5),$I$5)+$G$5*MAX(MIN(DM287,$J$5),$I$5)*(EG287*DZ287/($K$5*1000))+$H$5*(EG287*DZ287/($K$5*1000))*(EG287*DZ287/($K$5*1000)))</f>
        <v>0</v>
      </c>
      <c r="T287">
        <f>K287*(1000-(1000*0.61365*exp(17.502*X287/(240.97+X287))/(DZ287+EA287)+DU287)/2)/(1000*0.61365*exp(17.502*X287/(240.97+X287))/(DZ287+EA287)-DU287)</f>
        <v>0</v>
      </c>
      <c r="U287">
        <f>1/((DN287+1)/(R287/1.6)+1/(S287/1.37)) + DN287/((DN287+1)/(R287/1.6) + DN287/(S287/1.37))</f>
        <v>0</v>
      </c>
      <c r="V287">
        <f>(DI287*DL287)</f>
        <v>0</v>
      </c>
      <c r="W287">
        <f>(EB287+(V287+2*0.95*5.67E-8*(((EB287+$B$7)+273)^4-(EB287+273)^4)-44100*K287)/(1.84*29.3*S287+8*0.95*5.67E-8*(EB287+273)^3))</f>
        <v>0</v>
      </c>
      <c r="X287">
        <f>($C$7*EC287+$D$7*ED287+$E$7*W287)</f>
        <v>0</v>
      </c>
      <c r="Y287">
        <f>0.61365*exp(17.502*X287/(240.97+X287))</f>
        <v>0</v>
      </c>
      <c r="Z287">
        <f>(AA287/AB287*100)</f>
        <v>0</v>
      </c>
      <c r="AA287">
        <f>DU287*(DZ287+EA287)/1000</f>
        <v>0</v>
      </c>
      <c r="AB287">
        <f>0.61365*exp(17.502*EB287/(240.97+EB287))</f>
        <v>0</v>
      </c>
      <c r="AC287">
        <f>(Y287-DU287*(DZ287+EA287)/1000)</f>
        <v>0</v>
      </c>
      <c r="AD287">
        <f>(-K287*44100)</f>
        <v>0</v>
      </c>
      <c r="AE287">
        <f>2*29.3*S287*0.92*(EB287-X287)</f>
        <v>0</v>
      </c>
      <c r="AF287">
        <f>2*0.95*5.67E-8*(((EB287+$B$7)+273)^4-(X287+273)^4)</f>
        <v>0</v>
      </c>
      <c r="AG287">
        <f>V287+AF287+AD287+AE287</f>
        <v>0</v>
      </c>
      <c r="AH287">
        <f>DY287*AV287*(DT287-DS287*(1000-AV287*DV287)/(1000-AV287*DU287))/(100*DM287)</f>
        <v>0</v>
      </c>
      <c r="AI287">
        <f>1000*DY287*AV287*(DU287-DV287)/(100*DM287*(1000-AV287*DU287))</f>
        <v>0</v>
      </c>
      <c r="AJ287">
        <f>(AK287 - AL287 - DZ287*1E3/(8.314*(EB287+273.15)) * AN287/DY287 * AM287) * DY287/(100*DM287) * (1000 - DV287)/1000</f>
        <v>0</v>
      </c>
      <c r="AK287">
        <v>1320.679432153819</v>
      </c>
      <c r="AL287">
        <v>1295.042121212121</v>
      </c>
      <c r="AM287">
        <v>3.408114116175405</v>
      </c>
      <c r="AN287">
        <v>65.66156784725538</v>
      </c>
      <c r="AO287">
        <f>(AQ287 - AP287 + DZ287*1E3/(8.314*(EB287+273.15)) * AS287/DY287 * AR287) * DY287/(100*DM287) * 1000/(1000 - AQ287)</f>
        <v>0</v>
      </c>
      <c r="AP287">
        <v>21.45526766667767</v>
      </c>
      <c r="AQ287">
        <v>22.85096666666665</v>
      </c>
      <c r="AR287">
        <v>-0.0001409050891087715</v>
      </c>
      <c r="AS287">
        <v>124.6823972662546</v>
      </c>
      <c r="AT287">
        <v>0</v>
      </c>
      <c r="AU287">
        <v>0</v>
      </c>
      <c r="AV287">
        <f>IF(AT287*$H$13&gt;=AX287,1.0,(AX287/(AX287-AT287*$H$13)))</f>
        <v>0</v>
      </c>
      <c r="AW287">
        <f>(AV287-1)*100</f>
        <v>0</v>
      </c>
      <c r="AX287">
        <f>MAX(0,($B$13+$C$13*EG287)/(1+$D$13*EG287)*DZ287/(EB287+273)*$E$13)</f>
        <v>0</v>
      </c>
      <c r="AY287" t="s">
        <v>439</v>
      </c>
      <c r="AZ287" t="s">
        <v>439</v>
      </c>
      <c r="BA287">
        <v>0</v>
      </c>
      <c r="BB287">
        <v>0</v>
      </c>
      <c r="BC287">
        <f>1-BA287/BB287</f>
        <v>0</v>
      </c>
      <c r="BD287">
        <v>0</v>
      </c>
      <c r="BE287" t="s">
        <v>439</v>
      </c>
      <c r="BF287" t="s">
        <v>439</v>
      </c>
      <c r="BG287">
        <v>0</v>
      </c>
      <c r="BH287">
        <v>0</v>
      </c>
      <c r="BI287">
        <f>1-BG287/BH287</f>
        <v>0</v>
      </c>
      <c r="BJ287">
        <v>0.5</v>
      </c>
      <c r="BK287">
        <f>DJ287</f>
        <v>0</v>
      </c>
      <c r="BL287">
        <f>M287</f>
        <v>0</v>
      </c>
      <c r="BM287">
        <f>BI287*BJ287*BK287</f>
        <v>0</v>
      </c>
      <c r="BN287">
        <f>(BL287-BD287)/BK287</f>
        <v>0</v>
      </c>
      <c r="BO287">
        <f>(BB287-BH287)/BH287</f>
        <v>0</v>
      </c>
      <c r="BP287">
        <f>BA287/(BC287+BA287/BH287)</f>
        <v>0</v>
      </c>
      <c r="BQ287" t="s">
        <v>439</v>
      </c>
      <c r="BR287">
        <v>0</v>
      </c>
      <c r="BS287">
        <f>IF(BR287&lt;&gt;0, BR287, BP287)</f>
        <v>0</v>
      </c>
      <c r="BT287">
        <f>1-BS287/BH287</f>
        <v>0</v>
      </c>
      <c r="BU287">
        <f>(BH287-BG287)/(BH287-BS287)</f>
        <v>0</v>
      </c>
      <c r="BV287">
        <f>(BB287-BH287)/(BB287-BS287)</f>
        <v>0</v>
      </c>
      <c r="BW287">
        <f>(BH287-BG287)/(BH287-BA287)</f>
        <v>0</v>
      </c>
      <c r="BX287">
        <f>(BB287-BH287)/(BB287-BA287)</f>
        <v>0</v>
      </c>
      <c r="BY287">
        <f>(BU287*BS287/BG287)</f>
        <v>0</v>
      </c>
      <c r="BZ287">
        <f>(1-BY287)</f>
        <v>0</v>
      </c>
      <c r="DI287">
        <f>$B$11*EH287+$C$11*EI287+$F$11*ET287*(1-EW287)</f>
        <v>0</v>
      </c>
      <c r="DJ287">
        <f>DI287*DK287</f>
        <v>0</v>
      </c>
      <c r="DK287">
        <f>($B$11*$D$9+$C$11*$D$9+$F$11*((FG287+EY287)/MAX(FG287+EY287+FH287, 0.1)*$I$9+FH287/MAX(FG287+EY287+FH287, 0.1)*$J$9))/($B$11+$C$11+$F$11)</f>
        <v>0</v>
      </c>
      <c r="DL287">
        <f>($B$11*$K$9+$C$11*$K$9+$F$11*((FG287+EY287)/MAX(FG287+EY287+FH287, 0.1)*$P$9+FH287/MAX(FG287+EY287+FH287, 0.1)*$Q$9))/($B$11+$C$11+$F$11)</f>
        <v>0</v>
      </c>
      <c r="DM287">
        <v>2.7</v>
      </c>
      <c r="DN287">
        <v>0.5</v>
      </c>
      <c r="DO287" t="s">
        <v>440</v>
      </c>
      <c r="DP287">
        <v>2</v>
      </c>
      <c r="DQ287" t="b">
        <v>1</v>
      </c>
      <c r="DR287">
        <v>1758405183.814285</v>
      </c>
      <c r="DS287">
        <v>1241.032857142857</v>
      </c>
      <c r="DT287">
        <v>1276.4425</v>
      </c>
      <c r="DU287">
        <v>22.87126071428571</v>
      </c>
      <c r="DV287">
        <v>21.45684642857143</v>
      </c>
      <c r="DW287">
        <v>1239.955357142857</v>
      </c>
      <c r="DX287">
        <v>22.65155714285714</v>
      </c>
      <c r="DY287">
        <v>499.9756071428573</v>
      </c>
      <c r="DZ287">
        <v>90.27347499999999</v>
      </c>
      <c r="EA287">
        <v>0.05193469642857142</v>
      </c>
      <c r="EB287">
        <v>29.407825</v>
      </c>
      <c r="EC287">
        <v>30.00475714285715</v>
      </c>
      <c r="ED287">
        <v>999.9000000000002</v>
      </c>
      <c r="EE287">
        <v>0</v>
      </c>
      <c r="EF287">
        <v>0</v>
      </c>
      <c r="EG287">
        <v>10004.5125</v>
      </c>
      <c r="EH287">
        <v>0</v>
      </c>
      <c r="EI287">
        <v>7.447139999999998</v>
      </c>
      <c r="EJ287">
        <v>-35.40942142857143</v>
      </c>
      <c r="EK287">
        <v>1270.081428571428</v>
      </c>
      <c r="EL287">
        <v>1304.431785714286</v>
      </c>
      <c r="EM287">
        <v>1.414418214285714</v>
      </c>
      <c r="EN287">
        <v>1276.4425</v>
      </c>
      <c r="EO287">
        <v>21.45684642857143</v>
      </c>
      <c r="EP287">
        <v>2.064667857142857</v>
      </c>
      <c r="EQ287">
        <v>1.936983928571428</v>
      </c>
      <c r="ER287">
        <v>17.94919642857143</v>
      </c>
      <c r="ES287">
        <v>16.93841785714286</v>
      </c>
      <c r="ET287">
        <v>1999.968928571428</v>
      </c>
      <c r="EU287">
        <v>0.9800038571428571</v>
      </c>
      <c r="EV287">
        <v>0.01999581428571428</v>
      </c>
      <c r="EW287">
        <v>0</v>
      </c>
      <c r="EX287">
        <v>281.8221428571429</v>
      </c>
      <c r="EY287">
        <v>5.000560000000001</v>
      </c>
      <c r="EZ287">
        <v>5765.671428571429</v>
      </c>
      <c r="FA287">
        <v>17294.63214285715</v>
      </c>
      <c r="FB287">
        <v>40.4395</v>
      </c>
      <c r="FC287">
        <v>40.80757142857142</v>
      </c>
      <c r="FD287">
        <v>40.34589285714286</v>
      </c>
      <c r="FE287">
        <v>40.06435714285713</v>
      </c>
      <c r="FF287">
        <v>41.49764285714285</v>
      </c>
      <c r="FG287">
        <v>1955.078928571428</v>
      </c>
      <c r="FH287">
        <v>39.89000000000001</v>
      </c>
      <c r="FI287">
        <v>0</v>
      </c>
      <c r="FJ287">
        <v>1758405191.8</v>
      </c>
      <c r="FK287">
        <v>0</v>
      </c>
      <c r="FL287">
        <v>281.8507692307692</v>
      </c>
      <c r="FM287">
        <v>0.2137435869293626</v>
      </c>
      <c r="FN287">
        <v>2.762735031731201</v>
      </c>
      <c r="FO287">
        <v>5765.618076923077</v>
      </c>
      <c r="FP287">
        <v>15</v>
      </c>
      <c r="FQ287">
        <v>0</v>
      </c>
      <c r="FR287" t="s">
        <v>441</v>
      </c>
      <c r="FS287">
        <v>1747148579.5</v>
      </c>
      <c r="FT287">
        <v>1747148584.5</v>
      </c>
      <c r="FU287">
        <v>0</v>
      </c>
      <c r="FV287">
        <v>0.162</v>
      </c>
      <c r="FW287">
        <v>-0.001</v>
      </c>
      <c r="FX287">
        <v>0.139</v>
      </c>
      <c r="FY287">
        <v>0.058</v>
      </c>
      <c r="FZ287">
        <v>420</v>
      </c>
      <c r="GA287">
        <v>16</v>
      </c>
      <c r="GB287">
        <v>0.19</v>
      </c>
      <c r="GC287">
        <v>0.02</v>
      </c>
      <c r="GD287">
        <v>-35.41473170731707</v>
      </c>
      <c r="GE287">
        <v>0.1055979094076928</v>
      </c>
      <c r="GF287">
        <v>0.07270513599137264</v>
      </c>
      <c r="GG287">
        <v>1</v>
      </c>
      <c r="GH287">
        <v>281.8551176470588</v>
      </c>
      <c r="GI287">
        <v>-0.2638044317136212</v>
      </c>
      <c r="GJ287">
        <v>0.1954258945913219</v>
      </c>
      <c r="GK287">
        <v>1</v>
      </c>
      <c r="GL287">
        <v>1.420220487804878</v>
      </c>
      <c r="GM287">
        <v>-0.1130678048780458</v>
      </c>
      <c r="GN287">
        <v>0.01131972354898569</v>
      </c>
      <c r="GO287">
        <v>0</v>
      </c>
      <c r="GP287">
        <v>2</v>
      </c>
      <c r="GQ287">
        <v>3</v>
      </c>
      <c r="GR287" t="s">
        <v>448</v>
      </c>
      <c r="GS287">
        <v>3.1281</v>
      </c>
      <c r="GT287">
        <v>2.72962</v>
      </c>
      <c r="GU287">
        <v>0.181136</v>
      </c>
      <c r="GV287">
        <v>0.185479</v>
      </c>
      <c r="GW287">
        <v>0.103355</v>
      </c>
      <c r="GX287">
        <v>0.0994608</v>
      </c>
      <c r="GY287">
        <v>24619.9</v>
      </c>
      <c r="GZ287">
        <v>23712.8</v>
      </c>
      <c r="HA287">
        <v>30605.5</v>
      </c>
      <c r="HB287">
        <v>29364</v>
      </c>
      <c r="HC287">
        <v>37876</v>
      </c>
      <c r="HD287">
        <v>34789.3</v>
      </c>
      <c r="HE287">
        <v>46818.6</v>
      </c>
      <c r="HF287">
        <v>43624.8</v>
      </c>
      <c r="HG287">
        <v>1.83165</v>
      </c>
      <c r="HH287">
        <v>1.8883</v>
      </c>
      <c r="HI287">
        <v>0.118695</v>
      </c>
      <c r="HJ287">
        <v>0</v>
      </c>
      <c r="HK287">
        <v>28.0603</v>
      </c>
      <c r="HL287">
        <v>999.9</v>
      </c>
      <c r="HM287">
        <v>51.8</v>
      </c>
      <c r="HN287">
        <v>30.6</v>
      </c>
      <c r="HO287">
        <v>25.3011</v>
      </c>
      <c r="HP287">
        <v>63.5822</v>
      </c>
      <c r="HQ287">
        <v>16.4824</v>
      </c>
      <c r="HR287">
        <v>1</v>
      </c>
      <c r="HS287">
        <v>0.0828405</v>
      </c>
      <c r="HT287">
        <v>-0.317636</v>
      </c>
      <c r="HU287">
        <v>20.1997</v>
      </c>
      <c r="HV287">
        <v>5.22822</v>
      </c>
      <c r="HW287">
        <v>11.974</v>
      </c>
      <c r="HX287">
        <v>4.97015</v>
      </c>
      <c r="HY287">
        <v>3.28955</v>
      </c>
      <c r="HZ287">
        <v>9999</v>
      </c>
      <c r="IA287">
        <v>9999</v>
      </c>
      <c r="IB287">
        <v>9999</v>
      </c>
      <c r="IC287">
        <v>999.9</v>
      </c>
      <c r="ID287">
        <v>4.97298</v>
      </c>
      <c r="IE287">
        <v>1.87729</v>
      </c>
      <c r="IF287">
        <v>1.87537</v>
      </c>
      <c r="IG287">
        <v>1.87819</v>
      </c>
      <c r="IH287">
        <v>1.87488</v>
      </c>
      <c r="II287">
        <v>1.87851</v>
      </c>
      <c r="IJ287">
        <v>1.8756</v>
      </c>
      <c r="IK287">
        <v>1.87675</v>
      </c>
      <c r="IL287">
        <v>0</v>
      </c>
      <c r="IM287">
        <v>0</v>
      </c>
      <c r="IN287">
        <v>0</v>
      </c>
      <c r="IO287">
        <v>0</v>
      </c>
      <c r="IP287" t="s">
        <v>443</v>
      </c>
      <c r="IQ287" t="s">
        <v>444</v>
      </c>
      <c r="IR287" t="s">
        <v>445</v>
      </c>
      <c r="IS287" t="s">
        <v>445</v>
      </c>
      <c r="IT287" t="s">
        <v>445</v>
      </c>
      <c r="IU287" t="s">
        <v>445</v>
      </c>
      <c r="IV287">
        <v>0</v>
      </c>
      <c r="IW287">
        <v>100</v>
      </c>
      <c r="IX287">
        <v>100</v>
      </c>
      <c r="IY287">
        <v>1.11</v>
      </c>
      <c r="IZ287">
        <v>0.2192</v>
      </c>
      <c r="JA287">
        <v>-0.2046850803116756</v>
      </c>
      <c r="JB287">
        <v>0.001090686741545948</v>
      </c>
      <c r="JC287">
        <v>-2.452344269991786E-07</v>
      </c>
      <c r="JD287">
        <v>1.613811493950918E-10</v>
      </c>
      <c r="JE287">
        <v>-0.05017639731038544</v>
      </c>
      <c r="JF287">
        <v>-0.0006473243881308715</v>
      </c>
      <c r="JG287">
        <v>0.0006993473609999637</v>
      </c>
      <c r="JH287">
        <v>-6.390957121238126E-06</v>
      </c>
      <c r="JI287">
        <v>1</v>
      </c>
      <c r="JJ287">
        <v>2094</v>
      </c>
      <c r="JK287">
        <v>1</v>
      </c>
      <c r="JL287">
        <v>27</v>
      </c>
      <c r="JM287">
        <v>187610.2</v>
      </c>
      <c r="JN287">
        <v>187610.1</v>
      </c>
      <c r="JO287">
        <v>2.77466</v>
      </c>
      <c r="JP287">
        <v>2.52075</v>
      </c>
      <c r="JQ287">
        <v>1.39893</v>
      </c>
      <c r="JR287">
        <v>2.34497</v>
      </c>
      <c r="JS287">
        <v>1.44897</v>
      </c>
      <c r="JT287">
        <v>2.54395</v>
      </c>
      <c r="JU287">
        <v>36.7654</v>
      </c>
      <c r="JV287">
        <v>24.1926</v>
      </c>
      <c r="JW287">
        <v>18</v>
      </c>
      <c r="JX287">
        <v>477.024</v>
      </c>
      <c r="JY287">
        <v>482.869</v>
      </c>
      <c r="JZ287">
        <v>27.5461</v>
      </c>
      <c r="KA287">
        <v>28.2119</v>
      </c>
      <c r="KB287">
        <v>30</v>
      </c>
      <c r="KC287">
        <v>27.9251</v>
      </c>
      <c r="KD287">
        <v>27.9941</v>
      </c>
      <c r="KE287">
        <v>55.5426</v>
      </c>
      <c r="KF287">
        <v>23.6757</v>
      </c>
      <c r="KG287">
        <v>94.0753</v>
      </c>
      <c r="KH287">
        <v>27.7862</v>
      </c>
      <c r="KI287">
        <v>1322.55</v>
      </c>
      <c r="KJ287">
        <v>21.4393</v>
      </c>
      <c r="KK287">
        <v>101.179</v>
      </c>
      <c r="KL287">
        <v>100.352</v>
      </c>
    </row>
    <row r="288" spans="1:298">
      <c r="A288">
        <v>272</v>
      </c>
      <c r="B288">
        <v>1758405196.6</v>
      </c>
      <c r="C288">
        <v>7788.099999904633</v>
      </c>
      <c r="D288" t="s">
        <v>991</v>
      </c>
      <c r="E288" t="s">
        <v>992</v>
      </c>
      <c r="F288">
        <v>5</v>
      </c>
      <c r="G288" t="s">
        <v>834</v>
      </c>
      <c r="H288" t="s">
        <v>437</v>
      </c>
      <c r="I288" t="s">
        <v>438</v>
      </c>
      <c r="J288">
        <v>1758405189.1</v>
      </c>
      <c r="K288">
        <f>(L288)/1000</f>
        <v>0</v>
      </c>
      <c r="L288">
        <f>IF(DQ288, AO288, AI288)</f>
        <v>0</v>
      </c>
      <c r="M288">
        <f>IF(DQ288, AJ288, AH288)</f>
        <v>0</v>
      </c>
      <c r="N288">
        <f>DS288 - IF(AV288&gt;1, M288*DM288*100.0/(AX288), 0)</f>
        <v>0</v>
      </c>
      <c r="O288">
        <f>((U288-K288/2)*N288-M288)/(U288+K288/2)</f>
        <v>0</v>
      </c>
      <c r="P288">
        <f>O288*(DZ288+EA288)/1000.0</f>
        <v>0</v>
      </c>
      <c r="Q288">
        <f>(DS288 - IF(AV288&gt;1, M288*DM288*100.0/(AX288), 0))*(DZ288+EA288)/1000.0</f>
        <v>0</v>
      </c>
      <c r="R288">
        <f>2.0/((1/T288-1/S288)+SIGN(T288)*SQRT((1/T288-1/S288)*(1/T288-1/S288) + 4*DN288/((DN288+1)*(DN288+1))*(2*1/T288*1/S288-1/S288*1/S288)))</f>
        <v>0</v>
      </c>
      <c r="S288">
        <f>IF(LEFT(DO288,1)&lt;&gt;"0",IF(LEFT(DO288,1)="1",3.0,DP288),$D$5+$E$5*(EG288*DZ288/($K$5*1000))+$F$5*(EG288*DZ288/($K$5*1000))*MAX(MIN(DM288,$J$5),$I$5)*MAX(MIN(DM288,$J$5),$I$5)+$G$5*MAX(MIN(DM288,$J$5),$I$5)*(EG288*DZ288/($K$5*1000))+$H$5*(EG288*DZ288/($K$5*1000))*(EG288*DZ288/($K$5*1000)))</f>
        <v>0</v>
      </c>
      <c r="T288">
        <f>K288*(1000-(1000*0.61365*exp(17.502*X288/(240.97+X288))/(DZ288+EA288)+DU288)/2)/(1000*0.61365*exp(17.502*X288/(240.97+X288))/(DZ288+EA288)-DU288)</f>
        <v>0</v>
      </c>
      <c r="U288">
        <f>1/((DN288+1)/(R288/1.6)+1/(S288/1.37)) + DN288/((DN288+1)/(R288/1.6) + DN288/(S288/1.37))</f>
        <v>0</v>
      </c>
      <c r="V288">
        <f>(DI288*DL288)</f>
        <v>0</v>
      </c>
      <c r="W288">
        <f>(EB288+(V288+2*0.95*5.67E-8*(((EB288+$B$7)+273)^4-(EB288+273)^4)-44100*K288)/(1.84*29.3*S288+8*0.95*5.67E-8*(EB288+273)^3))</f>
        <v>0</v>
      </c>
      <c r="X288">
        <f>($C$7*EC288+$D$7*ED288+$E$7*W288)</f>
        <v>0</v>
      </c>
      <c r="Y288">
        <f>0.61365*exp(17.502*X288/(240.97+X288))</f>
        <v>0</v>
      </c>
      <c r="Z288">
        <f>(AA288/AB288*100)</f>
        <v>0</v>
      </c>
      <c r="AA288">
        <f>DU288*(DZ288+EA288)/1000</f>
        <v>0</v>
      </c>
      <c r="AB288">
        <f>0.61365*exp(17.502*EB288/(240.97+EB288))</f>
        <v>0</v>
      </c>
      <c r="AC288">
        <f>(Y288-DU288*(DZ288+EA288)/1000)</f>
        <v>0</v>
      </c>
      <c r="AD288">
        <f>(-K288*44100)</f>
        <v>0</v>
      </c>
      <c r="AE288">
        <f>2*29.3*S288*0.92*(EB288-X288)</f>
        <v>0</v>
      </c>
      <c r="AF288">
        <f>2*0.95*5.67E-8*(((EB288+$B$7)+273)^4-(X288+273)^4)</f>
        <v>0</v>
      </c>
      <c r="AG288">
        <f>V288+AF288+AD288+AE288</f>
        <v>0</v>
      </c>
      <c r="AH288">
        <f>DY288*AV288*(DT288-DS288*(1000-AV288*DV288)/(1000-AV288*DU288))/(100*DM288)</f>
        <v>0</v>
      </c>
      <c r="AI288">
        <f>1000*DY288*AV288*(DU288-DV288)/(100*DM288*(1000-AV288*DU288))</f>
        <v>0</v>
      </c>
      <c r="AJ288">
        <f>(AK288 - AL288 - DZ288*1E3/(8.314*(EB288+273.15)) * AN288/DY288 * AM288) * DY288/(100*DM288) * (1000 - DV288)/1000</f>
        <v>0</v>
      </c>
      <c r="AK288">
        <v>1337.790935928741</v>
      </c>
      <c r="AL288">
        <v>1312.187818181818</v>
      </c>
      <c r="AM288">
        <v>3.427961875276796</v>
      </c>
      <c r="AN288">
        <v>65.66156784725538</v>
      </c>
      <c r="AO288">
        <f>(AQ288 - AP288 + DZ288*1E3/(8.314*(EB288+273.15)) * AS288/DY288 * AR288) * DY288/(100*DM288) * 1000/(1000 - AQ288)</f>
        <v>0</v>
      </c>
      <c r="AP288">
        <v>21.45366350612119</v>
      </c>
      <c r="AQ288">
        <v>22.84084909090907</v>
      </c>
      <c r="AR288">
        <v>-5.695993071188202E-05</v>
      </c>
      <c r="AS288">
        <v>124.6823972662546</v>
      </c>
      <c r="AT288">
        <v>0</v>
      </c>
      <c r="AU288">
        <v>0</v>
      </c>
      <c r="AV288">
        <f>IF(AT288*$H$13&gt;=AX288,1.0,(AX288/(AX288-AT288*$H$13)))</f>
        <v>0</v>
      </c>
      <c r="AW288">
        <f>(AV288-1)*100</f>
        <v>0</v>
      </c>
      <c r="AX288">
        <f>MAX(0,($B$13+$C$13*EG288)/(1+$D$13*EG288)*DZ288/(EB288+273)*$E$13)</f>
        <v>0</v>
      </c>
      <c r="AY288" t="s">
        <v>439</v>
      </c>
      <c r="AZ288" t="s">
        <v>439</v>
      </c>
      <c r="BA288">
        <v>0</v>
      </c>
      <c r="BB288">
        <v>0</v>
      </c>
      <c r="BC288">
        <f>1-BA288/BB288</f>
        <v>0</v>
      </c>
      <c r="BD288">
        <v>0</v>
      </c>
      <c r="BE288" t="s">
        <v>439</v>
      </c>
      <c r="BF288" t="s">
        <v>439</v>
      </c>
      <c r="BG288">
        <v>0</v>
      </c>
      <c r="BH288">
        <v>0</v>
      </c>
      <c r="BI288">
        <f>1-BG288/BH288</f>
        <v>0</v>
      </c>
      <c r="BJ288">
        <v>0.5</v>
      </c>
      <c r="BK288">
        <f>DJ288</f>
        <v>0</v>
      </c>
      <c r="BL288">
        <f>M288</f>
        <v>0</v>
      </c>
      <c r="BM288">
        <f>BI288*BJ288*BK288</f>
        <v>0</v>
      </c>
      <c r="BN288">
        <f>(BL288-BD288)/BK288</f>
        <v>0</v>
      </c>
      <c r="BO288">
        <f>(BB288-BH288)/BH288</f>
        <v>0</v>
      </c>
      <c r="BP288">
        <f>BA288/(BC288+BA288/BH288)</f>
        <v>0</v>
      </c>
      <c r="BQ288" t="s">
        <v>439</v>
      </c>
      <c r="BR288">
        <v>0</v>
      </c>
      <c r="BS288">
        <f>IF(BR288&lt;&gt;0, BR288, BP288)</f>
        <v>0</v>
      </c>
      <c r="BT288">
        <f>1-BS288/BH288</f>
        <v>0</v>
      </c>
      <c r="BU288">
        <f>(BH288-BG288)/(BH288-BS288)</f>
        <v>0</v>
      </c>
      <c r="BV288">
        <f>(BB288-BH288)/(BB288-BS288)</f>
        <v>0</v>
      </c>
      <c r="BW288">
        <f>(BH288-BG288)/(BH288-BA288)</f>
        <v>0</v>
      </c>
      <c r="BX288">
        <f>(BB288-BH288)/(BB288-BA288)</f>
        <v>0</v>
      </c>
      <c r="BY288">
        <f>(BU288*BS288/BG288)</f>
        <v>0</v>
      </c>
      <c r="BZ288">
        <f>(1-BY288)</f>
        <v>0</v>
      </c>
      <c r="DI288">
        <f>$B$11*EH288+$C$11*EI288+$F$11*ET288*(1-EW288)</f>
        <v>0</v>
      </c>
      <c r="DJ288">
        <f>DI288*DK288</f>
        <v>0</v>
      </c>
      <c r="DK288">
        <f>($B$11*$D$9+$C$11*$D$9+$F$11*((FG288+EY288)/MAX(FG288+EY288+FH288, 0.1)*$I$9+FH288/MAX(FG288+EY288+FH288, 0.1)*$J$9))/($B$11+$C$11+$F$11)</f>
        <v>0</v>
      </c>
      <c r="DL288">
        <f>($B$11*$K$9+$C$11*$K$9+$F$11*((FG288+EY288)/MAX(FG288+EY288+FH288, 0.1)*$P$9+FH288/MAX(FG288+EY288+FH288, 0.1)*$Q$9))/($B$11+$C$11+$F$11)</f>
        <v>0</v>
      </c>
      <c r="DM288">
        <v>2.7</v>
      </c>
      <c r="DN288">
        <v>0.5</v>
      </c>
      <c r="DO288" t="s">
        <v>440</v>
      </c>
      <c r="DP288">
        <v>2</v>
      </c>
      <c r="DQ288" t="b">
        <v>1</v>
      </c>
      <c r="DR288">
        <v>1758405189.1</v>
      </c>
      <c r="DS288">
        <v>1258.768148148148</v>
      </c>
      <c r="DT288">
        <v>1294.186666666667</v>
      </c>
      <c r="DU288">
        <v>22.85732222222222</v>
      </c>
      <c r="DV288">
        <v>21.45517777777778</v>
      </c>
      <c r="DW288">
        <v>1257.66962962963</v>
      </c>
      <c r="DX288">
        <v>22.63790740740741</v>
      </c>
      <c r="DY288">
        <v>500.0237407407407</v>
      </c>
      <c r="DZ288">
        <v>90.27314814814817</v>
      </c>
      <c r="EA288">
        <v>0.05187577777777778</v>
      </c>
      <c r="EB288">
        <v>29.39941111111111</v>
      </c>
      <c r="EC288">
        <v>29.99790740740741</v>
      </c>
      <c r="ED288">
        <v>999.9000000000001</v>
      </c>
      <c r="EE288">
        <v>0</v>
      </c>
      <c r="EF288">
        <v>0</v>
      </c>
      <c r="EG288">
        <v>10004.95703703704</v>
      </c>
      <c r="EH288">
        <v>0</v>
      </c>
      <c r="EI288">
        <v>7.447139999999998</v>
      </c>
      <c r="EJ288">
        <v>-35.41798888888889</v>
      </c>
      <c r="EK288">
        <v>1288.214444444445</v>
      </c>
      <c r="EL288">
        <v>1322.562962962963</v>
      </c>
      <c r="EM288">
        <v>1.402148888888889</v>
      </c>
      <c r="EN288">
        <v>1294.186666666667</v>
      </c>
      <c r="EO288">
        <v>21.45517777777778</v>
      </c>
      <c r="EP288">
        <v>2.063401481481481</v>
      </c>
      <c r="EQ288">
        <v>1.936827037037037</v>
      </c>
      <c r="ER288">
        <v>17.93944814814815</v>
      </c>
      <c r="ES288">
        <v>16.93713333333333</v>
      </c>
      <c r="ET288">
        <v>1999.972962962963</v>
      </c>
      <c r="EU288">
        <v>0.9800038888888888</v>
      </c>
      <c r="EV288">
        <v>0.01999578148148148</v>
      </c>
      <c r="EW288">
        <v>0</v>
      </c>
      <c r="EX288">
        <v>281.8432962962963</v>
      </c>
      <c r="EY288">
        <v>5.000560000000001</v>
      </c>
      <c r="EZ288">
        <v>5765.641111111112</v>
      </c>
      <c r="FA288">
        <v>17294.67777777778</v>
      </c>
      <c r="FB288">
        <v>40.43729629629629</v>
      </c>
      <c r="FC288">
        <v>40.80748148148148</v>
      </c>
      <c r="FD288">
        <v>40.37496296296296</v>
      </c>
      <c r="FE288">
        <v>40.05514814814814</v>
      </c>
      <c r="FF288">
        <v>41.51603703703704</v>
      </c>
      <c r="FG288">
        <v>1955.082962962963</v>
      </c>
      <c r="FH288">
        <v>39.89000000000001</v>
      </c>
      <c r="FI288">
        <v>0</v>
      </c>
      <c r="FJ288">
        <v>1758405197.2</v>
      </c>
      <c r="FK288">
        <v>0</v>
      </c>
      <c r="FL288">
        <v>281.86744</v>
      </c>
      <c r="FM288">
        <v>0.4035384636974648</v>
      </c>
      <c r="FN288">
        <v>2.1369230704365</v>
      </c>
      <c r="FO288">
        <v>5765.7364</v>
      </c>
      <c r="FP288">
        <v>15</v>
      </c>
      <c r="FQ288">
        <v>0</v>
      </c>
      <c r="FR288" t="s">
        <v>441</v>
      </c>
      <c r="FS288">
        <v>1747148579.5</v>
      </c>
      <c r="FT288">
        <v>1747148584.5</v>
      </c>
      <c r="FU288">
        <v>0</v>
      </c>
      <c r="FV288">
        <v>0.162</v>
      </c>
      <c r="FW288">
        <v>-0.001</v>
      </c>
      <c r="FX288">
        <v>0.139</v>
      </c>
      <c r="FY288">
        <v>0.058</v>
      </c>
      <c r="FZ288">
        <v>420</v>
      </c>
      <c r="GA288">
        <v>16</v>
      </c>
      <c r="GB288">
        <v>0.19</v>
      </c>
      <c r="GC288">
        <v>0.02</v>
      </c>
      <c r="GD288">
        <v>-35.4095775</v>
      </c>
      <c r="GE288">
        <v>-0.07805966228880989</v>
      </c>
      <c r="GF288">
        <v>0.06403699511805569</v>
      </c>
      <c r="GG288">
        <v>1</v>
      </c>
      <c r="GH288">
        <v>281.8509705882353</v>
      </c>
      <c r="GI288">
        <v>0.08282658575339547</v>
      </c>
      <c r="GJ288">
        <v>0.1863413195462675</v>
      </c>
      <c r="GK288">
        <v>1</v>
      </c>
      <c r="GL288">
        <v>1.40847725</v>
      </c>
      <c r="GM288">
        <v>-0.140595534709192</v>
      </c>
      <c r="GN288">
        <v>0.0135800625896017</v>
      </c>
      <c r="GO288">
        <v>0</v>
      </c>
      <c r="GP288">
        <v>2</v>
      </c>
      <c r="GQ288">
        <v>3</v>
      </c>
      <c r="GR288" t="s">
        <v>448</v>
      </c>
      <c r="GS288">
        <v>3.12828</v>
      </c>
      <c r="GT288">
        <v>2.72926</v>
      </c>
      <c r="GU288">
        <v>0.182592</v>
      </c>
      <c r="GV288">
        <v>0.186911</v>
      </c>
      <c r="GW288">
        <v>0.103322</v>
      </c>
      <c r="GX288">
        <v>0.0994544</v>
      </c>
      <c r="GY288">
        <v>24576.3</v>
      </c>
      <c r="GZ288">
        <v>23670.9</v>
      </c>
      <c r="HA288">
        <v>30605.7</v>
      </c>
      <c r="HB288">
        <v>29363.7</v>
      </c>
      <c r="HC288">
        <v>37878</v>
      </c>
      <c r="HD288">
        <v>34789.7</v>
      </c>
      <c r="HE288">
        <v>46819.1</v>
      </c>
      <c r="HF288">
        <v>43624.9</v>
      </c>
      <c r="HG288">
        <v>1.832</v>
      </c>
      <c r="HH288">
        <v>1.8883</v>
      </c>
      <c r="HI288">
        <v>0.118967</v>
      </c>
      <c r="HJ288">
        <v>0</v>
      </c>
      <c r="HK288">
        <v>28.0567</v>
      </c>
      <c r="HL288">
        <v>999.9</v>
      </c>
      <c r="HM288">
        <v>51.8</v>
      </c>
      <c r="HN288">
        <v>30.6</v>
      </c>
      <c r="HO288">
        <v>25.3036</v>
      </c>
      <c r="HP288">
        <v>63.4722</v>
      </c>
      <c r="HQ288">
        <v>16.4663</v>
      </c>
      <c r="HR288">
        <v>1</v>
      </c>
      <c r="HS288">
        <v>0.0831301</v>
      </c>
      <c r="HT288">
        <v>-0.883881</v>
      </c>
      <c r="HU288">
        <v>20.1978</v>
      </c>
      <c r="HV288">
        <v>5.22852</v>
      </c>
      <c r="HW288">
        <v>11.974</v>
      </c>
      <c r="HX288">
        <v>4.97015</v>
      </c>
      <c r="HY288">
        <v>3.28955</v>
      </c>
      <c r="HZ288">
        <v>9999</v>
      </c>
      <c r="IA288">
        <v>9999</v>
      </c>
      <c r="IB288">
        <v>9999</v>
      </c>
      <c r="IC288">
        <v>999.9</v>
      </c>
      <c r="ID288">
        <v>4.97297</v>
      </c>
      <c r="IE288">
        <v>1.87729</v>
      </c>
      <c r="IF288">
        <v>1.87543</v>
      </c>
      <c r="IG288">
        <v>1.87819</v>
      </c>
      <c r="IH288">
        <v>1.87494</v>
      </c>
      <c r="II288">
        <v>1.87851</v>
      </c>
      <c r="IJ288">
        <v>1.87561</v>
      </c>
      <c r="IK288">
        <v>1.8768</v>
      </c>
      <c r="IL288">
        <v>0</v>
      </c>
      <c r="IM288">
        <v>0</v>
      </c>
      <c r="IN288">
        <v>0</v>
      </c>
      <c r="IO288">
        <v>0</v>
      </c>
      <c r="IP288" t="s">
        <v>443</v>
      </c>
      <c r="IQ288" t="s">
        <v>444</v>
      </c>
      <c r="IR288" t="s">
        <v>445</v>
      </c>
      <c r="IS288" t="s">
        <v>445</v>
      </c>
      <c r="IT288" t="s">
        <v>445</v>
      </c>
      <c r="IU288" t="s">
        <v>445</v>
      </c>
      <c r="IV288">
        <v>0</v>
      </c>
      <c r="IW288">
        <v>100</v>
      </c>
      <c r="IX288">
        <v>100</v>
      </c>
      <c r="IY288">
        <v>1.13</v>
      </c>
      <c r="IZ288">
        <v>0.2191</v>
      </c>
      <c r="JA288">
        <v>-0.2046850803116756</v>
      </c>
      <c r="JB288">
        <v>0.001090686741545948</v>
      </c>
      <c r="JC288">
        <v>-2.452344269991786E-07</v>
      </c>
      <c r="JD288">
        <v>1.613811493950918E-10</v>
      </c>
      <c r="JE288">
        <v>-0.05017639731038544</v>
      </c>
      <c r="JF288">
        <v>-0.0006473243881308715</v>
      </c>
      <c r="JG288">
        <v>0.0006993473609999637</v>
      </c>
      <c r="JH288">
        <v>-6.390957121238126E-06</v>
      </c>
      <c r="JI288">
        <v>1</v>
      </c>
      <c r="JJ288">
        <v>2094</v>
      </c>
      <c r="JK288">
        <v>1</v>
      </c>
      <c r="JL288">
        <v>27</v>
      </c>
      <c r="JM288">
        <v>187610.3</v>
      </c>
      <c r="JN288">
        <v>187610.2</v>
      </c>
      <c r="JO288">
        <v>2.80029</v>
      </c>
      <c r="JP288">
        <v>2.52319</v>
      </c>
      <c r="JQ288">
        <v>1.39893</v>
      </c>
      <c r="JR288">
        <v>2.34497</v>
      </c>
      <c r="JS288">
        <v>1.44897</v>
      </c>
      <c r="JT288">
        <v>2.51465</v>
      </c>
      <c r="JU288">
        <v>36.7892</v>
      </c>
      <c r="JV288">
        <v>24.2013</v>
      </c>
      <c r="JW288">
        <v>18</v>
      </c>
      <c r="JX288">
        <v>477.207</v>
      </c>
      <c r="JY288">
        <v>482.853</v>
      </c>
      <c r="JZ288">
        <v>27.7346</v>
      </c>
      <c r="KA288">
        <v>28.2119</v>
      </c>
      <c r="KB288">
        <v>30.0003</v>
      </c>
      <c r="KC288">
        <v>27.9241</v>
      </c>
      <c r="KD288">
        <v>27.9922</v>
      </c>
      <c r="KE288">
        <v>56.0672</v>
      </c>
      <c r="KF288">
        <v>23.6757</v>
      </c>
      <c r="KG288">
        <v>94.0753</v>
      </c>
      <c r="KH288">
        <v>27.7897</v>
      </c>
      <c r="KI288">
        <v>1342.58</v>
      </c>
      <c r="KJ288">
        <v>21.4393</v>
      </c>
      <c r="KK288">
        <v>101.18</v>
      </c>
      <c r="KL288">
        <v>100.352</v>
      </c>
    </row>
    <row r="289" spans="1:298">
      <c r="A289">
        <v>273</v>
      </c>
      <c r="B289">
        <v>1758405201.6</v>
      </c>
      <c r="C289">
        <v>7793.099999904633</v>
      </c>
      <c r="D289" t="s">
        <v>993</v>
      </c>
      <c r="E289" t="s">
        <v>994</v>
      </c>
      <c r="F289">
        <v>5</v>
      </c>
      <c r="G289" t="s">
        <v>834</v>
      </c>
      <c r="H289" t="s">
        <v>437</v>
      </c>
      <c r="I289" t="s">
        <v>438</v>
      </c>
      <c r="J289">
        <v>1758405193.814285</v>
      </c>
      <c r="K289">
        <f>(L289)/1000</f>
        <v>0</v>
      </c>
      <c r="L289">
        <f>IF(DQ289, AO289, AI289)</f>
        <v>0</v>
      </c>
      <c r="M289">
        <f>IF(DQ289, AJ289, AH289)</f>
        <v>0</v>
      </c>
      <c r="N289">
        <f>DS289 - IF(AV289&gt;1, M289*DM289*100.0/(AX289), 0)</f>
        <v>0</v>
      </c>
      <c r="O289">
        <f>((U289-K289/2)*N289-M289)/(U289+K289/2)</f>
        <v>0</v>
      </c>
      <c r="P289">
        <f>O289*(DZ289+EA289)/1000.0</f>
        <v>0</v>
      </c>
      <c r="Q289">
        <f>(DS289 - IF(AV289&gt;1, M289*DM289*100.0/(AX289), 0))*(DZ289+EA289)/1000.0</f>
        <v>0</v>
      </c>
      <c r="R289">
        <f>2.0/((1/T289-1/S289)+SIGN(T289)*SQRT((1/T289-1/S289)*(1/T289-1/S289) + 4*DN289/((DN289+1)*(DN289+1))*(2*1/T289*1/S289-1/S289*1/S289)))</f>
        <v>0</v>
      </c>
      <c r="S289">
        <f>IF(LEFT(DO289,1)&lt;&gt;"0",IF(LEFT(DO289,1)="1",3.0,DP289),$D$5+$E$5*(EG289*DZ289/($K$5*1000))+$F$5*(EG289*DZ289/($K$5*1000))*MAX(MIN(DM289,$J$5),$I$5)*MAX(MIN(DM289,$J$5),$I$5)+$G$5*MAX(MIN(DM289,$J$5),$I$5)*(EG289*DZ289/($K$5*1000))+$H$5*(EG289*DZ289/($K$5*1000))*(EG289*DZ289/($K$5*1000)))</f>
        <v>0</v>
      </c>
      <c r="T289">
        <f>K289*(1000-(1000*0.61365*exp(17.502*X289/(240.97+X289))/(DZ289+EA289)+DU289)/2)/(1000*0.61365*exp(17.502*X289/(240.97+X289))/(DZ289+EA289)-DU289)</f>
        <v>0</v>
      </c>
      <c r="U289">
        <f>1/((DN289+1)/(R289/1.6)+1/(S289/1.37)) + DN289/((DN289+1)/(R289/1.6) + DN289/(S289/1.37))</f>
        <v>0</v>
      </c>
      <c r="V289">
        <f>(DI289*DL289)</f>
        <v>0</v>
      </c>
      <c r="W289">
        <f>(EB289+(V289+2*0.95*5.67E-8*(((EB289+$B$7)+273)^4-(EB289+273)^4)-44100*K289)/(1.84*29.3*S289+8*0.95*5.67E-8*(EB289+273)^3))</f>
        <v>0</v>
      </c>
      <c r="X289">
        <f>($C$7*EC289+$D$7*ED289+$E$7*W289)</f>
        <v>0</v>
      </c>
      <c r="Y289">
        <f>0.61365*exp(17.502*X289/(240.97+X289))</f>
        <v>0</v>
      </c>
      <c r="Z289">
        <f>(AA289/AB289*100)</f>
        <v>0</v>
      </c>
      <c r="AA289">
        <f>DU289*(DZ289+EA289)/1000</f>
        <v>0</v>
      </c>
      <c r="AB289">
        <f>0.61365*exp(17.502*EB289/(240.97+EB289))</f>
        <v>0</v>
      </c>
      <c r="AC289">
        <f>(Y289-DU289*(DZ289+EA289)/1000)</f>
        <v>0</v>
      </c>
      <c r="AD289">
        <f>(-K289*44100)</f>
        <v>0</v>
      </c>
      <c r="AE289">
        <f>2*29.3*S289*0.92*(EB289-X289)</f>
        <v>0</v>
      </c>
      <c r="AF289">
        <f>2*0.95*5.67E-8*(((EB289+$B$7)+273)^4-(X289+273)^4)</f>
        <v>0</v>
      </c>
      <c r="AG289">
        <f>V289+AF289+AD289+AE289</f>
        <v>0</v>
      </c>
      <c r="AH289">
        <f>DY289*AV289*(DT289-DS289*(1000-AV289*DV289)/(1000-AV289*DU289))/(100*DM289)</f>
        <v>0</v>
      </c>
      <c r="AI289">
        <f>1000*DY289*AV289*(DU289-DV289)/(100*DM289*(1000-AV289*DU289))</f>
        <v>0</v>
      </c>
      <c r="AJ289">
        <f>(AK289 - AL289 - DZ289*1E3/(8.314*(EB289+273.15)) * AN289/DY289 * AM289) * DY289/(100*DM289) * (1000 - DV289)/1000</f>
        <v>0</v>
      </c>
      <c r="AK289">
        <v>1354.732980316234</v>
      </c>
      <c r="AL289">
        <v>1329.194727272726</v>
      </c>
      <c r="AM289">
        <v>3.387085264639282</v>
      </c>
      <c r="AN289">
        <v>65.66156784725538</v>
      </c>
      <c r="AO289">
        <f>(AQ289 - AP289 + DZ289*1E3/(8.314*(EB289+273.15)) * AS289/DY289 * AR289) * DY289/(100*DM289) * 1000/(1000 - AQ289)</f>
        <v>0</v>
      </c>
      <c r="AP289">
        <v>21.45036123918122</v>
      </c>
      <c r="AQ289">
        <v>22.83628363636363</v>
      </c>
      <c r="AR289">
        <v>-4.285439427518374E-05</v>
      </c>
      <c r="AS289">
        <v>124.6823972662546</v>
      </c>
      <c r="AT289">
        <v>0</v>
      </c>
      <c r="AU289">
        <v>0</v>
      </c>
      <c r="AV289">
        <f>IF(AT289*$H$13&gt;=AX289,1.0,(AX289/(AX289-AT289*$H$13)))</f>
        <v>0</v>
      </c>
      <c r="AW289">
        <f>(AV289-1)*100</f>
        <v>0</v>
      </c>
      <c r="AX289">
        <f>MAX(0,($B$13+$C$13*EG289)/(1+$D$13*EG289)*DZ289/(EB289+273)*$E$13)</f>
        <v>0</v>
      </c>
      <c r="AY289" t="s">
        <v>439</v>
      </c>
      <c r="AZ289" t="s">
        <v>439</v>
      </c>
      <c r="BA289">
        <v>0</v>
      </c>
      <c r="BB289">
        <v>0</v>
      </c>
      <c r="BC289">
        <f>1-BA289/BB289</f>
        <v>0</v>
      </c>
      <c r="BD289">
        <v>0</v>
      </c>
      <c r="BE289" t="s">
        <v>439</v>
      </c>
      <c r="BF289" t="s">
        <v>439</v>
      </c>
      <c r="BG289">
        <v>0</v>
      </c>
      <c r="BH289">
        <v>0</v>
      </c>
      <c r="BI289">
        <f>1-BG289/BH289</f>
        <v>0</v>
      </c>
      <c r="BJ289">
        <v>0.5</v>
      </c>
      <c r="BK289">
        <f>DJ289</f>
        <v>0</v>
      </c>
      <c r="BL289">
        <f>M289</f>
        <v>0</v>
      </c>
      <c r="BM289">
        <f>BI289*BJ289*BK289</f>
        <v>0</v>
      </c>
      <c r="BN289">
        <f>(BL289-BD289)/BK289</f>
        <v>0</v>
      </c>
      <c r="BO289">
        <f>(BB289-BH289)/BH289</f>
        <v>0</v>
      </c>
      <c r="BP289">
        <f>BA289/(BC289+BA289/BH289)</f>
        <v>0</v>
      </c>
      <c r="BQ289" t="s">
        <v>439</v>
      </c>
      <c r="BR289">
        <v>0</v>
      </c>
      <c r="BS289">
        <f>IF(BR289&lt;&gt;0, BR289, BP289)</f>
        <v>0</v>
      </c>
      <c r="BT289">
        <f>1-BS289/BH289</f>
        <v>0</v>
      </c>
      <c r="BU289">
        <f>(BH289-BG289)/(BH289-BS289)</f>
        <v>0</v>
      </c>
      <c r="BV289">
        <f>(BB289-BH289)/(BB289-BS289)</f>
        <v>0</v>
      </c>
      <c r="BW289">
        <f>(BH289-BG289)/(BH289-BA289)</f>
        <v>0</v>
      </c>
      <c r="BX289">
        <f>(BB289-BH289)/(BB289-BA289)</f>
        <v>0</v>
      </c>
      <c r="BY289">
        <f>(BU289*BS289/BG289)</f>
        <v>0</v>
      </c>
      <c r="BZ289">
        <f>(1-BY289)</f>
        <v>0</v>
      </c>
      <c r="DI289">
        <f>$B$11*EH289+$C$11*EI289+$F$11*ET289*(1-EW289)</f>
        <v>0</v>
      </c>
      <c r="DJ289">
        <f>DI289*DK289</f>
        <v>0</v>
      </c>
      <c r="DK289">
        <f>($B$11*$D$9+$C$11*$D$9+$F$11*((FG289+EY289)/MAX(FG289+EY289+FH289, 0.1)*$I$9+FH289/MAX(FG289+EY289+FH289, 0.1)*$J$9))/($B$11+$C$11+$F$11)</f>
        <v>0</v>
      </c>
      <c r="DL289">
        <f>($B$11*$K$9+$C$11*$K$9+$F$11*((FG289+EY289)/MAX(FG289+EY289+FH289, 0.1)*$P$9+FH289/MAX(FG289+EY289+FH289, 0.1)*$Q$9))/($B$11+$C$11+$F$11)</f>
        <v>0</v>
      </c>
      <c r="DM289">
        <v>2.7</v>
      </c>
      <c r="DN289">
        <v>0.5</v>
      </c>
      <c r="DO289" t="s">
        <v>440</v>
      </c>
      <c r="DP289">
        <v>2</v>
      </c>
      <c r="DQ289" t="b">
        <v>1</v>
      </c>
      <c r="DR289">
        <v>1758405193.814285</v>
      </c>
      <c r="DS289">
        <v>1274.548928571429</v>
      </c>
      <c r="DT289">
        <v>1309.942142857143</v>
      </c>
      <c r="DU289">
        <v>22.84715357142857</v>
      </c>
      <c r="DV289">
        <v>21.45371428571428</v>
      </c>
      <c r="DW289">
        <v>1273.43</v>
      </c>
      <c r="DX289">
        <v>22.62793928571429</v>
      </c>
      <c r="DY289">
        <v>499.9979285714286</v>
      </c>
      <c r="DZ289">
        <v>90.27224642857144</v>
      </c>
      <c r="EA289">
        <v>0.05181104999999999</v>
      </c>
      <c r="EB289">
        <v>29.39492142857143</v>
      </c>
      <c r="EC289">
        <v>29.998225</v>
      </c>
      <c r="ED289">
        <v>999.9000000000002</v>
      </c>
      <c r="EE289">
        <v>0</v>
      </c>
      <c r="EF289">
        <v>0</v>
      </c>
      <c r="EG289">
        <v>9995.378571428571</v>
      </c>
      <c r="EH289">
        <v>0</v>
      </c>
      <c r="EI289">
        <v>7.447139999999998</v>
      </c>
      <c r="EJ289">
        <v>-35.393825</v>
      </c>
      <c r="EK289">
        <v>1304.350357142857</v>
      </c>
      <c r="EL289">
        <v>1338.6625</v>
      </c>
      <c r="EM289">
        <v>1.393435</v>
      </c>
      <c r="EN289">
        <v>1309.942142857143</v>
      </c>
      <c r="EO289">
        <v>21.45371428571428</v>
      </c>
      <c r="EP289">
        <v>2.0624625</v>
      </c>
      <c r="EQ289">
        <v>1.936676071428571</v>
      </c>
      <c r="ER289">
        <v>17.93221071428571</v>
      </c>
      <c r="ES289">
        <v>16.9359</v>
      </c>
      <c r="ET289">
        <v>1999.986071428571</v>
      </c>
      <c r="EU289">
        <v>0.9800039642857141</v>
      </c>
      <c r="EV289">
        <v>0.01999570357142857</v>
      </c>
      <c r="EW289">
        <v>0</v>
      </c>
      <c r="EX289">
        <v>281.8918214285714</v>
      </c>
      <c r="EY289">
        <v>5.000560000000001</v>
      </c>
      <c r="EZ289">
        <v>5765.6025</v>
      </c>
      <c r="FA289">
        <v>17294.78928571429</v>
      </c>
      <c r="FB289">
        <v>40.39267857142857</v>
      </c>
      <c r="FC289">
        <v>40.81207142857142</v>
      </c>
      <c r="FD289">
        <v>40.37492857142858</v>
      </c>
      <c r="FE289">
        <v>40.03971428571428</v>
      </c>
      <c r="FF289">
        <v>41.51760714285712</v>
      </c>
      <c r="FG289">
        <v>1955.096071428572</v>
      </c>
      <c r="FH289">
        <v>39.89000000000001</v>
      </c>
      <c r="FI289">
        <v>0</v>
      </c>
      <c r="FJ289">
        <v>1758405201.4</v>
      </c>
      <c r="FK289">
        <v>0</v>
      </c>
      <c r="FL289">
        <v>281.9014230769231</v>
      </c>
      <c r="FM289">
        <v>0.1492991415190938</v>
      </c>
      <c r="FN289">
        <v>-4.307692294513911</v>
      </c>
      <c r="FO289">
        <v>5765.641538461539</v>
      </c>
      <c r="FP289">
        <v>15</v>
      </c>
      <c r="FQ289">
        <v>0</v>
      </c>
      <c r="FR289" t="s">
        <v>441</v>
      </c>
      <c r="FS289">
        <v>1747148579.5</v>
      </c>
      <c r="FT289">
        <v>1747148584.5</v>
      </c>
      <c r="FU289">
        <v>0</v>
      </c>
      <c r="FV289">
        <v>0.162</v>
      </c>
      <c r="FW289">
        <v>-0.001</v>
      </c>
      <c r="FX289">
        <v>0.139</v>
      </c>
      <c r="FY289">
        <v>0.058</v>
      </c>
      <c r="FZ289">
        <v>420</v>
      </c>
      <c r="GA289">
        <v>16</v>
      </c>
      <c r="GB289">
        <v>0.19</v>
      </c>
      <c r="GC289">
        <v>0.02</v>
      </c>
      <c r="GD289">
        <v>-35.3959325</v>
      </c>
      <c r="GE289">
        <v>0.2530908067543126</v>
      </c>
      <c r="GF289">
        <v>0.07709637925188072</v>
      </c>
      <c r="GG289">
        <v>1</v>
      </c>
      <c r="GH289">
        <v>281.8840294117647</v>
      </c>
      <c r="GI289">
        <v>0.2624140551991084</v>
      </c>
      <c r="GJ289">
        <v>0.1926058891797324</v>
      </c>
      <c r="GK289">
        <v>1</v>
      </c>
      <c r="GL289">
        <v>1.398712</v>
      </c>
      <c r="GM289">
        <v>-0.1171501688555371</v>
      </c>
      <c r="GN289">
        <v>0.01166097384440939</v>
      </c>
      <c r="GO289">
        <v>0</v>
      </c>
      <c r="GP289">
        <v>2</v>
      </c>
      <c r="GQ289">
        <v>3</v>
      </c>
      <c r="GR289" t="s">
        <v>448</v>
      </c>
      <c r="GS289">
        <v>3.128</v>
      </c>
      <c r="GT289">
        <v>2.7297</v>
      </c>
      <c r="GU289">
        <v>0.184032</v>
      </c>
      <c r="GV289">
        <v>0.188357</v>
      </c>
      <c r="GW289">
        <v>0.103308</v>
      </c>
      <c r="GX289">
        <v>0.09943929999999999</v>
      </c>
      <c r="GY289">
        <v>24533.3</v>
      </c>
      <c r="GZ289">
        <v>23629.1</v>
      </c>
      <c r="HA289">
        <v>30606.1</v>
      </c>
      <c r="HB289">
        <v>29364.1</v>
      </c>
      <c r="HC289">
        <v>37879</v>
      </c>
      <c r="HD289">
        <v>34790.5</v>
      </c>
      <c r="HE289">
        <v>46819.5</v>
      </c>
      <c r="HF289">
        <v>43625.2</v>
      </c>
      <c r="HG289">
        <v>1.8317</v>
      </c>
      <c r="HH289">
        <v>1.8885</v>
      </c>
      <c r="HI289">
        <v>0.119548</v>
      </c>
      <c r="HJ289">
        <v>0</v>
      </c>
      <c r="HK289">
        <v>28.0532</v>
      </c>
      <c r="HL289">
        <v>999.9</v>
      </c>
      <c r="HM289">
        <v>51.8</v>
      </c>
      <c r="HN289">
        <v>30.6</v>
      </c>
      <c r="HO289">
        <v>25.304</v>
      </c>
      <c r="HP289">
        <v>63.7522</v>
      </c>
      <c r="HQ289">
        <v>16.5986</v>
      </c>
      <c r="HR289">
        <v>1</v>
      </c>
      <c r="HS289">
        <v>0.0825457</v>
      </c>
      <c r="HT289">
        <v>-0.576838</v>
      </c>
      <c r="HU289">
        <v>20.1992</v>
      </c>
      <c r="HV289">
        <v>5.22792</v>
      </c>
      <c r="HW289">
        <v>11.974</v>
      </c>
      <c r="HX289">
        <v>4.97005</v>
      </c>
      <c r="HY289">
        <v>3.28955</v>
      </c>
      <c r="HZ289">
        <v>9999</v>
      </c>
      <c r="IA289">
        <v>9999</v>
      </c>
      <c r="IB289">
        <v>9999</v>
      </c>
      <c r="IC289">
        <v>999.9</v>
      </c>
      <c r="ID289">
        <v>4.97293</v>
      </c>
      <c r="IE289">
        <v>1.87729</v>
      </c>
      <c r="IF289">
        <v>1.87536</v>
      </c>
      <c r="IG289">
        <v>1.8782</v>
      </c>
      <c r="IH289">
        <v>1.87492</v>
      </c>
      <c r="II289">
        <v>1.87851</v>
      </c>
      <c r="IJ289">
        <v>1.87561</v>
      </c>
      <c r="IK289">
        <v>1.87681</v>
      </c>
      <c r="IL289">
        <v>0</v>
      </c>
      <c r="IM289">
        <v>0</v>
      </c>
      <c r="IN289">
        <v>0</v>
      </c>
      <c r="IO289">
        <v>0</v>
      </c>
      <c r="IP289" t="s">
        <v>443</v>
      </c>
      <c r="IQ289" t="s">
        <v>444</v>
      </c>
      <c r="IR289" t="s">
        <v>445</v>
      </c>
      <c r="IS289" t="s">
        <v>445</v>
      </c>
      <c r="IT289" t="s">
        <v>445</v>
      </c>
      <c r="IU289" t="s">
        <v>445</v>
      </c>
      <c r="IV289">
        <v>0</v>
      </c>
      <c r="IW289">
        <v>100</v>
      </c>
      <c r="IX289">
        <v>100</v>
      </c>
      <c r="IY289">
        <v>1.15</v>
      </c>
      <c r="IZ289">
        <v>0.219</v>
      </c>
      <c r="JA289">
        <v>-0.2046850803116756</v>
      </c>
      <c r="JB289">
        <v>0.001090686741545948</v>
      </c>
      <c r="JC289">
        <v>-2.452344269991786E-07</v>
      </c>
      <c r="JD289">
        <v>1.613811493950918E-10</v>
      </c>
      <c r="JE289">
        <v>-0.05017639731038544</v>
      </c>
      <c r="JF289">
        <v>-0.0006473243881308715</v>
      </c>
      <c r="JG289">
        <v>0.0006993473609999637</v>
      </c>
      <c r="JH289">
        <v>-6.390957121238126E-06</v>
      </c>
      <c r="JI289">
        <v>1</v>
      </c>
      <c r="JJ289">
        <v>2094</v>
      </c>
      <c r="JK289">
        <v>1</v>
      </c>
      <c r="JL289">
        <v>27</v>
      </c>
      <c r="JM289">
        <v>187610.4</v>
      </c>
      <c r="JN289">
        <v>187610.3</v>
      </c>
      <c r="JO289">
        <v>2.83081</v>
      </c>
      <c r="JP289">
        <v>2.52075</v>
      </c>
      <c r="JQ289">
        <v>1.39893</v>
      </c>
      <c r="JR289">
        <v>2.34497</v>
      </c>
      <c r="JS289">
        <v>1.44897</v>
      </c>
      <c r="JT289">
        <v>2.53174</v>
      </c>
      <c r="JU289">
        <v>36.7892</v>
      </c>
      <c r="JV289">
        <v>24.2013</v>
      </c>
      <c r="JW289">
        <v>18</v>
      </c>
      <c r="JX289">
        <v>477.044</v>
      </c>
      <c r="JY289">
        <v>482.982</v>
      </c>
      <c r="JZ289">
        <v>27.809</v>
      </c>
      <c r="KA289">
        <v>28.2119</v>
      </c>
      <c r="KB289">
        <v>29.9999</v>
      </c>
      <c r="KC289">
        <v>27.9241</v>
      </c>
      <c r="KD289">
        <v>27.9918</v>
      </c>
      <c r="KE289">
        <v>56.6607</v>
      </c>
      <c r="KF289">
        <v>23.6757</v>
      </c>
      <c r="KG289">
        <v>94.0753</v>
      </c>
      <c r="KH289">
        <v>27.7961</v>
      </c>
      <c r="KI289">
        <v>1355.96</v>
      </c>
      <c r="KJ289">
        <v>21.4393</v>
      </c>
      <c r="KK289">
        <v>101.181</v>
      </c>
      <c r="KL289">
        <v>100.353</v>
      </c>
    </row>
    <row r="290" spans="1:298">
      <c r="A290">
        <v>274</v>
      </c>
      <c r="B290">
        <v>1758405206.6</v>
      </c>
      <c r="C290">
        <v>7798.099999904633</v>
      </c>
      <c r="D290" t="s">
        <v>995</v>
      </c>
      <c r="E290" t="s">
        <v>996</v>
      </c>
      <c r="F290">
        <v>5</v>
      </c>
      <c r="G290" t="s">
        <v>834</v>
      </c>
      <c r="H290" t="s">
        <v>437</v>
      </c>
      <c r="I290" t="s">
        <v>438</v>
      </c>
      <c r="J290">
        <v>1758405199.1</v>
      </c>
      <c r="K290">
        <f>(L290)/1000</f>
        <v>0</v>
      </c>
      <c r="L290">
        <f>IF(DQ290, AO290, AI290)</f>
        <v>0</v>
      </c>
      <c r="M290">
        <f>IF(DQ290, AJ290, AH290)</f>
        <v>0</v>
      </c>
      <c r="N290">
        <f>DS290 - IF(AV290&gt;1, M290*DM290*100.0/(AX290), 0)</f>
        <v>0</v>
      </c>
      <c r="O290">
        <f>((U290-K290/2)*N290-M290)/(U290+K290/2)</f>
        <v>0</v>
      </c>
      <c r="P290">
        <f>O290*(DZ290+EA290)/1000.0</f>
        <v>0</v>
      </c>
      <c r="Q290">
        <f>(DS290 - IF(AV290&gt;1, M290*DM290*100.0/(AX290), 0))*(DZ290+EA290)/1000.0</f>
        <v>0</v>
      </c>
      <c r="R290">
        <f>2.0/((1/T290-1/S290)+SIGN(T290)*SQRT((1/T290-1/S290)*(1/T290-1/S290) + 4*DN290/((DN290+1)*(DN290+1))*(2*1/T290*1/S290-1/S290*1/S290)))</f>
        <v>0</v>
      </c>
      <c r="S290">
        <f>IF(LEFT(DO290,1)&lt;&gt;"0",IF(LEFT(DO290,1)="1",3.0,DP290),$D$5+$E$5*(EG290*DZ290/($K$5*1000))+$F$5*(EG290*DZ290/($K$5*1000))*MAX(MIN(DM290,$J$5),$I$5)*MAX(MIN(DM290,$J$5),$I$5)+$G$5*MAX(MIN(DM290,$J$5),$I$5)*(EG290*DZ290/($K$5*1000))+$H$5*(EG290*DZ290/($K$5*1000))*(EG290*DZ290/($K$5*1000)))</f>
        <v>0</v>
      </c>
      <c r="T290">
        <f>K290*(1000-(1000*0.61365*exp(17.502*X290/(240.97+X290))/(DZ290+EA290)+DU290)/2)/(1000*0.61365*exp(17.502*X290/(240.97+X290))/(DZ290+EA290)-DU290)</f>
        <v>0</v>
      </c>
      <c r="U290">
        <f>1/((DN290+1)/(R290/1.6)+1/(S290/1.37)) + DN290/((DN290+1)/(R290/1.6) + DN290/(S290/1.37))</f>
        <v>0</v>
      </c>
      <c r="V290">
        <f>(DI290*DL290)</f>
        <v>0</v>
      </c>
      <c r="W290">
        <f>(EB290+(V290+2*0.95*5.67E-8*(((EB290+$B$7)+273)^4-(EB290+273)^4)-44100*K290)/(1.84*29.3*S290+8*0.95*5.67E-8*(EB290+273)^3))</f>
        <v>0</v>
      </c>
      <c r="X290">
        <f>($C$7*EC290+$D$7*ED290+$E$7*W290)</f>
        <v>0</v>
      </c>
      <c r="Y290">
        <f>0.61365*exp(17.502*X290/(240.97+X290))</f>
        <v>0</v>
      </c>
      <c r="Z290">
        <f>(AA290/AB290*100)</f>
        <v>0</v>
      </c>
      <c r="AA290">
        <f>DU290*(DZ290+EA290)/1000</f>
        <v>0</v>
      </c>
      <c r="AB290">
        <f>0.61365*exp(17.502*EB290/(240.97+EB290))</f>
        <v>0</v>
      </c>
      <c r="AC290">
        <f>(Y290-DU290*(DZ290+EA290)/1000)</f>
        <v>0</v>
      </c>
      <c r="AD290">
        <f>(-K290*44100)</f>
        <v>0</v>
      </c>
      <c r="AE290">
        <f>2*29.3*S290*0.92*(EB290-X290)</f>
        <v>0</v>
      </c>
      <c r="AF290">
        <f>2*0.95*5.67E-8*(((EB290+$B$7)+273)^4-(X290+273)^4)</f>
        <v>0</v>
      </c>
      <c r="AG290">
        <f>V290+AF290+AD290+AE290</f>
        <v>0</v>
      </c>
      <c r="AH290">
        <f>DY290*AV290*(DT290-DS290*(1000-AV290*DV290)/(1000-AV290*DU290))/(100*DM290)</f>
        <v>0</v>
      </c>
      <c r="AI290">
        <f>1000*DY290*AV290*(DU290-DV290)/(100*DM290*(1000-AV290*DU290))</f>
        <v>0</v>
      </c>
      <c r="AJ290">
        <f>(AK290 - AL290 - DZ290*1E3/(8.314*(EB290+273.15)) * AN290/DY290 * AM290) * DY290/(100*DM290) * (1000 - DV290)/1000</f>
        <v>0</v>
      </c>
      <c r="AK290">
        <v>1371.954355981499</v>
      </c>
      <c r="AL290">
        <v>1346.370484848485</v>
      </c>
      <c r="AM290">
        <v>3.427921428610446</v>
      </c>
      <c r="AN290">
        <v>65.66156784725538</v>
      </c>
      <c r="AO290">
        <f>(AQ290 - AP290 + DZ290*1E3/(8.314*(EB290+273.15)) * AS290/DY290 * AR290) * DY290/(100*DM290) * 1000/(1000 - AQ290)</f>
        <v>0</v>
      </c>
      <c r="AP290">
        <v>21.44612458939047</v>
      </c>
      <c r="AQ290">
        <v>22.82552848484847</v>
      </c>
      <c r="AR290">
        <v>-9.356960993492713E-05</v>
      </c>
      <c r="AS290">
        <v>124.6823972662546</v>
      </c>
      <c r="AT290">
        <v>0</v>
      </c>
      <c r="AU290">
        <v>0</v>
      </c>
      <c r="AV290">
        <f>IF(AT290*$H$13&gt;=AX290,1.0,(AX290/(AX290-AT290*$H$13)))</f>
        <v>0</v>
      </c>
      <c r="AW290">
        <f>(AV290-1)*100</f>
        <v>0</v>
      </c>
      <c r="AX290">
        <f>MAX(0,($B$13+$C$13*EG290)/(1+$D$13*EG290)*DZ290/(EB290+273)*$E$13)</f>
        <v>0</v>
      </c>
      <c r="AY290" t="s">
        <v>439</v>
      </c>
      <c r="AZ290" t="s">
        <v>439</v>
      </c>
      <c r="BA290">
        <v>0</v>
      </c>
      <c r="BB290">
        <v>0</v>
      </c>
      <c r="BC290">
        <f>1-BA290/BB290</f>
        <v>0</v>
      </c>
      <c r="BD290">
        <v>0</v>
      </c>
      <c r="BE290" t="s">
        <v>439</v>
      </c>
      <c r="BF290" t="s">
        <v>439</v>
      </c>
      <c r="BG290">
        <v>0</v>
      </c>
      <c r="BH290">
        <v>0</v>
      </c>
      <c r="BI290">
        <f>1-BG290/BH290</f>
        <v>0</v>
      </c>
      <c r="BJ290">
        <v>0.5</v>
      </c>
      <c r="BK290">
        <f>DJ290</f>
        <v>0</v>
      </c>
      <c r="BL290">
        <f>M290</f>
        <v>0</v>
      </c>
      <c r="BM290">
        <f>BI290*BJ290*BK290</f>
        <v>0</v>
      </c>
      <c r="BN290">
        <f>(BL290-BD290)/BK290</f>
        <v>0</v>
      </c>
      <c r="BO290">
        <f>(BB290-BH290)/BH290</f>
        <v>0</v>
      </c>
      <c r="BP290">
        <f>BA290/(BC290+BA290/BH290)</f>
        <v>0</v>
      </c>
      <c r="BQ290" t="s">
        <v>439</v>
      </c>
      <c r="BR290">
        <v>0</v>
      </c>
      <c r="BS290">
        <f>IF(BR290&lt;&gt;0, BR290, BP290)</f>
        <v>0</v>
      </c>
      <c r="BT290">
        <f>1-BS290/BH290</f>
        <v>0</v>
      </c>
      <c r="BU290">
        <f>(BH290-BG290)/(BH290-BS290)</f>
        <v>0</v>
      </c>
      <c r="BV290">
        <f>(BB290-BH290)/(BB290-BS290)</f>
        <v>0</v>
      </c>
      <c r="BW290">
        <f>(BH290-BG290)/(BH290-BA290)</f>
        <v>0</v>
      </c>
      <c r="BX290">
        <f>(BB290-BH290)/(BB290-BA290)</f>
        <v>0</v>
      </c>
      <c r="BY290">
        <f>(BU290*BS290/BG290)</f>
        <v>0</v>
      </c>
      <c r="BZ290">
        <f>(1-BY290)</f>
        <v>0</v>
      </c>
      <c r="DI290">
        <f>$B$11*EH290+$C$11*EI290+$F$11*ET290*(1-EW290)</f>
        <v>0</v>
      </c>
      <c r="DJ290">
        <f>DI290*DK290</f>
        <v>0</v>
      </c>
      <c r="DK290">
        <f>($B$11*$D$9+$C$11*$D$9+$F$11*((FG290+EY290)/MAX(FG290+EY290+FH290, 0.1)*$I$9+FH290/MAX(FG290+EY290+FH290, 0.1)*$J$9))/($B$11+$C$11+$F$11)</f>
        <v>0</v>
      </c>
      <c r="DL290">
        <f>($B$11*$K$9+$C$11*$K$9+$F$11*((FG290+EY290)/MAX(FG290+EY290+FH290, 0.1)*$P$9+FH290/MAX(FG290+EY290+FH290, 0.1)*$Q$9))/($B$11+$C$11+$F$11)</f>
        <v>0</v>
      </c>
      <c r="DM290">
        <v>2.7</v>
      </c>
      <c r="DN290">
        <v>0.5</v>
      </c>
      <c r="DO290" t="s">
        <v>440</v>
      </c>
      <c r="DP290">
        <v>2</v>
      </c>
      <c r="DQ290" t="b">
        <v>1</v>
      </c>
      <c r="DR290">
        <v>1758405199.1</v>
      </c>
      <c r="DS290">
        <v>1292.231481481482</v>
      </c>
      <c r="DT290">
        <v>1327.63</v>
      </c>
      <c r="DU290">
        <v>22.83763333333333</v>
      </c>
      <c r="DV290">
        <v>21.4509</v>
      </c>
      <c r="DW290">
        <v>1291.09037037037</v>
      </c>
      <c r="DX290">
        <v>22.61861481481481</v>
      </c>
      <c r="DY290">
        <v>499.9932222222222</v>
      </c>
      <c r="DZ290">
        <v>90.27153333333334</v>
      </c>
      <c r="EA290">
        <v>0.05173642222222222</v>
      </c>
      <c r="EB290">
        <v>29.39551111111111</v>
      </c>
      <c r="EC290">
        <v>29.99825185185185</v>
      </c>
      <c r="ED290">
        <v>999.9000000000001</v>
      </c>
      <c r="EE290">
        <v>0</v>
      </c>
      <c r="EF290">
        <v>0</v>
      </c>
      <c r="EG290">
        <v>9999.702962962961</v>
      </c>
      <c r="EH290">
        <v>0</v>
      </c>
      <c r="EI290">
        <v>7.447139999999998</v>
      </c>
      <c r="EJ290">
        <v>-35.39841851851852</v>
      </c>
      <c r="EK290">
        <v>1322.432962962963</v>
      </c>
      <c r="EL290">
        <v>1356.734074074074</v>
      </c>
      <c r="EM290">
        <v>1.386733333333333</v>
      </c>
      <c r="EN290">
        <v>1327.63</v>
      </c>
      <c r="EO290">
        <v>21.4509</v>
      </c>
      <c r="EP290">
        <v>2.061587407407407</v>
      </c>
      <c r="EQ290">
        <v>1.936406666666666</v>
      </c>
      <c r="ER290">
        <v>17.92546296296296</v>
      </c>
      <c r="ES290">
        <v>16.93370740740741</v>
      </c>
      <c r="ET290">
        <v>1999.971851851852</v>
      </c>
      <c r="EU290">
        <v>0.9800037777777776</v>
      </c>
      <c r="EV290">
        <v>0.0199958962962963</v>
      </c>
      <c r="EW290">
        <v>0</v>
      </c>
      <c r="EX290">
        <v>281.9661851851852</v>
      </c>
      <c r="EY290">
        <v>5.000560000000001</v>
      </c>
      <c r="EZ290">
        <v>5765.216296296297</v>
      </c>
      <c r="FA290">
        <v>17294.65925925926</v>
      </c>
      <c r="FB290">
        <v>40.35862962962962</v>
      </c>
      <c r="FC290">
        <v>40.81207407407407</v>
      </c>
      <c r="FD290">
        <v>40.36796296296296</v>
      </c>
      <c r="FE290">
        <v>40.0204074074074</v>
      </c>
      <c r="FF290">
        <v>41.52051851851851</v>
      </c>
      <c r="FG290">
        <v>1955.081851851852</v>
      </c>
      <c r="FH290">
        <v>39.89000000000001</v>
      </c>
      <c r="FI290">
        <v>0</v>
      </c>
      <c r="FJ290">
        <v>1758405206.8</v>
      </c>
      <c r="FK290">
        <v>0</v>
      </c>
      <c r="FL290">
        <v>281.94404</v>
      </c>
      <c r="FM290">
        <v>0.8045384636002478</v>
      </c>
      <c r="FN290">
        <v>-6.382307689922991</v>
      </c>
      <c r="FO290">
        <v>5765.2512</v>
      </c>
      <c r="FP290">
        <v>15</v>
      </c>
      <c r="FQ290">
        <v>0</v>
      </c>
      <c r="FR290" t="s">
        <v>441</v>
      </c>
      <c r="FS290">
        <v>1747148579.5</v>
      </c>
      <c r="FT290">
        <v>1747148584.5</v>
      </c>
      <c r="FU290">
        <v>0</v>
      </c>
      <c r="FV290">
        <v>0.162</v>
      </c>
      <c r="FW290">
        <v>-0.001</v>
      </c>
      <c r="FX290">
        <v>0.139</v>
      </c>
      <c r="FY290">
        <v>0.058</v>
      </c>
      <c r="FZ290">
        <v>420</v>
      </c>
      <c r="GA290">
        <v>16</v>
      </c>
      <c r="GB290">
        <v>0.19</v>
      </c>
      <c r="GC290">
        <v>0.02</v>
      </c>
      <c r="GD290">
        <v>-35.39881219512195</v>
      </c>
      <c r="GE290">
        <v>-0.09896027874570426</v>
      </c>
      <c r="GF290">
        <v>0.07554177392262125</v>
      </c>
      <c r="GG290">
        <v>1</v>
      </c>
      <c r="GH290">
        <v>281.9177352941176</v>
      </c>
      <c r="GI290">
        <v>0.5506646286077023</v>
      </c>
      <c r="GJ290">
        <v>0.214206237733029</v>
      </c>
      <c r="GK290">
        <v>1</v>
      </c>
      <c r="GL290">
        <v>1.392159024390244</v>
      </c>
      <c r="GM290">
        <v>-0.08002515679442658</v>
      </c>
      <c r="GN290">
        <v>0.008621482755410706</v>
      </c>
      <c r="GO290">
        <v>1</v>
      </c>
      <c r="GP290">
        <v>3</v>
      </c>
      <c r="GQ290">
        <v>3</v>
      </c>
      <c r="GR290" t="s">
        <v>442</v>
      </c>
      <c r="GS290">
        <v>3.12813</v>
      </c>
      <c r="GT290">
        <v>2.72952</v>
      </c>
      <c r="GU290">
        <v>0.185479</v>
      </c>
      <c r="GV290">
        <v>0.189792</v>
      </c>
      <c r="GW290">
        <v>0.103275</v>
      </c>
      <c r="GX290">
        <v>0.09943150000000001</v>
      </c>
      <c r="GY290">
        <v>24489.5</v>
      </c>
      <c r="GZ290">
        <v>23587.1</v>
      </c>
      <c r="HA290">
        <v>30605.8</v>
      </c>
      <c r="HB290">
        <v>29363.9</v>
      </c>
      <c r="HC290">
        <v>37880.2</v>
      </c>
      <c r="HD290">
        <v>34790.9</v>
      </c>
      <c r="HE290">
        <v>46819.1</v>
      </c>
      <c r="HF290">
        <v>43625.1</v>
      </c>
      <c r="HG290">
        <v>1.83167</v>
      </c>
      <c r="HH290">
        <v>1.8885</v>
      </c>
      <c r="HI290">
        <v>0.12026</v>
      </c>
      <c r="HJ290">
        <v>0</v>
      </c>
      <c r="HK290">
        <v>28.0496</v>
      </c>
      <c r="HL290">
        <v>999.9</v>
      </c>
      <c r="HM290">
        <v>51.8</v>
      </c>
      <c r="HN290">
        <v>30.5</v>
      </c>
      <c r="HO290">
        <v>25.156</v>
      </c>
      <c r="HP290">
        <v>63.4922</v>
      </c>
      <c r="HQ290">
        <v>16.6707</v>
      </c>
      <c r="HR290">
        <v>1</v>
      </c>
      <c r="HS290">
        <v>0.082561</v>
      </c>
      <c r="HT290">
        <v>-0.439186</v>
      </c>
      <c r="HU290">
        <v>20.1997</v>
      </c>
      <c r="HV290">
        <v>5.22777</v>
      </c>
      <c r="HW290">
        <v>11.974</v>
      </c>
      <c r="HX290">
        <v>4.96985</v>
      </c>
      <c r="HY290">
        <v>3.28953</v>
      </c>
      <c r="HZ290">
        <v>9999</v>
      </c>
      <c r="IA290">
        <v>9999</v>
      </c>
      <c r="IB290">
        <v>9999</v>
      </c>
      <c r="IC290">
        <v>999.9</v>
      </c>
      <c r="ID290">
        <v>4.97295</v>
      </c>
      <c r="IE290">
        <v>1.87729</v>
      </c>
      <c r="IF290">
        <v>1.87536</v>
      </c>
      <c r="IG290">
        <v>1.8782</v>
      </c>
      <c r="IH290">
        <v>1.87495</v>
      </c>
      <c r="II290">
        <v>1.87851</v>
      </c>
      <c r="IJ290">
        <v>1.87561</v>
      </c>
      <c r="IK290">
        <v>1.8768</v>
      </c>
      <c r="IL290">
        <v>0</v>
      </c>
      <c r="IM290">
        <v>0</v>
      </c>
      <c r="IN290">
        <v>0</v>
      </c>
      <c r="IO290">
        <v>0</v>
      </c>
      <c r="IP290" t="s">
        <v>443</v>
      </c>
      <c r="IQ290" t="s">
        <v>444</v>
      </c>
      <c r="IR290" t="s">
        <v>445</v>
      </c>
      <c r="IS290" t="s">
        <v>445</v>
      </c>
      <c r="IT290" t="s">
        <v>445</v>
      </c>
      <c r="IU290" t="s">
        <v>445</v>
      </c>
      <c r="IV290">
        <v>0</v>
      </c>
      <c r="IW290">
        <v>100</v>
      </c>
      <c r="IX290">
        <v>100</v>
      </c>
      <c r="IY290">
        <v>1.17</v>
      </c>
      <c r="IZ290">
        <v>0.2187</v>
      </c>
      <c r="JA290">
        <v>-0.2046850803116756</v>
      </c>
      <c r="JB290">
        <v>0.001090686741545948</v>
      </c>
      <c r="JC290">
        <v>-2.452344269991786E-07</v>
      </c>
      <c r="JD290">
        <v>1.613811493950918E-10</v>
      </c>
      <c r="JE290">
        <v>-0.05017639731038544</v>
      </c>
      <c r="JF290">
        <v>-0.0006473243881308715</v>
      </c>
      <c r="JG290">
        <v>0.0006993473609999637</v>
      </c>
      <c r="JH290">
        <v>-6.390957121238126E-06</v>
      </c>
      <c r="JI290">
        <v>1</v>
      </c>
      <c r="JJ290">
        <v>2094</v>
      </c>
      <c r="JK290">
        <v>1</v>
      </c>
      <c r="JL290">
        <v>27</v>
      </c>
      <c r="JM290">
        <v>187610.5</v>
      </c>
      <c r="JN290">
        <v>187610.4</v>
      </c>
      <c r="JO290">
        <v>2.85645</v>
      </c>
      <c r="JP290">
        <v>2.52686</v>
      </c>
      <c r="JQ290">
        <v>1.39893</v>
      </c>
      <c r="JR290">
        <v>2.34375</v>
      </c>
      <c r="JS290">
        <v>1.44897</v>
      </c>
      <c r="JT290">
        <v>2.58545</v>
      </c>
      <c r="JU290">
        <v>36.7654</v>
      </c>
      <c r="JV290">
        <v>24.1926</v>
      </c>
      <c r="JW290">
        <v>18</v>
      </c>
      <c r="JX290">
        <v>477.03</v>
      </c>
      <c r="JY290">
        <v>482.982</v>
      </c>
      <c r="JZ290">
        <v>27.8225</v>
      </c>
      <c r="KA290">
        <v>28.2119</v>
      </c>
      <c r="KB290">
        <v>30.0001</v>
      </c>
      <c r="KC290">
        <v>27.9241</v>
      </c>
      <c r="KD290">
        <v>27.9918</v>
      </c>
      <c r="KE290">
        <v>57.1763</v>
      </c>
      <c r="KF290">
        <v>23.6757</v>
      </c>
      <c r="KG290">
        <v>94.0753</v>
      </c>
      <c r="KH290">
        <v>27.8092</v>
      </c>
      <c r="KI290">
        <v>1375.99</v>
      </c>
      <c r="KJ290">
        <v>21.4425</v>
      </c>
      <c r="KK290">
        <v>101.18</v>
      </c>
      <c r="KL290">
        <v>100.353</v>
      </c>
    </row>
    <row r="291" spans="1:298">
      <c r="A291">
        <v>275</v>
      </c>
      <c r="B291">
        <v>1758405211.6</v>
      </c>
      <c r="C291">
        <v>7803.099999904633</v>
      </c>
      <c r="D291" t="s">
        <v>997</v>
      </c>
      <c r="E291" t="s">
        <v>998</v>
      </c>
      <c r="F291">
        <v>5</v>
      </c>
      <c r="G291" t="s">
        <v>834</v>
      </c>
      <c r="H291" t="s">
        <v>437</v>
      </c>
      <c r="I291" t="s">
        <v>438</v>
      </c>
      <c r="J291">
        <v>1758405203.814285</v>
      </c>
      <c r="K291">
        <f>(L291)/1000</f>
        <v>0</v>
      </c>
      <c r="L291">
        <f>IF(DQ291, AO291, AI291)</f>
        <v>0</v>
      </c>
      <c r="M291">
        <f>IF(DQ291, AJ291, AH291)</f>
        <v>0</v>
      </c>
      <c r="N291">
        <f>DS291 - IF(AV291&gt;1, M291*DM291*100.0/(AX291), 0)</f>
        <v>0</v>
      </c>
      <c r="O291">
        <f>((U291-K291/2)*N291-M291)/(U291+K291/2)</f>
        <v>0</v>
      </c>
      <c r="P291">
        <f>O291*(DZ291+EA291)/1000.0</f>
        <v>0</v>
      </c>
      <c r="Q291">
        <f>(DS291 - IF(AV291&gt;1, M291*DM291*100.0/(AX291), 0))*(DZ291+EA291)/1000.0</f>
        <v>0</v>
      </c>
      <c r="R291">
        <f>2.0/((1/T291-1/S291)+SIGN(T291)*SQRT((1/T291-1/S291)*(1/T291-1/S291) + 4*DN291/((DN291+1)*(DN291+1))*(2*1/T291*1/S291-1/S291*1/S291)))</f>
        <v>0</v>
      </c>
      <c r="S291">
        <f>IF(LEFT(DO291,1)&lt;&gt;"0",IF(LEFT(DO291,1)="1",3.0,DP291),$D$5+$E$5*(EG291*DZ291/($K$5*1000))+$F$5*(EG291*DZ291/($K$5*1000))*MAX(MIN(DM291,$J$5),$I$5)*MAX(MIN(DM291,$J$5),$I$5)+$G$5*MAX(MIN(DM291,$J$5),$I$5)*(EG291*DZ291/($K$5*1000))+$H$5*(EG291*DZ291/($K$5*1000))*(EG291*DZ291/($K$5*1000)))</f>
        <v>0</v>
      </c>
      <c r="T291">
        <f>K291*(1000-(1000*0.61365*exp(17.502*X291/(240.97+X291))/(DZ291+EA291)+DU291)/2)/(1000*0.61365*exp(17.502*X291/(240.97+X291))/(DZ291+EA291)-DU291)</f>
        <v>0</v>
      </c>
      <c r="U291">
        <f>1/((DN291+1)/(R291/1.6)+1/(S291/1.37)) + DN291/((DN291+1)/(R291/1.6) + DN291/(S291/1.37))</f>
        <v>0</v>
      </c>
      <c r="V291">
        <f>(DI291*DL291)</f>
        <v>0</v>
      </c>
      <c r="W291">
        <f>(EB291+(V291+2*0.95*5.67E-8*(((EB291+$B$7)+273)^4-(EB291+273)^4)-44100*K291)/(1.84*29.3*S291+8*0.95*5.67E-8*(EB291+273)^3))</f>
        <v>0</v>
      </c>
      <c r="X291">
        <f>($C$7*EC291+$D$7*ED291+$E$7*W291)</f>
        <v>0</v>
      </c>
      <c r="Y291">
        <f>0.61365*exp(17.502*X291/(240.97+X291))</f>
        <v>0</v>
      </c>
      <c r="Z291">
        <f>(AA291/AB291*100)</f>
        <v>0</v>
      </c>
      <c r="AA291">
        <f>DU291*(DZ291+EA291)/1000</f>
        <v>0</v>
      </c>
      <c r="AB291">
        <f>0.61365*exp(17.502*EB291/(240.97+EB291))</f>
        <v>0</v>
      </c>
      <c r="AC291">
        <f>(Y291-DU291*(DZ291+EA291)/1000)</f>
        <v>0</v>
      </c>
      <c r="AD291">
        <f>(-K291*44100)</f>
        <v>0</v>
      </c>
      <c r="AE291">
        <f>2*29.3*S291*0.92*(EB291-X291)</f>
        <v>0</v>
      </c>
      <c r="AF291">
        <f>2*0.95*5.67E-8*(((EB291+$B$7)+273)^4-(X291+273)^4)</f>
        <v>0</v>
      </c>
      <c r="AG291">
        <f>V291+AF291+AD291+AE291</f>
        <v>0</v>
      </c>
      <c r="AH291">
        <f>DY291*AV291*(DT291-DS291*(1000-AV291*DV291)/(1000-AV291*DU291))/(100*DM291)</f>
        <v>0</v>
      </c>
      <c r="AI291">
        <f>1000*DY291*AV291*(DU291-DV291)/(100*DM291*(1000-AV291*DU291))</f>
        <v>0</v>
      </c>
      <c r="AJ291">
        <f>(AK291 - AL291 - DZ291*1E3/(8.314*(EB291+273.15)) * AN291/DY291 * AM291) * DY291/(100*DM291) * (1000 - DV291)/1000</f>
        <v>0</v>
      </c>
      <c r="AK291">
        <v>1389.091788517789</v>
      </c>
      <c r="AL291">
        <v>1363.609090909091</v>
      </c>
      <c r="AM291">
        <v>3.457618494775445</v>
      </c>
      <c r="AN291">
        <v>65.66156784725538</v>
      </c>
      <c r="AO291">
        <f>(AQ291 - AP291 + DZ291*1E3/(8.314*(EB291+273.15)) * AS291/DY291 * AR291) * DY291/(100*DM291) * 1000/(1000 - AQ291)</f>
        <v>0</v>
      </c>
      <c r="AP291">
        <v>21.44418712676376</v>
      </c>
      <c r="AQ291">
        <v>22.81333818181818</v>
      </c>
      <c r="AR291">
        <v>-6.564038288987835E-05</v>
      </c>
      <c r="AS291">
        <v>124.6823972662546</v>
      </c>
      <c r="AT291">
        <v>0</v>
      </c>
      <c r="AU291">
        <v>0</v>
      </c>
      <c r="AV291">
        <f>IF(AT291*$H$13&gt;=AX291,1.0,(AX291/(AX291-AT291*$H$13)))</f>
        <v>0</v>
      </c>
      <c r="AW291">
        <f>(AV291-1)*100</f>
        <v>0</v>
      </c>
      <c r="AX291">
        <f>MAX(0,($B$13+$C$13*EG291)/(1+$D$13*EG291)*DZ291/(EB291+273)*$E$13)</f>
        <v>0</v>
      </c>
      <c r="AY291" t="s">
        <v>439</v>
      </c>
      <c r="AZ291" t="s">
        <v>439</v>
      </c>
      <c r="BA291">
        <v>0</v>
      </c>
      <c r="BB291">
        <v>0</v>
      </c>
      <c r="BC291">
        <f>1-BA291/BB291</f>
        <v>0</v>
      </c>
      <c r="BD291">
        <v>0</v>
      </c>
      <c r="BE291" t="s">
        <v>439</v>
      </c>
      <c r="BF291" t="s">
        <v>439</v>
      </c>
      <c r="BG291">
        <v>0</v>
      </c>
      <c r="BH291">
        <v>0</v>
      </c>
      <c r="BI291">
        <f>1-BG291/BH291</f>
        <v>0</v>
      </c>
      <c r="BJ291">
        <v>0.5</v>
      </c>
      <c r="BK291">
        <f>DJ291</f>
        <v>0</v>
      </c>
      <c r="BL291">
        <f>M291</f>
        <v>0</v>
      </c>
      <c r="BM291">
        <f>BI291*BJ291*BK291</f>
        <v>0</v>
      </c>
      <c r="BN291">
        <f>(BL291-BD291)/BK291</f>
        <v>0</v>
      </c>
      <c r="BO291">
        <f>(BB291-BH291)/BH291</f>
        <v>0</v>
      </c>
      <c r="BP291">
        <f>BA291/(BC291+BA291/BH291)</f>
        <v>0</v>
      </c>
      <c r="BQ291" t="s">
        <v>439</v>
      </c>
      <c r="BR291">
        <v>0</v>
      </c>
      <c r="BS291">
        <f>IF(BR291&lt;&gt;0, BR291, BP291)</f>
        <v>0</v>
      </c>
      <c r="BT291">
        <f>1-BS291/BH291</f>
        <v>0</v>
      </c>
      <c r="BU291">
        <f>(BH291-BG291)/(BH291-BS291)</f>
        <v>0</v>
      </c>
      <c r="BV291">
        <f>(BB291-BH291)/(BB291-BS291)</f>
        <v>0</v>
      </c>
      <c r="BW291">
        <f>(BH291-BG291)/(BH291-BA291)</f>
        <v>0</v>
      </c>
      <c r="BX291">
        <f>(BB291-BH291)/(BB291-BA291)</f>
        <v>0</v>
      </c>
      <c r="BY291">
        <f>(BU291*BS291/BG291)</f>
        <v>0</v>
      </c>
      <c r="BZ291">
        <f>(1-BY291)</f>
        <v>0</v>
      </c>
      <c r="DI291">
        <f>$B$11*EH291+$C$11*EI291+$F$11*ET291*(1-EW291)</f>
        <v>0</v>
      </c>
      <c r="DJ291">
        <f>DI291*DK291</f>
        <v>0</v>
      </c>
      <c r="DK291">
        <f>($B$11*$D$9+$C$11*$D$9+$F$11*((FG291+EY291)/MAX(FG291+EY291+FH291, 0.1)*$I$9+FH291/MAX(FG291+EY291+FH291, 0.1)*$J$9))/($B$11+$C$11+$F$11)</f>
        <v>0</v>
      </c>
      <c r="DL291">
        <f>($B$11*$K$9+$C$11*$K$9+$F$11*((FG291+EY291)/MAX(FG291+EY291+FH291, 0.1)*$P$9+FH291/MAX(FG291+EY291+FH291, 0.1)*$Q$9))/($B$11+$C$11+$F$11)</f>
        <v>0</v>
      </c>
      <c r="DM291">
        <v>2.7</v>
      </c>
      <c r="DN291">
        <v>0.5</v>
      </c>
      <c r="DO291" t="s">
        <v>440</v>
      </c>
      <c r="DP291">
        <v>2</v>
      </c>
      <c r="DQ291" t="b">
        <v>1</v>
      </c>
      <c r="DR291">
        <v>1758405203.814285</v>
      </c>
      <c r="DS291">
        <v>1308.020357142857</v>
      </c>
      <c r="DT291">
        <v>1343.423214285714</v>
      </c>
      <c r="DU291">
        <v>22.82926785714286</v>
      </c>
      <c r="DV291">
        <v>21.4481</v>
      </c>
      <c r="DW291">
        <v>1306.858571428572</v>
      </c>
      <c r="DX291">
        <v>22.610425</v>
      </c>
      <c r="DY291">
        <v>499.9648571428571</v>
      </c>
      <c r="DZ291">
        <v>90.27213571428571</v>
      </c>
      <c r="EA291">
        <v>0.05180750357142857</v>
      </c>
      <c r="EB291">
        <v>29.39807500000001</v>
      </c>
      <c r="EC291">
        <v>30.00438214285714</v>
      </c>
      <c r="ED291">
        <v>999.9000000000002</v>
      </c>
      <c r="EE291">
        <v>0</v>
      </c>
      <c r="EF291">
        <v>0</v>
      </c>
      <c r="EG291">
        <v>10002.95</v>
      </c>
      <c r="EH291">
        <v>0</v>
      </c>
      <c r="EI291">
        <v>7.447139999999998</v>
      </c>
      <c r="EJ291">
        <v>-35.40355714285714</v>
      </c>
      <c r="EK291">
        <v>1338.578214285714</v>
      </c>
      <c r="EL291">
        <v>1372.869642857143</v>
      </c>
      <c r="EM291">
        <v>1.381174642857143</v>
      </c>
      <c r="EN291">
        <v>1343.423214285714</v>
      </c>
      <c r="EO291">
        <v>21.4481</v>
      </c>
      <c r="EP291">
        <v>2.060846785714286</v>
      </c>
      <c r="EQ291">
        <v>1.936165357142857</v>
      </c>
      <c r="ER291">
        <v>17.91974642857143</v>
      </c>
      <c r="ES291">
        <v>16.93175357142858</v>
      </c>
      <c r="ET291">
        <v>2000.011071428572</v>
      </c>
      <c r="EU291">
        <v>0.9800041785714285</v>
      </c>
      <c r="EV291">
        <v>0.01999548571428572</v>
      </c>
      <c r="EW291">
        <v>0</v>
      </c>
      <c r="EX291">
        <v>281.9783928571429</v>
      </c>
      <c r="EY291">
        <v>5.000560000000001</v>
      </c>
      <c r="EZ291">
        <v>5765.122142857143</v>
      </c>
      <c r="FA291">
        <v>17295</v>
      </c>
      <c r="FB291">
        <v>40.33682142857142</v>
      </c>
      <c r="FC291">
        <v>40.80757142857142</v>
      </c>
      <c r="FD291">
        <v>40.34146428571428</v>
      </c>
      <c r="FE291">
        <v>40.02192857142857</v>
      </c>
      <c r="FF291">
        <v>41.51528571428571</v>
      </c>
      <c r="FG291">
        <v>1955.121071428571</v>
      </c>
      <c r="FH291">
        <v>39.89000000000001</v>
      </c>
      <c r="FI291">
        <v>0</v>
      </c>
      <c r="FJ291">
        <v>1758405211.6</v>
      </c>
      <c r="FK291">
        <v>0</v>
      </c>
      <c r="FL291">
        <v>281.97108</v>
      </c>
      <c r="FM291">
        <v>-0.1589230864197224</v>
      </c>
      <c r="FN291">
        <v>-1.453076895610033</v>
      </c>
      <c r="FO291">
        <v>5764.976799999999</v>
      </c>
      <c r="FP291">
        <v>15</v>
      </c>
      <c r="FQ291">
        <v>0</v>
      </c>
      <c r="FR291" t="s">
        <v>441</v>
      </c>
      <c r="FS291">
        <v>1747148579.5</v>
      </c>
      <c r="FT291">
        <v>1747148584.5</v>
      </c>
      <c r="FU291">
        <v>0</v>
      </c>
      <c r="FV291">
        <v>0.162</v>
      </c>
      <c r="FW291">
        <v>-0.001</v>
      </c>
      <c r="FX291">
        <v>0.139</v>
      </c>
      <c r="FY291">
        <v>0.058</v>
      </c>
      <c r="FZ291">
        <v>420</v>
      </c>
      <c r="GA291">
        <v>16</v>
      </c>
      <c r="GB291">
        <v>0.19</v>
      </c>
      <c r="GC291">
        <v>0.02</v>
      </c>
      <c r="GD291">
        <v>-35.408125</v>
      </c>
      <c r="GE291">
        <v>-0.2018611632270131</v>
      </c>
      <c r="GF291">
        <v>0.06838760395714967</v>
      </c>
      <c r="GG291">
        <v>1</v>
      </c>
      <c r="GH291">
        <v>281.9465</v>
      </c>
      <c r="GI291">
        <v>0.3138731828502148</v>
      </c>
      <c r="GJ291">
        <v>0.1874836855647472</v>
      </c>
      <c r="GK291">
        <v>1</v>
      </c>
      <c r="GL291">
        <v>1.383542</v>
      </c>
      <c r="GM291">
        <v>-0.06538446529080653</v>
      </c>
      <c r="GN291">
        <v>0.006721170731353285</v>
      </c>
      <c r="GO291">
        <v>1</v>
      </c>
      <c r="GP291">
        <v>3</v>
      </c>
      <c r="GQ291">
        <v>3</v>
      </c>
      <c r="GR291" t="s">
        <v>442</v>
      </c>
      <c r="GS291">
        <v>3.12813</v>
      </c>
      <c r="GT291">
        <v>2.72997</v>
      </c>
      <c r="GU291">
        <v>0.186913</v>
      </c>
      <c r="GV291">
        <v>0.191208</v>
      </c>
      <c r="GW291">
        <v>0.103235</v>
      </c>
      <c r="GX291">
        <v>0.0994216</v>
      </c>
      <c r="GY291">
        <v>24446.3</v>
      </c>
      <c r="GZ291">
        <v>23545.8</v>
      </c>
      <c r="HA291">
        <v>30605.6</v>
      </c>
      <c r="HB291">
        <v>29363.8</v>
      </c>
      <c r="HC291">
        <v>37881.9</v>
      </c>
      <c r="HD291">
        <v>34791.2</v>
      </c>
      <c r="HE291">
        <v>46819</v>
      </c>
      <c r="HF291">
        <v>43624.8</v>
      </c>
      <c r="HG291">
        <v>1.83188</v>
      </c>
      <c r="HH291">
        <v>1.88845</v>
      </c>
      <c r="HI291">
        <v>0.120621</v>
      </c>
      <c r="HJ291">
        <v>0</v>
      </c>
      <c r="HK291">
        <v>28.0466</v>
      </c>
      <c r="HL291">
        <v>999.9</v>
      </c>
      <c r="HM291">
        <v>51.8</v>
      </c>
      <c r="HN291">
        <v>30.5</v>
      </c>
      <c r="HO291">
        <v>25.1556</v>
      </c>
      <c r="HP291">
        <v>63.4722</v>
      </c>
      <c r="HQ291">
        <v>16.6747</v>
      </c>
      <c r="HR291">
        <v>1</v>
      </c>
      <c r="HS291">
        <v>0.0825076</v>
      </c>
      <c r="HT291">
        <v>-0.397285</v>
      </c>
      <c r="HU291">
        <v>20.1998</v>
      </c>
      <c r="HV291">
        <v>5.22852</v>
      </c>
      <c r="HW291">
        <v>11.974</v>
      </c>
      <c r="HX291">
        <v>4.97025</v>
      </c>
      <c r="HY291">
        <v>3.28965</v>
      </c>
      <c r="HZ291">
        <v>9999</v>
      </c>
      <c r="IA291">
        <v>9999</v>
      </c>
      <c r="IB291">
        <v>9999</v>
      </c>
      <c r="IC291">
        <v>999.9</v>
      </c>
      <c r="ID291">
        <v>4.97296</v>
      </c>
      <c r="IE291">
        <v>1.87729</v>
      </c>
      <c r="IF291">
        <v>1.87533</v>
      </c>
      <c r="IG291">
        <v>1.8782</v>
      </c>
      <c r="IH291">
        <v>1.87488</v>
      </c>
      <c r="II291">
        <v>1.87851</v>
      </c>
      <c r="IJ291">
        <v>1.87561</v>
      </c>
      <c r="IK291">
        <v>1.87681</v>
      </c>
      <c r="IL291">
        <v>0</v>
      </c>
      <c r="IM291">
        <v>0</v>
      </c>
      <c r="IN291">
        <v>0</v>
      </c>
      <c r="IO291">
        <v>0</v>
      </c>
      <c r="IP291" t="s">
        <v>443</v>
      </c>
      <c r="IQ291" t="s">
        <v>444</v>
      </c>
      <c r="IR291" t="s">
        <v>445</v>
      </c>
      <c r="IS291" t="s">
        <v>445</v>
      </c>
      <c r="IT291" t="s">
        <v>445</v>
      </c>
      <c r="IU291" t="s">
        <v>445</v>
      </c>
      <c r="IV291">
        <v>0</v>
      </c>
      <c r="IW291">
        <v>100</v>
      </c>
      <c r="IX291">
        <v>100</v>
      </c>
      <c r="IY291">
        <v>1.2</v>
      </c>
      <c r="IZ291">
        <v>0.2184</v>
      </c>
      <c r="JA291">
        <v>-0.2046850803116756</v>
      </c>
      <c r="JB291">
        <v>0.001090686741545948</v>
      </c>
      <c r="JC291">
        <v>-2.452344269991786E-07</v>
      </c>
      <c r="JD291">
        <v>1.613811493950918E-10</v>
      </c>
      <c r="JE291">
        <v>-0.05017639731038544</v>
      </c>
      <c r="JF291">
        <v>-0.0006473243881308715</v>
      </c>
      <c r="JG291">
        <v>0.0006993473609999637</v>
      </c>
      <c r="JH291">
        <v>-6.390957121238126E-06</v>
      </c>
      <c r="JI291">
        <v>1</v>
      </c>
      <c r="JJ291">
        <v>2094</v>
      </c>
      <c r="JK291">
        <v>1</v>
      </c>
      <c r="JL291">
        <v>27</v>
      </c>
      <c r="JM291">
        <v>187610.5</v>
      </c>
      <c r="JN291">
        <v>187610.5</v>
      </c>
      <c r="JO291">
        <v>2.88574</v>
      </c>
      <c r="JP291">
        <v>2.51831</v>
      </c>
      <c r="JQ291">
        <v>1.39893</v>
      </c>
      <c r="JR291">
        <v>2.34497</v>
      </c>
      <c r="JS291">
        <v>1.44897</v>
      </c>
      <c r="JT291">
        <v>2.59521</v>
      </c>
      <c r="JU291">
        <v>36.7654</v>
      </c>
      <c r="JV291">
        <v>24.2013</v>
      </c>
      <c r="JW291">
        <v>18</v>
      </c>
      <c r="JX291">
        <v>477.139</v>
      </c>
      <c r="JY291">
        <v>482.949</v>
      </c>
      <c r="JZ291">
        <v>27.8255</v>
      </c>
      <c r="KA291">
        <v>28.2119</v>
      </c>
      <c r="KB291">
        <v>30.0001</v>
      </c>
      <c r="KC291">
        <v>27.9241</v>
      </c>
      <c r="KD291">
        <v>27.9918</v>
      </c>
      <c r="KE291">
        <v>57.7681</v>
      </c>
      <c r="KF291">
        <v>23.6757</v>
      </c>
      <c r="KG291">
        <v>94.4504</v>
      </c>
      <c r="KH291">
        <v>27.8172</v>
      </c>
      <c r="KI291">
        <v>1389.46</v>
      </c>
      <c r="KJ291">
        <v>21.451</v>
      </c>
      <c r="KK291">
        <v>101.18</v>
      </c>
      <c r="KL291">
        <v>100.352</v>
      </c>
    </row>
    <row r="292" spans="1:298">
      <c r="A292">
        <v>276</v>
      </c>
      <c r="B292">
        <v>1758405216.6</v>
      </c>
      <c r="C292">
        <v>7808.099999904633</v>
      </c>
      <c r="D292" t="s">
        <v>999</v>
      </c>
      <c r="E292" t="s">
        <v>1000</v>
      </c>
      <c r="F292">
        <v>5</v>
      </c>
      <c r="G292" t="s">
        <v>834</v>
      </c>
      <c r="H292" t="s">
        <v>437</v>
      </c>
      <c r="I292" t="s">
        <v>438</v>
      </c>
      <c r="J292">
        <v>1758405209.1</v>
      </c>
      <c r="K292">
        <f>(L292)/1000</f>
        <v>0</v>
      </c>
      <c r="L292">
        <f>IF(DQ292, AO292, AI292)</f>
        <v>0</v>
      </c>
      <c r="M292">
        <f>IF(DQ292, AJ292, AH292)</f>
        <v>0</v>
      </c>
      <c r="N292">
        <f>DS292 - IF(AV292&gt;1, M292*DM292*100.0/(AX292), 0)</f>
        <v>0</v>
      </c>
      <c r="O292">
        <f>((U292-K292/2)*N292-M292)/(U292+K292/2)</f>
        <v>0</v>
      </c>
      <c r="P292">
        <f>O292*(DZ292+EA292)/1000.0</f>
        <v>0</v>
      </c>
      <c r="Q292">
        <f>(DS292 - IF(AV292&gt;1, M292*DM292*100.0/(AX292), 0))*(DZ292+EA292)/1000.0</f>
        <v>0</v>
      </c>
      <c r="R292">
        <f>2.0/((1/T292-1/S292)+SIGN(T292)*SQRT((1/T292-1/S292)*(1/T292-1/S292) + 4*DN292/((DN292+1)*(DN292+1))*(2*1/T292*1/S292-1/S292*1/S292)))</f>
        <v>0</v>
      </c>
      <c r="S292">
        <f>IF(LEFT(DO292,1)&lt;&gt;"0",IF(LEFT(DO292,1)="1",3.0,DP292),$D$5+$E$5*(EG292*DZ292/($K$5*1000))+$F$5*(EG292*DZ292/($K$5*1000))*MAX(MIN(DM292,$J$5),$I$5)*MAX(MIN(DM292,$J$5),$I$5)+$G$5*MAX(MIN(DM292,$J$5),$I$5)*(EG292*DZ292/($K$5*1000))+$H$5*(EG292*DZ292/($K$5*1000))*(EG292*DZ292/($K$5*1000)))</f>
        <v>0</v>
      </c>
      <c r="T292">
        <f>K292*(1000-(1000*0.61365*exp(17.502*X292/(240.97+X292))/(DZ292+EA292)+DU292)/2)/(1000*0.61365*exp(17.502*X292/(240.97+X292))/(DZ292+EA292)-DU292)</f>
        <v>0</v>
      </c>
      <c r="U292">
        <f>1/((DN292+1)/(R292/1.6)+1/(S292/1.37)) + DN292/((DN292+1)/(R292/1.6) + DN292/(S292/1.37))</f>
        <v>0</v>
      </c>
      <c r="V292">
        <f>(DI292*DL292)</f>
        <v>0</v>
      </c>
      <c r="W292">
        <f>(EB292+(V292+2*0.95*5.67E-8*(((EB292+$B$7)+273)^4-(EB292+273)^4)-44100*K292)/(1.84*29.3*S292+8*0.95*5.67E-8*(EB292+273)^3))</f>
        <v>0</v>
      </c>
      <c r="X292">
        <f>($C$7*EC292+$D$7*ED292+$E$7*W292)</f>
        <v>0</v>
      </c>
      <c r="Y292">
        <f>0.61365*exp(17.502*X292/(240.97+X292))</f>
        <v>0</v>
      </c>
      <c r="Z292">
        <f>(AA292/AB292*100)</f>
        <v>0</v>
      </c>
      <c r="AA292">
        <f>DU292*(DZ292+EA292)/1000</f>
        <v>0</v>
      </c>
      <c r="AB292">
        <f>0.61365*exp(17.502*EB292/(240.97+EB292))</f>
        <v>0</v>
      </c>
      <c r="AC292">
        <f>(Y292-DU292*(DZ292+EA292)/1000)</f>
        <v>0</v>
      </c>
      <c r="AD292">
        <f>(-K292*44100)</f>
        <v>0</v>
      </c>
      <c r="AE292">
        <f>2*29.3*S292*0.92*(EB292-X292)</f>
        <v>0</v>
      </c>
      <c r="AF292">
        <f>2*0.95*5.67E-8*(((EB292+$B$7)+273)^4-(X292+273)^4)</f>
        <v>0</v>
      </c>
      <c r="AG292">
        <f>V292+AF292+AD292+AE292</f>
        <v>0</v>
      </c>
      <c r="AH292">
        <f>DY292*AV292*(DT292-DS292*(1000-AV292*DV292)/(1000-AV292*DU292))/(100*DM292)</f>
        <v>0</v>
      </c>
      <c r="AI292">
        <f>1000*DY292*AV292*(DU292-DV292)/(100*DM292*(1000-AV292*DU292))</f>
        <v>0</v>
      </c>
      <c r="AJ292">
        <f>(AK292 - AL292 - DZ292*1E3/(8.314*(EB292+273.15)) * AN292/DY292 * AM292) * DY292/(100*DM292) * (1000 - DV292)/1000</f>
        <v>0</v>
      </c>
      <c r="AK292">
        <v>1406.265580116266</v>
      </c>
      <c r="AL292">
        <v>1380.73303030303</v>
      </c>
      <c r="AM292">
        <v>3.426764558411028</v>
      </c>
      <c r="AN292">
        <v>65.66156784725538</v>
      </c>
      <c r="AO292">
        <f>(AQ292 - AP292 + DZ292*1E3/(8.314*(EB292+273.15)) * AS292/DY292 * AR292) * DY292/(100*DM292) * 1000/(1000 - AQ292)</f>
        <v>0</v>
      </c>
      <c r="AP292">
        <v>21.44028712664175</v>
      </c>
      <c r="AQ292">
        <v>22.7978903030303</v>
      </c>
      <c r="AR292">
        <v>-8.230320975881468E-05</v>
      </c>
      <c r="AS292">
        <v>124.6823972662546</v>
      </c>
      <c r="AT292">
        <v>0</v>
      </c>
      <c r="AU292">
        <v>0</v>
      </c>
      <c r="AV292">
        <f>IF(AT292*$H$13&gt;=AX292,1.0,(AX292/(AX292-AT292*$H$13)))</f>
        <v>0</v>
      </c>
      <c r="AW292">
        <f>(AV292-1)*100</f>
        <v>0</v>
      </c>
      <c r="AX292">
        <f>MAX(0,($B$13+$C$13*EG292)/(1+$D$13*EG292)*DZ292/(EB292+273)*$E$13)</f>
        <v>0</v>
      </c>
      <c r="AY292" t="s">
        <v>439</v>
      </c>
      <c r="AZ292" t="s">
        <v>439</v>
      </c>
      <c r="BA292">
        <v>0</v>
      </c>
      <c r="BB292">
        <v>0</v>
      </c>
      <c r="BC292">
        <f>1-BA292/BB292</f>
        <v>0</v>
      </c>
      <c r="BD292">
        <v>0</v>
      </c>
      <c r="BE292" t="s">
        <v>439</v>
      </c>
      <c r="BF292" t="s">
        <v>439</v>
      </c>
      <c r="BG292">
        <v>0</v>
      </c>
      <c r="BH292">
        <v>0</v>
      </c>
      <c r="BI292">
        <f>1-BG292/BH292</f>
        <v>0</v>
      </c>
      <c r="BJ292">
        <v>0.5</v>
      </c>
      <c r="BK292">
        <f>DJ292</f>
        <v>0</v>
      </c>
      <c r="BL292">
        <f>M292</f>
        <v>0</v>
      </c>
      <c r="BM292">
        <f>BI292*BJ292*BK292</f>
        <v>0</v>
      </c>
      <c r="BN292">
        <f>(BL292-BD292)/BK292</f>
        <v>0</v>
      </c>
      <c r="BO292">
        <f>(BB292-BH292)/BH292</f>
        <v>0</v>
      </c>
      <c r="BP292">
        <f>BA292/(BC292+BA292/BH292)</f>
        <v>0</v>
      </c>
      <c r="BQ292" t="s">
        <v>439</v>
      </c>
      <c r="BR292">
        <v>0</v>
      </c>
      <c r="BS292">
        <f>IF(BR292&lt;&gt;0, BR292, BP292)</f>
        <v>0</v>
      </c>
      <c r="BT292">
        <f>1-BS292/BH292</f>
        <v>0</v>
      </c>
      <c r="BU292">
        <f>(BH292-BG292)/(BH292-BS292)</f>
        <v>0</v>
      </c>
      <c r="BV292">
        <f>(BB292-BH292)/(BB292-BS292)</f>
        <v>0</v>
      </c>
      <c r="BW292">
        <f>(BH292-BG292)/(BH292-BA292)</f>
        <v>0</v>
      </c>
      <c r="BX292">
        <f>(BB292-BH292)/(BB292-BA292)</f>
        <v>0</v>
      </c>
      <c r="BY292">
        <f>(BU292*BS292/BG292)</f>
        <v>0</v>
      </c>
      <c r="BZ292">
        <f>(1-BY292)</f>
        <v>0</v>
      </c>
      <c r="DI292">
        <f>$B$11*EH292+$C$11*EI292+$F$11*ET292*(1-EW292)</f>
        <v>0</v>
      </c>
      <c r="DJ292">
        <f>DI292*DK292</f>
        <v>0</v>
      </c>
      <c r="DK292">
        <f>($B$11*$D$9+$C$11*$D$9+$F$11*((FG292+EY292)/MAX(FG292+EY292+FH292, 0.1)*$I$9+FH292/MAX(FG292+EY292+FH292, 0.1)*$J$9))/($B$11+$C$11+$F$11)</f>
        <v>0</v>
      </c>
      <c r="DL292">
        <f>($B$11*$K$9+$C$11*$K$9+$F$11*((FG292+EY292)/MAX(FG292+EY292+FH292, 0.1)*$P$9+FH292/MAX(FG292+EY292+FH292, 0.1)*$Q$9))/($B$11+$C$11+$F$11)</f>
        <v>0</v>
      </c>
      <c r="DM292">
        <v>2.7</v>
      </c>
      <c r="DN292">
        <v>0.5</v>
      </c>
      <c r="DO292" t="s">
        <v>440</v>
      </c>
      <c r="DP292">
        <v>2</v>
      </c>
      <c r="DQ292" t="b">
        <v>1</v>
      </c>
      <c r="DR292">
        <v>1758405209.1</v>
      </c>
      <c r="DS292">
        <v>1325.741111111111</v>
      </c>
      <c r="DT292">
        <v>1361.181851851852</v>
      </c>
      <c r="DU292">
        <v>22.81729259259259</v>
      </c>
      <c r="DV292">
        <v>21.44437037037037</v>
      </c>
      <c r="DW292">
        <v>1324.557037037037</v>
      </c>
      <c r="DX292">
        <v>22.59871481481482</v>
      </c>
      <c r="DY292">
        <v>500.0297037037038</v>
      </c>
      <c r="DZ292">
        <v>90.27264444444445</v>
      </c>
      <c r="EA292">
        <v>0.05180991111111112</v>
      </c>
      <c r="EB292">
        <v>29.40053703703703</v>
      </c>
      <c r="EC292">
        <v>30.01137037037037</v>
      </c>
      <c r="ED292">
        <v>999.9000000000001</v>
      </c>
      <c r="EE292">
        <v>0</v>
      </c>
      <c r="EF292">
        <v>0</v>
      </c>
      <c r="EG292">
        <v>10005.70111111111</v>
      </c>
      <c r="EH292">
        <v>0</v>
      </c>
      <c r="EI292">
        <v>7.447139999999998</v>
      </c>
      <c r="EJ292">
        <v>-35.44114814814815</v>
      </c>
      <c r="EK292">
        <v>1356.697037037037</v>
      </c>
      <c r="EL292">
        <v>1391.012592592592</v>
      </c>
      <c r="EM292">
        <v>1.372934074074074</v>
      </c>
      <c r="EN292">
        <v>1361.181851851852</v>
      </c>
      <c r="EO292">
        <v>21.44437037037037</v>
      </c>
      <c r="EP292">
        <v>2.059778148148148</v>
      </c>
      <c r="EQ292">
        <v>1.93584037037037</v>
      </c>
      <c r="ER292">
        <v>17.9115037037037</v>
      </c>
      <c r="ES292">
        <v>16.9291</v>
      </c>
      <c r="ET292">
        <v>2000.025185185185</v>
      </c>
      <c r="EU292">
        <v>0.9800043333333334</v>
      </c>
      <c r="EV292">
        <v>0.01999532592592592</v>
      </c>
      <c r="EW292">
        <v>0</v>
      </c>
      <c r="EX292">
        <v>281.9146296296296</v>
      </c>
      <c r="EY292">
        <v>5.000560000000001</v>
      </c>
      <c r="EZ292">
        <v>5764.907407407406</v>
      </c>
      <c r="FA292">
        <v>17295.11481481482</v>
      </c>
      <c r="FB292">
        <v>40.37929629629629</v>
      </c>
      <c r="FC292">
        <v>40.8074074074074</v>
      </c>
      <c r="FD292">
        <v>40.34018518518518</v>
      </c>
      <c r="FE292">
        <v>40.02751851851852</v>
      </c>
      <c r="FF292">
        <v>41.50888888888888</v>
      </c>
      <c r="FG292">
        <v>1955.135185185185</v>
      </c>
      <c r="FH292">
        <v>39.89000000000001</v>
      </c>
      <c r="FI292">
        <v>0</v>
      </c>
      <c r="FJ292">
        <v>1758405216.4</v>
      </c>
      <c r="FK292">
        <v>0</v>
      </c>
      <c r="FL292">
        <v>281.90536</v>
      </c>
      <c r="FM292">
        <v>-1.225384616839764</v>
      </c>
      <c r="FN292">
        <v>-2.063846144223294</v>
      </c>
      <c r="FO292">
        <v>5764.829199999999</v>
      </c>
      <c r="FP292">
        <v>15</v>
      </c>
      <c r="FQ292">
        <v>0</v>
      </c>
      <c r="FR292" t="s">
        <v>441</v>
      </c>
      <c r="FS292">
        <v>1747148579.5</v>
      </c>
      <c r="FT292">
        <v>1747148584.5</v>
      </c>
      <c r="FU292">
        <v>0</v>
      </c>
      <c r="FV292">
        <v>0.162</v>
      </c>
      <c r="FW292">
        <v>-0.001</v>
      </c>
      <c r="FX292">
        <v>0.139</v>
      </c>
      <c r="FY292">
        <v>0.058</v>
      </c>
      <c r="FZ292">
        <v>420</v>
      </c>
      <c r="GA292">
        <v>16</v>
      </c>
      <c r="GB292">
        <v>0.19</v>
      </c>
      <c r="GC292">
        <v>0.02</v>
      </c>
      <c r="GD292">
        <v>-35.40985853658537</v>
      </c>
      <c r="GE292">
        <v>-0.3987240418118628</v>
      </c>
      <c r="GF292">
        <v>0.07113644387118917</v>
      </c>
      <c r="GG292">
        <v>1</v>
      </c>
      <c r="GH292">
        <v>281.9286176470588</v>
      </c>
      <c r="GI292">
        <v>-0.4986249053012892</v>
      </c>
      <c r="GJ292">
        <v>0.1894901851727855</v>
      </c>
      <c r="GK292">
        <v>1</v>
      </c>
      <c r="GL292">
        <v>1.377659756097561</v>
      </c>
      <c r="GM292">
        <v>-0.08988271777003448</v>
      </c>
      <c r="GN292">
        <v>0.009299466936677875</v>
      </c>
      <c r="GO292">
        <v>1</v>
      </c>
      <c r="GP292">
        <v>3</v>
      </c>
      <c r="GQ292">
        <v>3</v>
      </c>
      <c r="GR292" t="s">
        <v>442</v>
      </c>
      <c r="GS292">
        <v>3.12813</v>
      </c>
      <c r="GT292">
        <v>2.72943</v>
      </c>
      <c r="GU292">
        <v>0.188327</v>
      </c>
      <c r="GV292">
        <v>0.192611</v>
      </c>
      <c r="GW292">
        <v>0.103188</v>
      </c>
      <c r="GX292">
        <v>0.0994111</v>
      </c>
      <c r="GY292">
        <v>24403.9</v>
      </c>
      <c r="GZ292">
        <v>23504.8</v>
      </c>
      <c r="HA292">
        <v>30605.9</v>
      </c>
      <c r="HB292">
        <v>29363.7</v>
      </c>
      <c r="HC292">
        <v>37884.1</v>
      </c>
      <c r="HD292">
        <v>34791.5</v>
      </c>
      <c r="HE292">
        <v>46819.1</v>
      </c>
      <c r="HF292">
        <v>43624.6</v>
      </c>
      <c r="HG292">
        <v>1.83167</v>
      </c>
      <c r="HH292">
        <v>1.88878</v>
      </c>
      <c r="HI292">
        <v>0.122044</v>
      </c>
      <c r="HJ292">
        <v>0</v>
      </c>
      <c r="HK292">
        <v>28.0436</v>
      </c>
      <c r="HL292">
        <v>999.9</v>
      </c>
      <c r="HM292">
        <v>51.8</v>
      </c>
      <c r="HN292">
        <v>30.5</v>
      </c>
      <c r="HO292">
        <v>25.1574</v>
      </c>
      <c r="HP292">
        <v>63.6022</v>
      </c>
      <c r="HQ292">
        <v>16.6026</v>
      </c>
      <c r="HR292">
        <v>1</v>
      </c>
      <c r="HS292">
        <v>0.0825229</v>
      </c>
      <c r="HT292">
        <v>-0.364613</v>
      </c>
      <c r="HU292">
        <v>20.1999</v>
      </c>
      <c r="HV292">
        <v>5.22882</v>
      </c>
      <c r="HW292">
        <v>11.974</v>
      </c>
      <c r="HX292">
        <v>4.9701</v>
      </c>
      <c r="HY292">
        <v>3.2897</v>
      </c>
      <c r="HZ292">
        <v>9999</v>
      </c>
      <c r="IA292">
        <v>9999</v>
      </c>
      <c r="IB292">
        <v>9999</v>
      </c>
      <c r="IC292">
        <v>999.9</v>
      </c>
      <c r="ID292">
        <v>4.97296</v>
      </c>
      <c r="IE292">
        <v>1.87729</v>
      </c>
      <c r="IF292">
        <v>1.87534</v>
      </c>
      <c r="IG292">
        <v>1.8782</v>
      </c>
      <c r="IH292">
        <v>1.87492</v>
      </c>
      <c r="II292">
        <v>1.87851</v>
      </c>
      <c r="IJ292">
        <v>1.8756</v>
      </c>
      <c r="IK292">
        <v>1.87678</v>
      </c>
      <c r="IL292">
        <v>0</v>
      </c>
      <c r="IM292">
        <v>0</v>
      </c>
      <c r="IN292">
        <v>0</v>
      </c>
      <c r="IO292">
        <v>0</v>
      </c>
      <c r="IP292" t="s">
        <v>443</v>
      </c>
      <c r="IQ292" t="s">
        <v>444</v>
      </c>
      <c r="IR292" t="s">
        <v>445</v>
      </c>
      <c r="IS292" t="s">
        <v>445</v>
      </c>
      <c r="IT292" t="s">
        <v>445</v>
      </c>
      <c r="IU292" t="s">
        <v>445</v>
      </c>
      <c r="IV292">
        <v>0</v>
      </c>
      <c r="IW292">
        <v>100</v>
      </c>
      <c r="IX292">
        <v>100</v>
      </c>
      <c r="IY292">
        <v>1.21</v>
      </c>
      <c r="IZ292">
        <v>0.2182</v>
      </c>
      <c r="JA292">
        <v>-0.2046850803116756</v>
      </c>
      <c r="JB292">
        <v>0.001090686741545948</v>
      </c>
      <c r="JC292">
        <v>-2.452344269991786E-07</v>
      </c>
      <c r="JD292">
        <v>1.613811493950918E-10</v>
      </c>
      <c r="JE292">
        <v>-0.05017639731038544</v>
      </c>
      <c r="JF292">
        <v>-0.0006473243881308715</v>
      </c>
      <c r="JG292">
        <v>0.0006993473609999637</v>
      </c>
      <c r="JH292">
        <v>-6.390957121238126E-06</v>
      </c>
      <c r="JI292">
        <v>1</v>
      </c>
      <c r="JJ292">
        <v>2094</v>
      </c>
      <c r="JK292">
        <v>1</v>
      </c>
      <c r="JL292">
        <v>27</v>
      </c>
      <c r="JM292">
        <v>187610.6</v>
      </c>
      <c r="JN292">
        <v>187610.5</v>
      </c>
      <c r="JO292">
        <v>2.91138</v>
      </c>
      <c r="JP292">
        <v>2.5293</v>
      </c>
      <c r="JQ292">
        <v>1.39893</v>
      </c>
      <c r="JR292">
        <v>2.34375</v>
      </c>
      <c r="JS292">
        <v>1.44897</v>
      </c>
      <c r="JT292">
        <v>2.6001</v>
      </c>
      <c r="JU292">
        <v>36.7892</v>
      </c>
      <c r="JV292">
        <v>24.2013</v>
      </c>
      <c r="JW292">
        <v>18</v>
      </c>
      <c r="JX292">
        <v>477.015</v>
      </c>
      <c r="JY292">
        <v>483.15</v>
      </c>
      <c r="JZ292">
        <v>27.8261</v>
      </c>
      <c r="KA292">
        <v>28.2119</v>
      </c>
      <c r="KB292">
        <v>30.0001</v>
      </c>
      <c r="KC292">
        <v>27.9217</v>
      </c>
      <c r="KD292">
        <v>27.9899</v>
      </c>
      <c r="KE292">
        <v>58.2878</v>
      </c>
      <c r="KF292">
        <v>23.6757</v>
      </c>
      <c r="KG292">
        <v>94.4504</v>
      </c>
      <c r="KH292">
        <v>27.7967</v>
      </c>
      <c r="KI292">
        <v>1402.82</v>
      </c>
      <c r="KJ292">
        <v>21.4702</v>
      </c>
      <c r="KK292">
        <v>101.18</v>
      </c>
      <c r="KL292">
        <v>100.352</v>
      </c>
    </row>
    <row r="293" spans="1:298">
      <c r="A293">
        <v>277</v>
      </c>
      <c r="B293">
        <v>1758405221.6</v>
      </c>
      <c r="C293">
        <v>7813.099999904633</v>
      </c>
      <c r="D293" t="s">
        <v>1001</v>
      </c>
      <c r="E293" t="s">
        <v>1002</v>
      </c>
      <c r="F293">
        <v>5</v>
      </c>
      <c r="G293" t="s">
        <v>834</v>
      </c>
      <c r="H293" t="s">
        <v>437</v>
      </c>
      <c r="I293" t="s">
        <v>438</v>
      </c>
      <c r="J293">
        <v>1758405213.814285</v>
      </c>
      <c r="K293">
        <f>(L293)/1000</f>
        <v>0</v>
      </c>
      <c r="L293">
        <f>IF(DQ293, AO293, AI293)</f>
        <v>0</v>
      </c>
      <c r="M293">
        <f>IF(DQ293, AJ293, AH293)</f>
        <v>0</v>
      </c>
      <c r="N293">
        <f>DS293 - IF(AV293&gt;1, M293*DM293*100.0/(AX293), 0)</f>
        <v>0</v>
      </c>
      <c r="O293">
        <f>((U293-K293/2)*N293-M293)/(U293+K293/2)</f>
        <v>0</v>
      </c>
      <c r="P293">
        <f>O293*(DZ293+EA293)/1000.0</f>
        <v>0</v>
      </c>
      <c r="Q293">
        <f>(DS293 - IF(AV293&gt;1, M293*DM293*100.0/(AX293), 0))*(DZ293+EA293)/1000.0</f>
        <v>0</v>
      </c>
      <c r="R293">
        <f>2.0/((1/T293-1/S293)+SIGN(T293)*SQRT((1/T293-1/S293)*(1/T293-1/S293) + 4*DN293/((DN293+1)*(DN293+1))*(2*1/T293*1/S293-1/S293*1/S293)))</f>
        <v>0</v>
      </c>
      <c r="S293">
        <f>IF(LEFT(DO293,1)&lt;&gt;"0",IF(LEFT(DO293,1)="1",3.0,DP293),$D$5+$E$5*(EG293*DZ293/($K$5*1000))+$F$5*(EG293*DZ293/($K$5*1000))*MAX(MIN(DM293,$J$5),$I$5)*MAX(MIN(DM293,$J$5),$I$5)+$G$5*MAX(MIN(DM293,$J$5),$I$5)*(EG293*DZ293/($K$5*1000))+$H$5*(EG293*DZ293/($K$5*1000))*(EG293*DZ293/($K$5*1000)))</f>
        <v>0</v>
      </c>
      <c r="T293">
        <f>K293*(1000-(1000*0.61365*exp(17.502*X293/(240.97+X293))/(DZ293+EA293)+DU293)/2)/(1000*0.61365*exp(17.502*X293/(240.97+X293))/(DZ293+EA293)-DU293)</f>
        <v>0</v>
      </c>
      <c r="U293">
        <f>1/((DN293+1)/(R293/1.6)+1/(S293/1.37)) + DN293/((DN293+1)/(R293/1.6) + DN293/(S293/1.37))</f>
        <v>0</v>
      </c>
      <c r="V293">
        <f>(DI293*DL293)</f>
        <v>0</v>
      </c>
      <c r="W293">
        <f>(EB293+(V293+2*0.95*5.67E-8*(((EB293+$B$7)+273)^4-(EB293+273)^4)-44100*K293)/(1.84*29.3*S293+8*0.95*5.67E-8*(EB293+273)^3))</f>
        <v>0</v>
      </c>
      <c r="X293">
        <f>($C$7*EC293+$D$7*ED293+$E$7*W293)</f>
        <v>0</v>
      </c>
      <c r="Y293">
        <f>0.61365*exp(17.502*X293/(240.97+X293))</f>
        <v>0</v>
      </c>
      <c r="Z293">
        <f>(AA293/AB293*100)</f>
        <v>0</v>
      </c>
      <c r="AA293">
        <f>DU293*(DZ293+EA293)/1000</f>
        <v>0</v>
      </c>
      <c r="AB293">
        <f>0.61365*exp(17.502*EB293/(240.97+EB293))</f>
        <v>0</v>
      </c>
      <c r="AC293">
        <f>(Y293-DU293*(DZ293+EA293)/1000)</f>
        <v>0</v>
      </c>
      <c r="AD293">
        <f>(-K293*44100)</f>
        <v>0</v>
      </c>
      <c r="AE293">
        <f>2*29.3*S293*0.92*(EB293-X293)</f>
        <v>0</v>
      </c>
      <c r="AF293">
        <f>2*0.95*5.67E-8*(((EB293+$B$7)+273)^4-(X293+273)^4)</f>
        <v>0</v>
      </c>
      <c r="AG293">
        <f>V293+AF293+AD293+AE293</f>
        <v>0</v>
      </c>
      <c r="AH293">
        <f>DY293*AV293*(DT293-DS293*(1000-AV293*DV293)/(1000-AV293*DU293))/(100*DM293)</f>
        <v>0</v>
      </c>
      <c r="AI293">
        <f>1000*DY293*AV293*(DU293-DV293)/(100*DM293*(1000-AV293*DU293))</f>
        <v>0</v>
      </c>
      <c r="AJ293">
        <f>(AK293 - AL293 - DZ293*1E3/(8.314*(EB293+273.15)) * AN293/DY293 * AM293) * DY293/(100*DM293) * (1000 - DV293)/1000</f>
        <v>0</v>
      </c>
      <c r="AK293">
        <v>1423.298772832235</v>
      </c>
      <c r="AL293">
        <v>1397.797757575758</v>
      </c>
      <c r="AM293">
        <v>3.415086296614304</v>
      </c>
      <c r="AN293">
        <v>65.66156784725538</v>
      </c>
      <c r="AO293">
        <f>(AQ293 - AP293 + DZ293*1E3/(8.314*(EB293+273.15)) * AS293/DY293 * AR293) * DY293/(100*DM293) * 1000/(1000 - AQ293)</f>
        <v>0</v>
      </c>
      <c r="AP293">
        <v>21.43833630615472</v>
      </c>
      <c r="AQ293">
        <v>22.78444181818181</v>
      </c>
      <c r="AR293">
        <v>-7.624752884382914E-05</v>
      </c>
      <c r="AS293">
        <v>124.6823972662546</v>
      </c>
      <c r="AT293">
        <v>0</v>
      </c>
      <c r="AU293">
        <v>0</v>
      </c>
      <c r="AV293">
        <f>IF(AT293*$H$13&gt;=AX293,1.0,(AX293/(AX293-AT293*$H$13)))</f>
        <v>0</v>
      </c>
      <c r="AW293">
        <f>(AV293-1)*100</f>
        <v>0</v>
      </c>
      <c r="AX293">
        <f>MAX(0,($B$13+$C$13*EG293)/(1+$D$13*EG293)*DZ293/(EB293+273)*$E$13)</f>
        <v>0</v>
      </c>
      <c r="AY293" t="s">
        <v>439</v>
      </c>
      <c r="AZ293" t="s">
        <v>439</v>
      </c>
      <c r="BA293">
        <v>0</v>
      </c>
      <c r="BB293">
        <v>0</v>
      </c>
      <c r="BC293">
        <f>1-BA293/BB293</f>
        <v>0</v>
      </c>
      <c r="BD293">
        <v>0</v>
      </c>
      <c r="BE293" t="s">
        <v>439</v>
      </c>
      <c r="BF293" t="s">
        <v>439</v>
      </c>
      <c r="BG293">
        <v>0</v>
      </c>
      <c r="BH293">
        <v>0</v>
      </c>
      <c r="BI293">
        <f>1-BG293/BH293</f>
        <v>0</v>
      </c>
      <c r="BJ293">
        <v>0.5</v>
      </c>
      <c r="BK293">
        <f>DJ293</f>
        <v>0</v>
      </c>
      <c r="BL293">
        <f>M293</f>
        <v>0</v>
      </c>
      <c r="BM293">
        <f>BI293*BJ293*BK293</f>
        <v>0</v>
      </c>
      <c r="BN293">
        <f>(BL293-BD293)/BK293</f>
        <v>0</v>
      </c>
      <c r="BO293">
        <f>(BB293-BH293)/BH293</f>
        <v>0</v>
      </c>
      <c r="BP293">
        <f>BA293/(BC293+BA293/BH293)</f>
        <v>0</v>
      </c>
      <c r="BQ293" t="s">
        <v>439</v>
      </c>
      <c r="BR293">
        <v>0</v>
      </c>
      <c r="BS293">
        <f>IF(BR293&lt;&gt;0, BR293, BP293)</f>
        <v>0</v>
      </c>
      <c r="BT293">
        <f>1-BS293/BH293</f>
        <v>0</v>
      </c>
      <c r="BU293">
        <f>(BH293-BG293)/(BH293-BS293)</f>
        <v>0</v>
      </c>
      <c r="BV293">
        <f>(BB293-BH293)/(BB293-BS293)</f>
        <v>0</v>
      </c>
      <c r="BW293">
        <f>(BH293-BG293)/(BH293-BA293)</f>
        <v>0</v>
      </c>
      <c r="BX293">
        <f>(BB293-BH293)/(BB293-BA293)</f>
        <v>0</v>
      </c>
      <c r="BY293">
        <f>(BU293*BS293/BG293)</f>
        <v>0</v>
      </c>
      <c r="BZ293">
        <f>(1-BY293)</f>
        <v>0</v>
      </c>
      <c r="DI293">
        <f>$B$11*EH293+$C$11*EI293+$F$11*ET293*(1-EW293)</f>
        <v>0</v>
      </c>
      <c r="DJ293">
        <f>DI293*DK293</f>
        <v>0</v>
      </c>
      <c r="DK293">
        <f>($B$11*$D$9+$C$11*$D$9+$F$11*((FG293+EY293)/MAX(FG293+EY293+FH293, 0.1)*$I$9+FH293/MAX(FG293+EY293+FH293, 0.1)*$J$9))/($B$11+$C$11+$F$11)</f>
        <v>0</v>
      </c>
      <c r="DL293">
        <f>($B$11*$K$9+$C$11*$K$9+$F$11*((FG293+EY293)/MAX(FG293+EY293+FH293, 0.1)*$P$9+FH293/MAX(FG293+EY293+FH293, 0.1)*$Q$9))/($B$11+$C$11+$F$11)</f>
        <v>0</v>
      </c>
      <c r="DM293">
        <v>2.7</v>
      </c>
      <c r="DN293">
        <v>0.5</v>
      </c>
      <c r="DO293" t="s">
        <v>440</v>
      </c>
      <c r="DP293">
        <v>2</v>
      </c>
      <c r="DQ293" t="b">
        <v>1</v>
      </c>
      <c r="DR293">
        <v>1758405213.814285</v>
      </c>
      <c r="DS293">
        <v>1341.549642857143</v>
      </c>
      <c r="DT293">
        <v>1376.985714285715</v>
      </c>
      <c r="DU293">
        <v>22.80456785714286</v>
      </c>
      <c r="DV293">
        <v>21.44185</v>
      </c>
      <c r="DW293">
        <v>1340.344285714286</v>
      </c>
      <c r="DX293">
        <v>22.58626071428572</v>
      </c>
      <c r="DY293">
        <v>500.0387500000001</v>
      </c>
      <c r="DZ293">
        <v>90.27176785714289</v>
      </c>
      <c r="EA293">
        <v>0.05180165714285714</v>
      </c>
      <c r="EB293">
        <v>29.401125</v>
      </c>
      <c r="EC293">
        <v>30.02128214285714</v>
      </c>
      <c r="ED293">
        <v>999.9000000000002</v>
      </c>
      <c r="EE293">
        <v>0</v>
      </c>
      <c r="EF293">
        <v>0</v>
      </c>
      <c r="EG293">
        <v>10001.56357142857</v>
      </c>
      <c r="EH293">
        <v>0</v>
      </c>
      <c r="EI293">
        <v>7.447139999999998</v>
      </c>
      <c r="EJ293">
        <v>-35.43754999999999</v>
      </c>
      <c r="EK293">
        <v>1372.856428571429</v>
      </c>
      <c r="EL293">
        <v>1407.16</v>
      </c>
      <c r="EM293">
        <v>1.362726428571429</v>
      </c>
      <c r="EN293">
        <v>1376.985714285715</v>
      </c>
      <c r="EO293">
        <v>21.44185</v>
      </c>
      <c r="EP293">
        <v>2.058609285714286</v>
      </c>
      <c r="EQ293">
        <v>1.935594285714286</v>
      </c>
      <c r="ER293">
        <v>17.90248214285714</v>
      </c>
      <c r="ES293">
        <v>16.92709285714286</v>
      </c>
      <c r="ET293">
        <v>2000.026428571429</v>
      </c>
      <c r="EU293">
        <v>0.9800043928571428</v>
      </c>
      <c r="EV293">
        <v>0.01999526428571429</v>
      </c>
      <c r="EW293">
        <v>0</v>
      </c>
      <c r="EX293">
        <v>281.8087857142857</v>
      </c>
      <c r="EY293">
        <v>5.000560000000001</v>
      </c>
      <c r="EZ293">
        <v>5764.606428571429</v>
      </c>
      <c r="FA293">
        <v>17295.125</v>
      </c>
      <c r="FB293">
        <v>40.41710714285714</v>
      </c>
      <c r="FC293">
        <v>40.80757142857142</v>
      </c>
      <c r="FD293">
        <v>40.35025</v>
      </c>
      <c r="FE293">
        <v>40.05549999999999</v>
      </c>
      <c r="FF293">
        <v>41.51082142857143</v>
      </c>
      <c r="FG293">
        <v>1955.136428571428</v>
      </c>
      <c r="FH293">
        <v>39.89000000000001</v>
      </c>
      <c r="FI293">
        <v>0</v>
      </c>
      <c r="FJ293">
        <v>1758405221.8</v>
      </c>
      <c r="FK293">
        <v>0</v>
      </c>
      <c r="FL293">
        <v>281.8384230769231</v>
      </c>
      <c r="FM293">
        <v>-1.03517949087739</v>
      </c>
      <c r="FN293">
        <v>-4.780512827240313</v>
      </c>
      <c r="FO293">
        <v>5764.518846153847</v>
      </c>
      <c r="FP293">
        <v>15</v>
      </c>
      <c r="FQ293">
        <v>0</v>
      </c>
      <c r="FR293" t="s">
        <v>441</v>
      </c>
      <c r="FS293">
        <v>1747148579.5</v>
      </c>
      <c r="FT293">
        <v>1747148584.5</v>
      </c>
      <c r="FU293">
        <v>0</v>
      </c>
      <c r="FV293">
        <v>0.162</v>
      </c>
      <c r="FW293">
        <v>-0.001</v>
      </c>
      <c r="FX293">
        <v>0.139</v>
      </c>
      <c r="FY293">
        <v>0.058</v>
      </c>
      <c r="FZ293">
        <v>420</v>
      </c>
      <c r="GA293">
        <v>16</v>
      </c>
      <c r="GB293">
        <v>0.19</v>
      </c>
      <c r="GC293">
        <v>0.02</v>
      </c>
      <c r="GD293">
        <v>-35.4361275</v>
      </c>
      <c r="GE293">
        <v>0.0655350844278966</v>
      </c>
      <c r="GF293">
        <v>0.05335070284213706</v>
      </c>
      <c r="GG293">
        <v>1</v>
      </c>
      <c r="GH293">
        <v>281.8656764705883</v>
      </c>
      <c r="GI293">
        <v>-0.801359819701811</v>
      </c>
      <c r="GJ293">
        <v>0.199968338756889</v>
      </c>
      <c r="GK293">
        <v>1</v>
      </c>
      <c r="GL293">
        <v>1.367988</v>
      </c>
      <c r="GM293">
        <v>-0.1278580863039416</v>
      </c>
      <c r="GN293">
        <v>0.01232397018010024</v>
      </c>
      <c r="GO293">
        <v>0</v>
      </c>
      <c r="GP293">
        <v>2</v>
      </c>
      <c r="GQ293">
        <v>3</v>
      </c>
      <c r="GR293" t="s">
        <v>448</v>
      </c>
      <c r="GS293">
        <v>3.12804</v>
      </c>
      <c r="GT293">
        <v>2.72961</v>
      </c>
      <c r="GU293">
        <v>0.189728</v>
      </c>
      <c r="GV293">
        <v>0.194015</v>
      </c>
      <c r="GW293">
        <v>0.103141</v>
      </c>
      <c r="GX293">
        <v>0.09940019999999999</v>
      </c>
      <c r="GY293">
        <v>24362.3</v>
      </c>
      <c r="GZ293">
        <v>23463.7</v>
      </c>
      <c r="HA293">
        <v>30606.5</v>
      </c>
      <c r="HB293">
        <v>29363.4</v>
      </c>
      <c r="HC293">
        <v>37887.2</v>
      </c>
      <c r="HD293">
        <v>34791.6</v>
      </c>
      <c r="HE293">
        <v>46820.4</v>
      </c>
      <c r="HF293">
        <v>43624.1</v>
      </c>
      <c r="HG293">
        <v>1.8315</v>
      </c>
      <c r="HH293">
        <v>1.889</v>
      </c>
      <c r="HI293">
        <v>0.121556</v>
      </c>
      <c r="HJ293">
        <v>0</v>
      </c>
      <c r="HK293">
        <v>28.0406</v>
      </c>
      <c r="HL293">
        <v>999.9</v>
      </c>
      <c r="HM293">
        <v>51.8</v>
      </c>
      <c r="HN293">
        <v>30.5</v>
      </c>
      <c r="HO293">
        <v>25.1585</v>
      </c>
      <c r="HP293">
        <v>63.3122</v>
      </c>
      <c r="HQ293">
        <v>16.5304</v>
      </c>
      <c r="HR293">
        <v>1</v>
      </c>
      <c r="HS293">
        <v>0.0826245</v>
      </c>
      <c r="HT293">
        <v>-0.278984</v>
      </c>
      <c r="HU293">
        <v>20.2003</v>
      </c>
      <c r="HV293">
        <v>5.22912</v>
      </c>
      <c r="HW293">
        <v>11.974</v>
      </c>
      <c r="HX293">
        <v>4.9704</v>
      </c>
      <c r="HY293">
        <v>3.28965</v>
      </c>
      <c r="HZ293">
        <v>9999</v>
      </c>
      <c r="IA293">
        <v>9999</v>
      </c>
      <c r="IB293">
        <v>9999</v>
      </c>
      <c r="IC293">
        <v>999.9</v>
      </c>
      <c r="ID293">
        <v>4.97296</v>
      </c>
      <c r="IE293">
        <v>1.87729</v>
      </c>
      <c r="IF293">
        <v>1.87531</v>
      </c>
      <c r="IG293">
        <v>1.87818</v>
      </c>
      <c r="IH293">
        <v>1.8749</v>
      </c>
      <c r="II293">
        <v>1.87851</v>
      </c>
      <c r="IJ293">
        <v>1.87559</v>
      </c>
      <c r="IK293">
        <v>1.87671</v>
      </c>
      <c r="IL293">
        <v>0</v>
      </c>
      <c r="IM293">
        <v>0</v>
      </c>
      <c r="IN293">
        <v>0</v>
      </c>
      <c r="IO293">
        <v>0</v>
      </c>
      <c r="IP293" t="s">
        <v>443</v>
      </c>
      <c r="IQ293" t="s">
        <v>444</v>
      </c>
      <c r="IR293" t="s">
        <v>445</v>
      </c>
      <c r="IS293" t="s">
        <v>445</v>
      </c>
      <c r="IT293" t="s">
        <v>445</v>
      </c>
      <c r="IU293" t="s">
        <v>445</v>
      </c>
      <c r="IV293">
        <v>0</v>
      </c>
      <c r="IW293">
        <v>100</v>
      </c>
      <c r="IX293">
        <v>100</v>
      </c>
      <c r="IY293">
        <v>1.24</v>
      </c>
      <c r="IZ293">
        <v>0.2179</v>
      </c>
      <c r="JA293">
        <v>-0.2046850803116756</v>
      </c>
      <c r="JB293">
        <v>0.001090686741545948</v>
      </c>
      <c r="JC293">
        <v>-2.452344269991786E-07</v>
      </c>
      <c r="JD293">
        <v>1.613811493950918E-10</v>
      </c>
      <c r="JE293">
        <v>-0.05017639731038544</v>
      </c>
      <c r="JF293">
        <v>-0.0006473243881308715</v>
      </c>
      <c r="JG293">
        <v>0.0006993473609999637</v>
      </c>
      <c r="JH293">
        <v>-6.390957121238126E-06</v>
      </c>
      <c r="JI293">
        <v>1</v>
      </c>
      <c r="JJ293">
        <v>2094</v>
      </c>
      <c r="JK293">
        <v>1</v>
      </c>
      <c r="JL293">
        <v>27</v>
      </c>
      <c r="JM293">
        <v>187610.7</v>
      </c>
      <c r="JN293">
        <v>187610.6</v>
      </c>
      <c r="JO293">
        <v>2.94189</v>
      </c>
      <c r="JP293">
        <v>2.53174</v>
      </c>
      <c r="JQ293">
        <v>1.39893</v>
      </c>
      <c r="JR293">
        <v>2.34497</v>
      </c>
      <c r="JS293">
        <v>1.44897</v>
      </c>
      <c r="JT293">
        <v>2.56104</v>
      </c>
      <c r="JU293">
        <v>36.7654</v>
      </c>
      <c r="JV293">
        <v>24.1926</v>
      </c>
      <c r="JW293">
        <v>18</v>
      </c>
      <c r="JX293">
        <v>476.92</v>
      </c>
      <c r="JY293">
        <v>483.295</v>
      </c>
      <c r="JZ293">
        <v>27.8068</v>
      </c>
      <c r="KA293">
        <v>28.2119</v>
      </c>
      <c r="KB293">
        <v>30.0001</v>
      </c>
      <c r="KC293">
        <v>27.9217</v>
      </c>
      <c r="KD293">
        <v>27.9894</v>
      </c>
      <c r="KE293">
        <v>58.8712</v>
      </c>
      <c r="KF293">
        <v>23.6757</v>
      </c>
      <c r="KG293">
        <v>94.4504</v>
      </c>
      <c r="KH293">
        <v>27.7667</v>
      </c>
      <c r="KI293">
        <v>1422.87</v>
      </c>
      <c r="KJ293">
        <v>21.4942</v>
      </c>
      <c r="KK293">
        <v>101.183</v>
      </c>
      <c r="KL293">
        <v>100.35</v>
      </c>
    </row>
    <row r="294" spans="1:298">
      <c r="A294">
        <v>278</v>
      </c>
      <c r="B294">
        <v>1758405226.6</v>
      </c>
      <c r="C294">
        <v>7818.099999904633</v>
      </c>
      <c r="D294" t="s">
        <v>1003</v>
      </c>
      <c r="E294" t="s">
        <v>1004</v>
      </c>
      <c r="F294">
        <v>5</v>
      </c>
      <c r="G294" t="s">
        <v>834</v>
      </c>
      <c r="H294" t="s">
        <v>437</v>
      </c>
      <c r="I294" t="s">
        <v>438</v>
      </c>
      <c r="J294">
        <v>1758405219.1</v>
      </c>
      <c r="K294">
        <f>(L294)/1000</f>
        <v>0</v>
      </c>
      <c r="L294">
        <f>IF(DQ294, AO294, AI294)</f>
        <v>0</v>
      </c>
      <c r="M294">
        <f>IF(DQ294, AJ294, AH294)</f>
        <v>0</v>
      </c>
      <c r="N294">
        <f>DS294 - IF(AV294&gt;1, M294*DM294*100.0/(AX294), 0)</f>
        <v>0</v>
      </c>
      <c r="O294">
        <f>((U294-K294/2)*N294-M294)/(U294+K294/2)</f>
        <v>0</v>
      </c>
      <c r="P294">
        <f>O294*(DZ294+EA294)/1000.0</f>
        <v>0</v>
      </c>
      <c r="Q294">
        <f>(DS294 - IF(AV294&gt;1, M294*DM294*100.0/(AX294), 0))*(DZ294+EA294)/1000.0</f>
        <v>0</v>
      </c>
      <c r="R294">
        <f>2.0/((1/T294-1/S294)+SIGN(T294)*SQRT((1/T294-1/S294)*(1/T294-1/S294) + 4*DN294/((DN294+1)*(DN294+1))*(2*1/T294*1/S294-1/S294*1/S294)))</f>
        <v>0</v>
      </c>
      <c r="S294">
        <f>IF(LEFT(DO294,1)&lt;&gt;"0",IF(LEFT(DO294,1)="1",3.0,DP294),$D$5+$E$5*(EG294*DZ294/($K$5*1000))+$F$5*(EG294*DZ294/($K$5*1000))*MAX(MIN(DM294,$J$5),$I$5)*MAX(MIN(DM294,$J$5),$I$5)+$G$5*MAX(MIN(DM294,$J$5),$I$5)*(EG294*DZ294/($K$5*1000))+$H$5*(EG294*DZ294/($K$5*1000))*(EG294*DZ294/($K$5*1000)))</f>
        <v>0</v>
      </c>
      <c r="T294">
        <f>K294*(1000-(1000*0.61365*exp(17.502*X294/(240.97+X294))/(DZ294+EA294)+DU294)/2)/(1000*0.61365*exp(17.502*X294/(240.97+X294))/(DZ294+EA294)-DU294)</f>
        <v>0</v>
      </c>
      <c r="U294">
        <f>1/((DN294+1)/(R294/1.6)+1/(S294/1.37)) + DN294/((DN294+1)/(R294/1.6) + DN294/(S294/1.37))</f>
        <v>0</v>
      </c>
      <c r="V294">
        <f>(DI294*DL294)</f>
        <v>0</v>
      </c>
      <c r="W294">
        <f>(EB294+(V294+2*0.95*5.67E-8*(((EB294+$B$7)+273)^4-(EB294+273)^4)-44100*K294)/(1.84*29.3*S294+8*0.95*5.67E-8*(EB294+273)^3))</f>
        <v>0</v>
      </c>
      <c r="X294">
        <f>($C$7*EC294+$D$7*ED294+$E$7*W294)</f>
        <v>0</v>
      </c>
      <c r="Y294">
        <f>0.61365*exp(17.502*X294/(240.97+X294))</f>
        <v>0</v>
      </c>
      <c r="Z294">
        <f>(AA294/AB294*100)</f>
        <v>0</v>
      </c>
      <c r="AA294">
        <f>DU294*(DZ294+EA294)/1000</f>
        <v>0</v>
      </c>
      <c r="AB294">
        <f>0.61365*exp(17.502*EB294/(240.97+EB294))</f>
        <v>0</v>
      </c>
      <c r="AC294">
        <f>(Y294-DU294*(DZ294+EA294)/1000)</f>
        <v>0</v>
      </c>
      <c r="AD294">
        <f>(-K294*44100)</f>
        <v>0</v>
      </c>
      <c r="AE294">
        <f>2*29.3*S294*0.92*(EB294-X294)</f>
        <v>0</v>
      </c>
      <c r="AF294">
        <f>2*0.95*5.67E-8*(((EB294+$B$7)+273)^4-(X294+273)^4)</f>
        <v>0</v>
      </c>
      <c r="AG294">
        <f>V294+AF294+AD294+AE294</f>
        <v>0</v>
      </c>
      <c r="AH294">
        <f>DY294*AV294*(DT294-DS294*(1000-AV294*DV294)/(1000-AV294*DU294))/(100*DM294)</f>
        <v>0</v>
      </c>
      <c r="AI294">
        <f>1000*DY294*AV294*(DU294-DV294)/(100*DM294*(1000-AV294*DU294))</f>
        <v>0</v>
      </c>
      <c r="AJ294">
        <f>(AK294 - AL294 - DZ294*1E3/(8.314*(EB294+273.15)) * AN294/DY294 * AM294) * DY294/(100*DM294) * (1000 - DV294)/1000</f>
        <v>0</v>
      </c>
      <c r="AK294">
        <v>1440.572334072041</v>
      </c>
      <c r="AL294">
        <v>1414.986969696969</v>
      </c>
      <c r="AM294">
        <v>3.432302675841419</v>
      </c>
      <c r="AN294">
        <v>65.66156784725538</v>
      </c>
      <c r="AO294">
        <f>(AQ294 - AP294 + DZ294*1E3/(8.314*(EB294+273.15)) * AS294/DY294 * AR294) * DY294/(100*DM294) * 1000/(1000 - AQ294)</f>
        <v>0</v>
      </c>
      <c r="AP294">
        <v>21.43653450442421</v>
      </c>
      <c r="AQ294">
        <v>22.7677612121212</v>
      </c>
      <c r="AR294">
        <v>-9.091024465166409E-05</v>
      </c>
      <c r="AS294">
        <v>124.6823972662546</v>
      </c>
      <c r="AT294">
        <v>0</v>
      </c>
      <c r="AU294">
        <v>0</v>
      </c>
      <c r="AV294">
        <f>IF(AT294*$H$13&gt;=AX294,1.0,(AX294/(AX294-AT294*$H$13)))</f>
        <v>0</v>
      </c>
      <c r="AW294">
        <f>(AV294-1)*100</f>
        <v>0</v>
      </c>
      <c r="AX294">
        <f>MAX(0,($B$13+$C$13*EG294)/(1+$D$13*EG294)*DZ294/(EB294+273)*$E$13)</f>
        <v>0</v>
      </c>
      <c r="AY294" t="s">
        <v>439</v>
      </c>
      <c r="AZ294" t="s">
        <v>439</v>
      </c>
      <c r="BA294">
        <v>0</v>
      </c>
      <c r="BB294">
        <v>0</v>
      </c>
      <c r="BC294">
        <f>1-BA294/BB294</f>
        <v>0</v>
      </c>
      <c r="BD294">
        <v>0</v>
      </c>
      <c r="BE294" t="s">
        <v>439</v>
      </c>
      <c r="BF294" t="s">
        <v>439</v>
      </c>
      <c r="BG294">
        <v>0</v>
      </c>
      <c r="BH294">
        <v>0</v>
      </c>
      <c r="BI294">
        <f>1-BG294/BH294</f>
        <v>0</v>
      </c>
      <c r="BJ294">
        <v>0.5</v>
      </c>
      <c r="BK294">
        <f>DJ294</f>
        <v>0</v>
      </c>
      <c r="BL294">
        <f>M294</f>
        <v>0</v>
      </c>
      <c r="BM294">
        <f>BI294*BJ294*BK294</f>
        <v>0</v>
      </c>
      <c r="BN294">
        <f>(BL294-BD294)/BK294</f>
        <v>0</v>
      </c>
      <c r="BO294">
        <f>(BB294-BH294)/BH294</f>
        <v>0</v>
      </c>
      <c r="BP294">
        <f>BA294/(BC294+BA294/BH294)</f>
        <v>0</v>
      </c>
      <c r="BQ294" t="s">
        <v>439</v>
      </c>
      <c r="BR294">
        <v>0</v>
      </c>
      <c r="BS294">
        <f>IF(BR294&lt;&gt;0, BR294, BP294)</f>
        <v>0</v>
      </c>
      <c r="BT294">
        <f>1-BS294/BH294</f>
        <v>0</v>
      </c>
      <c r="BU294">
        <f>(BH294-BG294)/(BH294-BS294)</f>
        <v>0</v>
      </c>
      <c r="BV294">
        <f>(BB294-BH294)/(BB294-BS294)</f>
        <v>0</v>
      </c>
      <c r="BW294">
        <f>(BH294-BG294)/(BH294-BA294)</f>
        <v>0</v>
      </c>
      <c r="BX294">
        <f>(BB294-BH294)/(BB294-BA294)</f>
        <v>0</v>
      </c>
      <c r="BY294">
        <f>(BU294*BS294/BG294)</f>
        <v>0</v>
      </c>
      <c r="BZ294">
        <f>(1-BY294)</f>
        <v>0</v>
      </c>
      <c r="DI294">
        <f>$B$11*EH294+$C$11*EI294+$F$11*ET294*(1-EW294)</f>
        <v>0</v>
      </c>
      <c r="DJ294">
        <f>DI294*DK294</f>
        <v>0</v>
      </c>
      <c r="DK294">
        <f>($B$11*$D$9+$C$11*$D$9+$F$11*((FG294+EY294)/MAX(FG294+EY294+FH294, 0.1)*$I$9+FH294/MAX(FG294+EY294+FH294, 0.1)*$J$9))/($B$11+$C$11+$F$11)</f>
        <v>0</v>
      </c>
      <c r="DL294">
        <f>($B$11*$K$9+$C$11*$K$9+$F$11*((FG294+EY294)/MAX(FG294+EY294+FH294, 0.1)*$P$9+FH294/MAX(FG294+EY294+FH294, 0.1)*$Q$9))/($B$11+$C$11+$F$11)</f>
        <v>0</v>
      </c>
      <c r="DM294">
        <v>2.7</v>
      </c>
      <c r="DN294">
        <v>0.5</v>
      </c>
      <c r="DO294" t="s">
        <v>440</v>
      </c>
      <c r="DP294">
        <v>2</v>
      </c>
      <c r="DQ294" t="b">
        <v>1</v>
      </c>
      <c r="DR294">
        <v>1758405219.1</v>
      </c>
      <c r="DS294">
        <v>1359.285555555555</v>
      </c>
      <c r="DT294">
        <v>1394.733333333333</v>
      </c>
      <c r="DU294">
        <v>22.78948148148148</v>
      </c>
      <c r="DV294">
        <v>21.43904444444444</v>
      </c>
      <c r="DW294">
        <v>1358.057037037037</v>
      </c>
      <c r="DX294">
        <v>22.57147407407407</v>
      </c>
      <c r="DY294">
        <v>500.0556296296297</v>
      </c>
      <c r="DZ294">
        <v>90.27053703703703</v>
      </c>
      <c r="EA294">
        <v>0.05174532962962964</v>
      </c>
      <c r="EB294">
        <v>29.40112962962963</v>
      </c>
      <c r="EC294">
        <v>30.02464444444445</v>
      </c>
      <c r="ED294">
        <v>999.9000000000001</v>
      </c>
      <c r="EE294">
        <v>0</v>
      </c>
      <c r="EF294">
        <v>0</v>
      </c>
      <c r="EG294">
        <v>9997.799629629628</v>
      </c>
      <c r="EH294">
        <v>0</v>
      </c>
      <c r="EI294">
        <v>7.447139999999998</v>
      </c>
      <c r="EJ294">
        <v>-35.44887037037037</v>
      </c>
      <c r="EK294">
        <v>1390.985555555556</v>
      </c>
      <c r="EL294">
        <v>1425.291851851852</v>
      </c>
      <c r="EM294">
        <v>1.350435925925926</v>
      </c>
      <c r="EN294">
        <v>1394.733333333333</v>
      </c>
      <c r="EO294">
        <v>21.43904444444444</v>
      </c>
      <c r="EP294">
        <v>2.057217777777778</v>
      </c>
      <c r="EQ294">
        <v>1.935314814814815</v>
      </c>
      <c r="ER294">
        <v>17.89174444444444</v>
      </c>
      <c r="ES294">
        <v>16.92480740740741</v>
      </c>
      <c r="ET294">
        <v>1999.987777777778</v>
      </c>
      <c r="EU294">
        <v>0.980004</v>
      </c>
      <c r="EV294">
        <v>0.01999566666666667</v>
      </c>
      <c r="EW294">
        <v>0</v>
      </c>
      <c r="EX294">
        <v>281.7896666666667</v>
      </c>
      <c r="EY294">
        <v>5.000560000000001</v>
      </c>
      <c r="EZ294">
        <v>5764.298148148148</v>
      </c>
      <c r="FA294">
        <v>17294.78518518518</v>
      </c>
      <c r="FB294">
        <v>40.45814814814815</v>
      </c>
      <c r="FC294">
        <v>40.81199999999999</v>
      </c>
      <c r="FD294">
        <v>40.3654074074074</v>
      </c>
      <c r="FE294">
        <v>40.07144444444444</v>
      </c>
      <c r="FF294">
        <v>41.49737037037035</v>
      </c>
      <c r="FG294">
        <v>1955.097777777778</v>
      </c>
      <c r="FH294">
        <v>39.89000000000001</v>
      </c>
      <c r="FI294">
        <v>0</v>
      </c>
      <c r="FJ294">
        <v>1758405226.6</v>
      </c>
      <c r="FK294">
        <v>0</v>
      </c>
      <c r="FL294">
        <v>281.7932307692308</v>
      </c>
      <c r="FM294">
        <v>0.1874871856784329</v>
      </c>
      <c r="FN294">
        <v>-2.745641036670485</v>
      </c>
      <c r="FO294">
        <v>5764.295769230769</v>
      </c>
      <c r="FP294">
        <v>15</v>
      </c>
      <c r="FQ294">
        <v>0</v>
      </c>
      <c r="FR294" t="s">
        <v>441</v>
      </c>
      <c r="FS294">
        <v>1747148579.5</v>
      </c>
      <c r="FT294">
        <v>1747148584.5</v>
      </c>
      <c r="FU294">
        <v>0</v>
      </c>
      <c r="FV294">
        <v>0.162</v>
      </c>
      <c r="FW294">
        <v>-0.001</v>
      </c>
      <c r="FX294">
        <v>0.139</v>
      </c>
      <c r="FY294">
        <v>0.058</v>
      </c>
      <c r="FZ294">
        <v>420</v>
      </c>
      <c r="GA294">
        <v>16</v>
      </c>
      <c r="GB294">
        <v>0.19</v>
      </c>
      <c r="GC294">
        <v>0.02</v>
      </c>
      <c r="GD294">
        <v>-35.44394634146342</v>
      </c>
      <c r="GE294">
        <v>-0.1055017421603245</v>
      </c>
      <c r="GF294">
        <v>0.05976497096885258</v>
      </c>
      <c r="GG294">
        <v>1</v>
      </c>
      <c r="GH294">
        <v>281.8407058823529</v>
      </c>
      <c r="GI294">
        <v>-0.7177998469142608</v>
      </c>
      <c r="GJ294">
        <v>0.1784159926575719</v>
      </c>
      <c r="GK294">
        <v>1</v>
      </c>
      <c r="GL294">
        <v>1.358396097560976</v>
      </c>
      <c r="GM294">
        <v>-0.1378986062717769</v>
      </c>
      <c r="GN294">
        <v>0.01363423898044361</v>
      </c>
      <c r="GO294">
        <v>0</v>
      </c>
      <c r="GP294">
        <v>2</v>
      </c>
      <c r="GQ294">
        <v>3</v>
      </c>
      <c r="GR294" t="s">
        <v>448</v>
      </c>
      <c r="GS294">
        <v>3.12807</v>
      </c>
      <c r="GT294">
        <v>2.72958</v>
      </c>
      <c r="GU294">
        <v>0.191133</v>
      </c>
      <c r="GV294">
        <v>0.195401</v>
      </c>
      <c r="GW294">
        <v>0.103091</v>
      </c>
      <c r="GX294">
        <v>0.099401</v>
      </c>
      <c r="GY294">
        <v>24319.8</v>
      </c>
      <c r="GZ294">
        <v>23423.4</v>
      </c>
      <c r="HA294">
        <v>30606.2</v>
      </c>
      <c r="HB294">
        <v>29363.5</v>
      </c>
      <c r="HC294">
        <v>37889</v>
      </c>
      <c r="HD294">
        <v>34792</v>
      </c>
      <c r="HE294">
        <v>46819.8</v>
      </c>
      <c r="HF294">
        <v>43624.5</v>
      </c>
      <c r="HG294">
        <v>1.83145</v>
      </c>
      <c r="HH294">
        <v>1.8891</v>
      </c>
      <c r="HI294">
        <v>0.12118</v>
      </c>
      <c r="HJ294">
        <v>0</v>
      </c>
      <c r="HK294">
        <v>28.0394</v>
      </c>
      <c r="HL294">
        <v>999.9</v>
      </c>
      <c r="HM294">
        <v>51.8</v>
      </c>
      <c r="HN294">
        <v>30.5</v>
      </c>
      <c r="HO294">
        <v>25.1604</v>
      </c>
      <c r="HP294">
        <v>63.5022</v>
      </c>
      <c r="HQ294">
        <v>16.4583</v>
      </c>
      <c r="HR294">
        <v>1</v>
      </c>
      <c r="HS294">
        <v>0.0826906</v>
      </c>
      <c r="HT294">
        <v>-0.219232</v>
      </c>
      <c r="HU294">
        <v>20.2003</v>
      </c>
      <c r="HV294">
        <v>5.22927</v>
      </c>
      <c r="HW294">
        <v>11.974</v>
      </c>
      <c r="HX294">
        <v>4.96995</v>
      </c>
      <c r="HY294">
        <v>3.28965</v>
      </c>
      <c r="HZ294">
        <v>9999</v>
      </c>
      <c r="IA294">
        <v>9999</v>
      </c>
      <c r="IB294">
        <v>9999</v>
      </c>
      <c r="IC294">
        <v>999.9</v>
      </c>
      <c r="ID294">
        <v>4.97297</v>
      </c>
      <c r="IE294">
        <v>1.87729</v>
      </c>
      <c r="IF294">
        <v>1.87533</v>
      </c>
      <c r="IG294">
        <v>1.8782</v>
      </c>
      <c r="IH294">
        <v>1.87491</v>
      </c>
      <c r="II294">
        <v>1.87851</v>
      </c>
      <c r="IJ294">
        <v>1.8756</v>
      </c>
      <c r="IK294">
        <v>1.87676</v>
      </c>
      <c r="IL294">
        <v>0</v>
      </c>
      <c r="IM294">
        <v>0</v>
      </c>
      <c r="IN294">
        <v>0</v>
      </c>
      <c r="IO294">
        <v>0</v>
      </c>
      <c r="IP294" t="s">
        <v>443</v>
      </c>
      <c r="IQ294" t="s">
        <v>444</v>
      </c>
      <c r="IR294" t="s">
        <v>445</v>
      </c>
      <c r="IS294" t="s">
        <v>445</v>
      </c>
      <c r="IT294" t="s">
        <v>445</v>
      </c>
      <c r="IU294" t="s">
        <v>445</v>
      </c>
      <c r="IV294">
        <v>0</v>
      </c>
      <c r="IW294">
        <v>100</v>
      </c>
      <c r="IX294">
        <v>100</v>
      </c>
      <c r="IY294">
        <v>1.26</v>
      </c>
      <c r="IZ294">
        <v>0.2176</v>
      </c>
      <c r="JA294">
        <v>-0.2046850803116756</v>
      </c>
      <c r="JB294">
        <v>0.001090686741545948</v>
      </c>
      <c r="JC294">
        <v>-2.452344269991786E-07</v>
      </c>
      <c r="JD294">
        <v>1.613811493950918E-10</v>
      </c>
      <c r="JE294">
        <v>-0.05017639731038544</v>
      </c>
      <c r="JF294">
        <v>-0.0006473243881308715</v>
      </c>
      <c r="JG294">
        <v>0.0006993473609999637</v>
      </c>
      <c r="JH294">
        <v>-6.390957121238126E-06</v>
      </c>
      <c r="JI294">
        <v>1</v>
      </c>
      <c r="JJ294">
        <v>2094</v>
      </c>
      <c r="JK294">
        <v>1</v>
      </c>
      <c r="JL294">
        <v>27</v>
      </c>
      <c r="JM294">
        <v>187610.8</v>
      </c>
      <c r="JN294">
        <v>187610.7</v>
      </c>
      <c r="JO294">
        <v>2.96631</v>
      </c>
      <c r="JP294">
        <v>2.53296</v>
      </c>
      <c r="JQ294">
        <v>1.39893</v>
      </c>
      <c r="JR294">
        <v>2.34497</v>
      </c>
      <c r="JS294">
        <v>1.44897</v>
      </c>
      <c r="JT294">
        <v>2.53296</v>
      </c>
      <c r="JU294">
        <v>36.7654</v>
      </c>
      <c r="JV294">
        <v>24.1926</v>
      </c>
      <c r="JW294">
        <v>18</v>
      </c>
      <c r="JX294">
        <v>476.893</v>
      </c>
      <c r="JY294">
        <v>483.361</v>
      </c>
      <c r="JZ294">
        <v>27.7744</v>
      </c>
      <c r="KA294">
        <v>28.2119</v>
      </c>
      <c r="KB294">
        <v>30.0002</v>
      </c>
      <c r="KC294">
        <v>27.9217</v>
      </c>
      <c r="KD294">
        <v>27.9894</v>
      </c>
      <c r="KE294">
        <v>59.3847</v>
      </c>
      <c r="KF294">
        <v>23.6757</v>
      </c>
      <c r="KG294">
        <v>94.8214</v>
      </c>
      <c r="KH294">
        <v>27.7439</v>
      </c>
      <c r="KI294">
        <v>1436.29</v>
      </c>
      <c r="KJ294">
        <v>21.5243</v>
      </c>
      <c r="KK294">
        <v>101.182</v>
      </c>
      <c r="KL294">
        <v>100.351</v>
      </c>
    </row>
    <row r="295" spans="1:298">
      <c r="A295">
        <v>279</v>
      </c>
      <c r="B295">
        <v>1758405231.6</v>
      </c>
      <c r="C295">
        <v>7823.099999904633</v>
      </c>
      <c r="D295" t="s">
        <v>1005</v>
      </c>
      <c r="E295" t="s">
        <v>1006</v>
      </c>
      <c r="F295">
        <v>5</v>
      </c>
      <c r="G295" t="s">
        <v>834</v>
      </c>
      <c r="H295" t="s">
        <v>437</v>
      </c>
      <c r="I295" t="s">
        <v>438</v>
      </c>
      <c r="J295">
        <v>1758405223.814285</v>
      </c>
      <c r="K295">
        <f>(L295)/1000</f>
        <v>0</v>
      </c>
      <c r="L295">
        <f>IF(DQ295, AO295, AI295)</f>
        <v>0</v>
      </c>
      <c r="M295">
        <f>IF(DQ295, AJ295, AH295)</f>
        <v>0</v>
      </c>
      <c r="N295">
        <f>DS295 - IF(AV295&gt;1, M295*DM295*100.0/(AX295), 0)</f>
        <v>0</v>
      </c>
      <c r="O295">
        <f>((U295-K295/2)*N295-M295)/(U295+K295/2)</f>
        <v>0</v>
      </c>
      <c r="P295">
        <f>O295*(DZ295+EA295)/1000.0</f>
        <v>0</v>
      </c>
      <c r="Q295">
        <f>(DS295 - IF(AV295&gt;1, M295*DM295*100.0/(AX295), 0))*(DZ295+EA295)/1000.0</f>
        <v>0</v>
      </c>
      <c r="R295">
        <f>2.0/((1/T295-1/S295)+SIGN(T295)*SQRT((1/T295-1/S295)*(1/T295-1/S295) + 4*DN295/((DN295+1)*(DN295+1))*(2*1/T295*1/S295-1/S295*1/S295)))</f>
        <v>0</v>
      </c>
      <c r="S295">
        <f>IF(LEFT(DO295,1)&lt;&gt;"0",IF(LEFT(DO295,1)="1",3.0,DP295),$D$5+$E$5*(EG295*DZ295/($K$5*1000))+$F$5*(EG295*DZ295/($K$5*1000))*MAX(MIN(DM295,$J$5),$I$5)*MAX(MIN(DM295,$J$5),$I$5)+$G$5*MAX(MIN(DM295,$J$5),$I$5)*(EG295*DZ295/($K$5*1000))+$H$5*(EG295*DZ295/($K$5*1000))*(EG295*DZ295/($K$5*1000)))</f>
        <v>0</v>
      </c>
      <c r="T295">
        <f>K295*(1000-(1000*0.61365*exp(17.502*X295/(240.97+X295))/(DZ295+EA295)+DU295)/2)/(1000*0.61365*exp(17.502*X295/(240.97+X295))/(DZ295+EA295)-DU295)</f>
        <v>0</v>
      </c>
      <c r="U295">
        <f>1/((DN295+1)/(R295/1.6)+1/(S295/1.37)) + DN295/((DN295+1)/(R295/1.6) + DN295/(S295/1.37))</f>
        <v>0</v>
      </c>
      <c r="V295">
        <f>(DI295*DL295)</f>
        <v>0</v>
      </c>
      <c r="W295">
        <f>(EB295+(V295+2*0.95*5.67E-8*(((EB295+$B$7)+273)^4-(EB295+273)^4)-44100*K295)/(1.84*29.3*S295+8*0.95*5.67E-8*(EB295+273)^3))</f>
        <v>0</v>
      </c>
      <c r="X295">
        <f>($C$7*EC295+$D$7*ED295+$E$7*W295)</f>
        <v>0</v>
      </c>
      <c r="Y295">
        <f>0.61365*exp(17.502*X295/(240.97+X295))</f>
        <v>0</v>
      </c>
      <c r="Z295">
        <f>(AA295/AB295*100)</f>
        <v>0</v>
      </c>
      <c r="AA295">
        <f>DU295*(DZ295+EA295)/1000</f>
        <v>0</v>
      </c>
      <c r="AB295">
        <f>0.61365*exp(17.502*EB295/(240.97+EB295))</f>
        <v>0</v>
      </c>
      <c r="AC295">
        <f>(Y295-DU295*(DZ295+EA295)/1000)</f>
        <v>0</v>
      </c>
      <c r="AD295">
        <f>(-K295*44100)</f>
        <v>0</v>
      </c>
      <c r="AE295">
        <f>2*29.3*S295*0.92*(EB295-X295)</f>
        <v>0</v>
      </c>
      <c r="AF295">
        <f>2*0.95*5.67E-8*(((EB295+$B$7)+273)^4-(X295+273)^4)</f>
        <v>0</v>
      </c>
      <c r="AG295">
        <f>V295+AF295+AD295+AE295</f>
        <v>0</v>
      </c>
      <c r="AH295">
        <f>DY295*AV295*(DT295-DS295*(1000-AV295*DV295)/(1000-AV295*DU295))/(100*DM295)</f>
        <v>0</v>
      </c>
      <c r="AI295">
        <f>1000*DY295*AV295*(DU295-DV295)/(100*DM295*(1000-AV295*DU295))</f>
        <v>0</v>
      </c>
      <c r="AJ295">
        <f>(AK295 - AL295 - DZ295*1E3/(8.314*(EB295+273.15)) * AN295/DY295 * AM295) * DY295/(100*DM295) * (1000 - DV295)/1000</f>
        <v>0</v>
      </c>
      <c r="AK295">
        <v>1457.606075122785</v>
      </c>
      <c r="AL295">
        <v>1432.041272727272</v>
      </c>
      <c r="AM295">
        <v>3.401008757199519</v>
      </c>
      <c r="AN295">
        <v>65.66156784725538</v>
      </c>
      <c r="AO295">
        <f>(AQ295 - AP295 + DZ295*1E3/(8.314*(EB295+273.15)) * AS295/DY295 * AR295) * DY295/(100*DM295) * 1000/(1000 - AQ295)</f>
        <v>0</v>
      </c>
      <c r="AP295">
        <v>21.44561679598967</v>
      </c>
      <c r="AQ295">
        <v>22.75353757575757</v>
      </c>
      <c r="AR295">
        <v>-5.998919538837892E-05</v>
      </c>
      <c r="AS295">
        <v>124.6823972662546</v>
      </c>
      <c r="AT295">
        <v>0</v>
      </c>
      <c r="AU295">
        <v>0</v>
      </c>
      <c r="AV295">
        <f>IF(AT295*$H$13&gt;=AX295,1.0,(AX295/(AX295-AT295*$H$13)))</f>
        <v>0</v>
      </c>
      <c r="AW295">
        <f>(AV295-1)*100</f>
        <v>0</v>
      </c>
      <c r="AX295">
        <f>MAX(0,($B$13+$C$13*EG295)/(1+$D$13*EG295)*DZ295/(EB295+273)*$E$13)</f>
        <v>0</v>
      </c>
      <c r="AY295" t="s">
        <v>439</v>
      </c>
      <c r="AZ295" t="s">
        <v>439</v>
      </c>
      <c r="BA295">
        <v>0</v>
      </c>
      <c r="BB295">
        <v>0</v>
      </c>
      <c r="BC295">
        <f>1-BA295/BB295</f>
        <v>0</v>
      </c>
      <c r="BD295">
        <v>0</v>
      </c>
      <c r="BE295" t="s">
        <v>439</v>
      </c>
      <c r="BF295" t="s">
        <v>439</v>
      </c>
      <c r="BG295">
        <v>0</v>
      </c>
      <c r="BH295">
        <v>0</v>
      </c>
      <c r="BI295">
        <f>1-BG295/BH295</f>
        <v>0</v>
      </c>
      <c r="BJ295">
        <v>0.5</v>
      </c>
      <c r="BK295">
        <f>DJ295</f>
        <v>0</v>
      </c>
      <c r="BL295">
        <f>M295</f>
        <v>0</v>
      </c>
      <c r="BM295">
        <f>BI295*BJ295*BK295</f>
        <v>0</v>
      </c>
      <c r="BN295">
        <f>(BL295-BD295)/BK295</f>
        <v>0</v>
      </c>
      <c r="BO295">
        <f>(BB295-BH295)/BH295</f>
        <v>0</v>
      </c>
      <c r="BP295">
        <f>BA295/(BC295+BA295/BH295)</f>
        <v>0</v>
      </c>
      <c r="BQ295" t="s">
        <v>439</v>
      </c>
      <c r="BR295">
        <v>0</v>
      </c>
      <c r="BS295">
        <f>IF(BR295&lt;&gt;0, BR295, BP295)</f>
        <v>0</v>
      </c>
      <c r="BT295">
        <f>1-BS295/BH295</f>
        <v>0</v>
      </c>
      <c r="BU295">
        <f>(BH295-BG295)/(BH295-BS295)</f>
        <v>0</v>
      </c>
      <c r="BV295">
        <f>(BB295-BH295)/(BB295-BS295)</f>
        <v>0</v>
      </c>
      <c r="BW295">
        <f>(BH295-BG295)/(BH295-BA295)</f>
        <v>0</v>
      </c>
      <c r="BX295">
        <f>(BB295-BH295)/(BB295-BA295)</f>
        <v>0</v>
      </c>
      <c r="BY295">
        <f>(BU295*BS295/BG295)</f>
        <v>0</v>
      </c>
      <c r="BZ295">
        <f>(1-BY295)</f>
        <v>0</v>
      </c>
      <c r="DI295">
        <f>$B$11*EH295+$C$11*EI295+$F$11*ET295*(1-EW295)</f>
        <v>0</v>
      </c>
      <c r="DJ295">
        <f>DI295*DK295</f>
        <v>0</v>
      </c>
      <c r="DK295">
        <f>($B$11*$D$9+$C$11*$D$9+$F$11*((FG295+EY295)/MAX(FG295+EY295+FH295, 0.1)*$I$9+FH295/MAX(FG295+EY295+FH295, 0.1)*$J$9))/($B$11+$C$11+$F$11)</f>
        <v>0</v>
      </c>
      <c r="DL295">
        <f>($B$11*$K$9+$C$11*$K$9+$F$11*((FG295+EY295)/MAX(FG295+EY295+FH295, 0.1)*$P$9+FH295/MAX(FG295+EY295+FH295, 0.1)*$Q$9))/($B$11+$C$11+$F$11)</f>
        <v>0</v>
      </c>
      <c r="DM295">
        <v>2.7</v>
      </c>
      <c r="DN295">
        <v>0.5</v>
      </c>
      <c r="DO295" t="s">
        <v>440</v>
      </c>
      <c r="DP295">
        <v>2</v>
      </c>
      <c r="DQ295" t="b">
        <v>1</v>
      </c>
      <c r="DR295">
        <v>1758405223.814285</v>
      </c>
      <c r="DS295">
        <v>1375.091785714286</v>
      </c>
      <c r="DT295">
        <v>1410.491071428571</v>
      </c>
      <c r="DU295">
        <v>22.77526071428571</v>
      </c>
      <c r="DV295">
        <v>21.43961785714285</v>
      </c>
      <c r="DW295">
        <v>1373.841785714286</v>
      </c>
      <c r="DX295">
        <v>22.55753928571429</v>
      </c>
      <c r="DY295">
        <v>500.0006785714286</v>
      </c>
      <c r="DZ295">
        <v>90.26989642857143</v>
      </c>
      <c r="EA295">
        <v>0.05179522857142856</v>
      </c>
      <c r="EB295">
        <v>29.40046428571429</v>
      </c>
      <c r="EC295">
        <v>30.02260714285714</v>
      </c>
      <c r="ED295">
        <v>999.9000000000002</v>
      </c>
      <c r="EE295">
        <v>0</v>
      </c>
      <c r="EF295">
        <v>0</v>
      </c>
      <c r="EG295">
        <v>9996.112500000001</v>
      </c>
      <c r="EH295">
        <v>0</v>
      </c>
      <c r="EI295">
        <v>7.447139999999998</v>
      </c>
      <c r="EJ295">
        <v>-35.40017857142857</v>
      </c>
      <c r="EK295">
        <v>1407.139285714286</v>
      </c>
      <c r="EL295">
        <v>1441.395357142857</v>
      </c>
      <c r="EM295">
        <v>1.335646071428571</v>
      </c>
      <c r="EN295">
        <v>1410.491071428571</v>
      </c>
      <c r="EO295">
        <v>21.43961785714285</v>
      </c>
      <c r="EP295">
        <v>2.055919642857143</v>
      </c>
      <c r="EQ295">
        <v>1.9353525</v>
      </c>
      <c r="ER295">
        <v>17.88171428571429</v>
      </c>
      <c r="ES295">
        <v>16.92512142857143</v>
      </c>
      <c r="ET295">
        <v>1999.9975</v>
      </c>
      <c r="EU295">
        <v>0.9800040714285713</v>
      </c>
      <c r="EV295">
        <v>0.01999559285714286</v>
      </c>
      <c r="EW295">
        <v>0</v>
      </c>
      <c r="EX295">
        <v>281.7814642857143</v>
      </c>
      <c r="EY295">
        <v>5.000560000000001</v>
      </c>
      <c r="EZ295">
        <v>5764.226785714287</v>
      </c>
      <c r="FA295">
        <v>17294.875</v>
      </c>
      <c r="FB295">
        <v>40.49760714285714</v>
      </c>
      <c r="FC295">
        <v>40.81199999999999</v>
      </c>
      <c r="FD295">
        <v>40.37689285714286</v>
      </c>
      <c r="FE295">
        <v>40.07996428571429</v>
      </c>
      <c r="FF295">
        <v>41.50642857142856</v>
      </c>
      <c r="FG295">
        <v>1955.1075</v>
      </c>
      <c r="FH295">
        <v>39.89000000000001</v>
      </c>
      <c r="FI295">
        <v>0</v>
      </c>
      <c r="FJ295">
        <v>1758405231.4</v>
      </c>
      <c r="FK295">
        <v>0</v>
      </c>
      <c r="FL295">
        <v>281.7876153846154</v>
      </c>
      <c r="FM295">
        <v>0.4174358938807813</v>
      </c>
      <c r="FN295">
        <v>1.564102541779242</v>
      </c>
      <c r="FO295">
        <v>5764.258846153846</v>
      </c>
      <c r="FP295">
        <v>15</v>
      </c>
      <c r="FQ295">
        <v>0</v>
      </c>
      <c r="FR295" t="s">
        <v>441</v>
      </c>
      <c r="FS295">
        <v>1747148579.5</v>
      </c>
      <c r="FT295">
        <v>1747148584.5</v>
      </c>
      <c r="FU295">
        <v>0</v>
      </c>
      <c r="FV295">
        <v>0.162</v>
      </c>
      <c r="FW295">
        <v>-0.001</v>
      </c>
      <c r="FX295">
        <v>0.139</v>
      </c>
      <c r="FY295">
        <v>0.058</v>
      </c>
      <c r="FZ295">
        <v>420</v>
      </c>
      <c r="GA295">
        <v>16</v>
      </c>
      <c r="GB295">
        <v>0.19</v>
      </c>
      <c r="GC295">
        <v>0.02</v>
      </c>
      <c r="GD295">
        <v>-35.41034499999999</v>
      </c>
      <c r="GE295">
        <v>0.4051879924953757</v>
      </c>
      <c r="GF295">
        <v>0.09924458914721737</v>
      </c>
      <c r="GG295">
        <v>1</v>
      </c>
      <c r="GH295">
        <v>281.7909705882353</v>
      </c>
      <c r="GI295">
        <v>0.09474407957811543</v>
      </c>
      <c r="GJ295">
        <v>0.1596213322936032</v>
      </c>
      <c r="GK295">
        <v>1</v>
      </c>
      <c r="GL295">
        <v>1.34253375</v>
      </c>
      <c r="GM295">
        <v>-0.1824284803001871</v>
      </c>
      <c r="GN295">
        <v>0.01782420344468444</v>
      </c>
      <c r="GO295">
        <v>0</v>
      </c>
      <c r="GP295">
        <v>2</v>
      </c>
      <c r="GQ295">
        <v>3</v>
      </c>
      <c r="GR295" t="s">
        <v>448</v>
      </c>
      <c r="GS295">
        <v>3.12807</v>
      </c>
      <c r="GT295">
        <v>2.72957</v>
      </c>
      <c r="GU295">
        <v>0.192511</v>
      </c>
      <c r="GV295">
        <v>0.196745</v>
      </c>
      <c r="GW295">
        <v>0.103049</v>
      </c>
      <c r="GX295">
        <v>0.0994303</v>
      </c>
      <c r="GY295">
        <v>24277.9</v>
      </c>
      <c r="GZ295">
        <v>23384.5</v>
      </c>
      <c r="HA295">
        <v>30605.6</v>
      </c>
      <c r="HB295">
        <v>29363.7</v>
      </c>
      <c r="HC295">
        <v>37889.9</v>
      </c>
      <c r="HD295">
        <v>34791.1</v>
      </c>
      <c r="HE295">
        <v>46818.6</v>
      </c>
      <c r="HF295">
        <v>43624.7</v>
      </c>
      <c r="HG295">
        <v>1.8312</v>
      </c>
      <c r="HH295">
        <v>1.8892</v>
      </c>
      <c r="HI295">
        <v>0.121821</v>
      </c>
      <c r="HJ295">
        <v>0</v>
      </c>
      <c r="HK295">
        <v>28.0382</v>
      </c>
      <c r="HL295">
        <v>999.9</v>
      </c>
      <c r="HM295">
        <v>51.7</v>
      </c>
      <c r="HN295">
        <v>30.5</v>
      </c>
      <c r="HO295">
        <v>25.1111</v>
      </c>
      <c r="HP295">
        <v>63.5422</v>
      </c>
      <c r="HQ295">
        <v>16.4503</v>
      </c>
      <c r="HR295">
        <v>1</v>
      </c>
      <c r="HS295">
        <v>0.0827287</v>
      </c>
      <c r="HT295">
        <v>-0.221239</v>
      </c>
      <c r="HU295">
        <v>20.2002</v>
      </c>
      <c r="HV295">
        <v>5.22852</v>
      </c>
      <c r="HW295">
        <v>11.974</v>
      </c>
      <c r="HX295">
        <v>4.97015</v>
      </c>
      <c r="HY295">
        <v>3.28948</v>
      </c>
      <c r="HZ295">
        <v>9999</v>
      </c>
      <c r="IA295">
        <v>9999</v>
      </c>
      <c r="IB295">
        <v>9999</v>
      </c>
      <c r="IC295">
        <v>999.9</v>
      </c>
      <c r="ID295">
        <v>4.97298</v>
      </c>
      <c r="IE295">
        <v>1.87729</v>
      </c>
      <c r="IF295">
        <v>1.87536</v>
      </c>
      <c r="IG295">
        <v>1.8782</v>
      </c>
      <c r="IH295">
        <v>1.87493</v>
      </c>
      <c r="II295">
        <v>1.87851</v>
      </c>
      <c r="IJ295">
        <v>1.8756</v>
      </c>
      <c r="IK295">
        <v>1.87678</v>
      </c>
      <c r="IL295">
        <v>0</v>
      </c>
      <c r="IM295">
        <v>0</v>
      </c>
      <c r="IN295">
        <v>0</v>
      </c>
      <c r="IO295">
        <v>0</v>
      </c>
      <c r="IP295" t="s">
        <v>443</v>
      </c>
      <c r="IQ295" t="s">
        <v>444</v>
      </c>
      <c r="IR295" t="s">
        <v>445</v>
      </c>
      <c r="IS295" t="s">
        <v>445</v>
      </c>
      <c r="IT295" t="s">
        <v>445</v>
      </c>
      <c r="IU295" t="s">
        <v>445</v>
      </c>
      <c r="IV295">
        <v>0</v>
      </c>
      <c r="IW295">
        <v>100</v>
      </c>
      <c r="IX295">
        <v>100</v>
      </c>
      <c r="IY295">
        <v>1.28</v>
      </c>
      <c r="IZ295">
        <v>0.2172</v>
      </c>
      <c r="JA295">
        <v>-0.2046850803116756</v>
      </c>
      <c r="JB295">
        <v>0.001090686741545948</v>
      </c>
      <c r="JC295">
        <v>-2.452344269991786E-07</v>
      </c>
      <c r="JD295">
        <v>1.613811493950918E-10</v>
      </c>
      <c r="JE295">
        <v>-0.05017639731038544</v>
      </c>
      <c r="JF295">
        <v>-0.0006473243881308715</v>
      </c>
      <c r="JG295">
        <v>0.0006993473609999637</v>
      </c>
      <c r="JH295">
        <v>-6.390957121238126E-06</v>
      </c>
      <c r="JI295">
        <v>1</v>
      </c>
      <c r="JJ295">
        <v>2094</v>
      </c>
      <c r="JK295">
        <v>1</v>
      </c>
      <c r="JL295">
        <v>27</v>
      </c>
      <c r="JM295">
        <v>187610.9</v>
      </c>
      <c r="JN295">
        <v>187610.8</v>
      </c>
      <c r="JO295">
        <v>2.99561</v>
      </c>
      <c r="JP295">
        <v>2.5354</v>
      </c>
      <c r="JQ295">
        <v>1.39893</v>
      </c>
      <c r="JR295">
        <v>2.34497</v>
      </c>
      <c r="JS295">
        <v>1.44897</v>
      </c>
      <c r="JT295">
        <v>2.46338</v>
      </c>
      <c r="JU295">
        <v>36.7654</v>
      </c>
      <c r="JV295">
        <v>24.1926</v>
      </c>
      <c r="JW295">
        <v>18</v>
      </c>
      <c r="JX295">
        <v>476.757</v>
      </c>
      <c r="JY295">
        <v>483.428</v>
      </c>
      <c r="JZ295">
        <v>27.7438</v>
      </c>
      <c r="KA295">
        <v>28.2119</v>
      </c>
      <c r="KB295">
        <v>30</v>
      </c>
      <c r="KC295">
        <v>27.9217</v>
      </c>
      <c r="KD295">
        <v>27.9894</v>
      </c>
      <c r="KE295">
        <v>59.9636</v>
      </c>
      <c r="KF295">
        <v>23.4004</v>
      </c>
      <c r="KG295">
        <v>94.8214</v>
      </c>
      <c r="KH295">
        <v>27.7296</v>
      </c>
      <c r="KI295">
        <v>1456.37</v>
      </c>
      <c r="KJ295">
        <v>21.5552</v>
      </c>
      <c r="KK295">
        <v>101.179</v>
      </c>
      <c r="KL295">
        <v>100.352</v>
      </c>
    </row>
    <row r="296" spans="1:298">
      <c r="A296">
        <v>280</v>
      </c>
      <c r="B296">
        <v>1758405236.6</v>
      </c>
      <c r="C296">
        <v>7828.099999904633</v>
      </c>
      <c r="D296" t="s">
        <v>1007</v>
      </c>
      <c r="E296" t="s">
        <v>1008</v>
      </c>
      <c r="F296">
        <v>5</v>
      </c>
      <c r="G296" t="s">
        <v>834</v>
      </c>
      <c r="H296" t="s">
        <v>437</v>
      </c>
      <c r="I296" t="s">
        <v>438</v>
      </c>
      <c r="J296">
        <v>1758405229.1</v>
      </c>
      <c r="K296">
        <f>(L296)/1000</f>
        <v>0</v>
      </c>
      <c r="L296">
        <f>IF(DQ296, AO296, AI296)</f>
        <v>0</v>
      </c>
      <c r="M296">
        <f>IF(DQ296, AJ296, AH296)</f>
        <v>0</v>
      </c>
      <c r="N296">
        <f>DS296 - IF(AV296&gt;1, M296*DM296*100.0/(AX296), 0)</f>
        <v>0</v>
      </c>
      <c r="O296">
        <f>((U296-K296/2)*N296-M296)/(U296+K296/2)</f>
        <v>0</v>
      </c>
      <c r="P296">
        <f>O296*(DZ296+EA296)/1000.0</f>
        <v>0</v>
      </c>
      <c r="Q296">
        <f>(DS296 - IF(AV296&gt;1, M296*DM296*100.0/(AX296), 0))*(DZ296+EA296)/1000.0</f>
        <v>0</v>
      </c>
      <c r="R296">
        <f>2.0/((1/T296-1/S296)+SIGN(T296)*SQRT((1/T296-1/S296)*(1/T296-1/S296) + 4*DN296/((DN296+1)*(DN296+1))*(2*1/T296*1/S296-1/S296*1/S296)))</f>
        <v>0</v>
      </c>
      <c r="S296">
        <f>IF(LEFT(DO296,1)&lt;&gt;"0",IF(LEFT(DO296,1)="1",3.0,DP296),$D$5+$E$5*(EG296*DZ296/($K$5*1000))+$F$5*(EG296*DZ296/($K$5*1000))*MAX(MIN(DM296,$J$5),$I$5)*MAX(MIN(DM296,$J$5),$I$5)+$G$5*MAX(MIN(DM296,$J$5),$I$5)*(EG296*DZ296/($K$5*1000))+$H$5*(EG296*DZ296/($K$5*1000))*(EG296*DZ296/($K$5*1000)))</f>
        <v>0</v>
      </c>
      <c r="T296">
        <f>K296*(1000-(1000*0.61365*exp(17.502*X296/(240.97+X296))/(DZ296+EA296)+DU296)/2)/(1000*0.61365*exp(17.502*X296/(240.97+X296))/(DZ296+EA296)-DU296)</f>
        <v>0</v>
      </c>
      <c r="U296">
        <f>1/((DN296+1)/(R296/1.6)+1/(S296/1.37)) + DN296/((DN296+1)/(R296/1.6) + DN296/(S296/1.37))</f>
        <v>0</v>
      </c>
      <c r="V296">
        <f>(DI296*DL296)</f>
        <v>0</v>
      </c>
      <c r="W296">
        <f>(EB296+(V296+2*0.95*5.67E-8*(((EB296+$B$7)+273)^4-(EB296+273)^4)-44100*K296)/(1.84*29.3*S296+8*0.95*5.67E-8*(EB296+273)^3))</f>
        <v>0</v>
      </c>
      <c r="X296">
        <f>($C$7*EC296+$D$7*ED296+$E$7*W296)</f>
        <v>0</v>
      </c>
      <c r="Y296">
        <f>0.61365*exp(17.502*X296/(240.97+X296))</f>
        <v>0</v>
      </c>
      <c r="Z296">
        <f>(AA296/AB296*100)</f>
        <v>0</v>
      </c>
      <c r="AA296">
        <f>DU296*(DZ296+EA296)/1000</f>
        <v>0</v>
      </c>
      <c r="AB296">
        <f>0.61365*exp(17.502*EB296/(240.97+EB296))</f>
        <v>0</v>
      </c>
      <c r="AC296">
        <f>(Y296-DU296*(DZ296+EA296)/1000)</f>
        <v>0</v>
      </c>
      <c r="AD296">
        <f>(-K296*44100)</f>
        <v>0</v>
      </c>
      <c r="AE296">
        <f>2*29.3*S296*0.92*(EB296-X296)</f>
        <v>0</v>
      </c>
      <c r="AF296">
        <f>2*0.95*5.67E-8*(((EB296+$B$7)+273)^4-(X296+273)^4)</f>
        <v>0</v>
      </c>
      <c r="AG296">
        <f>V296+AF296+AD296+AE296</f>
        <v>0</v>
      </c>
      <c r="AH296">
        <f>DY296*AV296*(DT296-DS296*(1000-AV296*DV296)/(1000-AV296*DU296))/(100*DM296)</f>
        <v>0</v>
      </c>
      <c r="AI296">
        <f>1000*DY296*AV296*(DU296-DV296)/(100*DM296*(1000-AV296*DU296))</f>
        <v>0</v>
      </c>
      <c r="AJ296">
        <f>(AK296 - AL296 - DZ296*1E3/(8.314*(EB296+273.15)) * AN296/DY296 * AM296) * DY296/(100*DM296) * (1000 - DV296)/1000</f>
        <v>0</v>
      </c>
      <c r="AK296">
        <v>1474.332916784272</v>
      </c>
      <c r="AL296">
        <v>1448.973393939394</v>
      </c>
      <c r="AM296">
        <v>3.391639105099065</v>
      </c>
      <c r="AN296">
        <v>65.66156784725538</v>
      </c>
      <c r="AO296">
        <f>(AQ296 - AP296 + DZ296*1E3/(8.314*(EB296+273.15)) * AS296/DY296 * AR296) * DY296/(100*DM296) * 1000/(1000 - AQ296)</f>
        <v>0</v>
      </c>
      <c r="AP296">
        <v>21.47604644570163</v>
      </c>
      <c r="AQ296">
        <v>22.74781454545454</v>
      </c>
      <c r="AR296">
        <v>-6.413984212115759E-06</v>
      </c>
      <c r="AS296">
        <v>124.6823972662546</v>
      </c>
      <c r="AT296">
        <v>0</v>
      </c>
      <c r="AU296">
        <v>0</v>
      </c>
      <c r="AV296">
        <f>IF(AT296*$H$13&gt;=AX296,1.0,(AX296/(AX296-AT296*$H$13)))</f>
        <v>0</v>
      </c>
      <c r="AW296">
        <f>(AV296-1)*100</f>
        <v>0</v>
      </c>
      <c r="AX296">
        <f>MAX(0,($B$13+$C$13*EG296)/(1+$D$13*EG296)*DZ296/(EB296+273)*$E$13)</f>
        <v>0</v>
      </c>
      <c r="AY296" t="s">
        <v>439</v>
      </c>
      <c r="AZ296" t="s">
        <v>439</v>
      </c>
      <c r="BA296">
        <v>0</v>
      </c>
      <c r="BB296">
        <v>0</v>
      </c>
      <c r="BC296">
        <f>1-BA296/BB296</f>
        <v>0</v>
      </c>
      <c r="BD296">
        <v>0</v>
      </c>
      <c r="BE296" t="s">
        <v>439</v>
      </c>
      <c r="BF296" t="s">
        <v>439</v>
      </c>
      <c r="BG296">
        <v>0</v>
      </c>
      <c r="BH296">
        <v>0</v>
      </c>
      <c r="BI296">
        <f>1-BG296/BH296</f>
        <v>0</v>
      </c>
      <c r="BJ296">
        <v>0.5</v>
      </c>
      <c r="BK296">
        <f>DJ296</f>
        <v>0</v>
      </c>
      <c r="BL296">
        <f>M296</f>
        <v>0</v>
      </c>
      <c r="BM296">
        <f>BI296*BJ296*BK296</f>
        <v>0</v>
      </c>
      <c r="BN296">
        <f>(BL296-BD296)/BK296</f>
        <v>0</v>
      </c>
      <c r="BO296">
        <f>(BB296-BH296)/BH296</f>
        <v>0</v>
      </c>
      <c r="BP296">
        <f>BA296/(BC296+BA296/BH296)</f>
        <v>0</v>
      </c>
      <c r="BQ296" t="s">
        <v>439</v>
      </c>
      <c r="BR296">
        <v>0</v>
      </c>
      <c r="BS296">
        <f>IF(BR296&lt;&gt;0, BR296, BP296)</f>
        <v>0</v>
      </c>
      <c r="BT296">
        <f>1-BS296/BH296</f>
        <v>0</v>
      </c>
      <c r="BU296">
        <f>(BH296-BG296)/(BH296-BS296)</f>
        <v>0</v>
      </c>
      <c r="BV296">
        <f>(BB296-BH296)/(BB296-BS296)</f>
        <v>0</v>
      </c>
      <c r="BW296">
        <f>(BH296-BG296)/(BH296-BA296)</f>
        <v>0</v>
      </c>
      <c r="BX296">
        <f>(BB296-BH296)/(BB296-BA296)</f>
        <v>0</v>
      </c>
      <c r="BY296">
        <f>(BU296*BS296/BG296)</f>
        <v>0</v>
      </c>
      <c r="BZ296">
        <f>(1-BY296)</f>
        <v>0</v>
      </c>
      <c r="DI296">
        <f>$B$11*EH296+$C$11*EI296+$F$11*ET296*(1-EW296)</f>
        <v>0</v>
      </c>
      <c r="DJ296">
        <f>DI296*DK296</f>
        <v>0</v>
      </c>
      <c r="DK296">
        <f>($B$11*$D$9+$C$11*$D$9+$F$11*((FG296+EY296)/MAX(FG296+EY296+FH296, 0.1)*$I$9+FH296/MAX(FG296+EY296+FH296, 0.1)*$J$9))/($B$11+$C$11+$F$11)</f>
        <v>0</v>
      </c>
      <c r="DL296">
        <f>($B$11*$K$9+$C$11*$K$9+$F$11*((FG296+EY296)/MAX(FG296+EY296+FH296, 0.1)*$P$9+FH296/MAX(FG296+EY296+FH296, 0.1)*$Q$9))/($B$11+$C$11+$F$11)</f>
        <v>0</v>
      </c>
      <c r="DM296">
        <v>2.7</v>
      </c>
      <c r="DN296">
        <v>0.5</v>
      </c>
      <c r="DO296" t="s">
        <v>440</v>
      </c>
      <c r="DP296">
        <v>2</v>
      </c>
      <c r="DQ296" t="b">
        <v>1</v>
      </c>
      <c r="DR296">
        <v>1758405229.1</v>
      </c>
      <c r="DS296">
        <v>1392.752222222222</v>
      </c>
      <c r="DT296">
        <v>1428.104444444445</v>
      </c>
      <c r="DU296">
        <v>22.76070740740741</v>
      </c>
      <c r="DV296">
        <v>21.44837037037037</v>
      </c>
      <c r="DW296">
        <v>1391.478518518519</v>
      </c>
      <c r="DX296">
        <v>22.54328148148149</v>
      </c>
      <c r="DY296">
        <v>499.9878888888889</v>
      </c>
      <c r="DZ296">
        <v>90.26978148148147</v>
      </c>
      <c r="EA296">
        <v>0.0518405074074074</v>
      </c>
      <c r="EB296">
        <v>29.39717407407407</v>
      </c>
      <c r="EC296">
        <v>30.01968888888889</v>
      </c>
      <c r="ED296">
        <v>999.9000000000001</v>
      </c>
      <c r="EE296">
        <v>0</v>
      </c>
      <c r="EF296">
        <v>0</v>
      </c>
      <c r="EG296">
        <v>9998.074074074075</v>
      </c>
      <c r="EH296">
        <v>0</v>
      </c>
      <c r="EI296">
        <v>7.447139999999998</v>
      </c>
      <c r="EJ296">
        <v>-35.35277407407408</v>
      </c>
      <c r="EK296">
        <v>1425.190740740741</v>
      </c>
      <c r="EL296">
        <v>1459.406666666667</v>
      </c>
      <c r="EM296">
        <v>1.312338518518519</v>
      </c>
      <c r="EN296">
        <v>1428.104444444445</v>
      </c>
      <c r="EO296">
        <v>21.44837037037037</v>
      </c>
      <c r="EP296">
        <v>2.054603333333334</v>
      </c>
      <c r="EQ296">
        <v>1.93614037037037</v>
      </c>
      <c r="ER296">
        <v>17.87154074074074</v>
      </c>
      <c r="ES296">
        <v>16.93152962962963</v>
      </c>
      <c r="ET296">
        <v>2000.027037037037</v>
      </c>
      <c r="EU296">
        <v>0.9800043333333334</v>
      </c>
      <c r="EV296">
        <v>0.01999532592592593</v>
      </c>
      <c r="EW296">
        <v>0</v>
      </c>
      <c r="EX296">
        <v>281.8146666666667</v>
      </c>
      <c r="EY296">
        <v>5.000560000000001</v>
      </c>
      <c r="EZ296">
        <v>5764.320740740741</v>
      </c>
      <c r="FA296">
        <v>17295.12592592593</v>
      </c>
      <c r="FB296">
        <v>40.47896296296295</v>
      </c>
      <c r="FC296">
        <v>40.81199999999999</v>
      </c>
      <c r="FD296">
        <v>40.38862962962963</v>
      </c>
      <c r="FE296">
        <v>40.08292592592592</v>
      </c>
      <c r="FF296">
        <v>41.4858148148148</v>
      </c>
      <c r="FG296">
        <v>1955.137037037037</v>
      </c>
      <c r="FH296">
        <v>39.89000000000001</v>
      </c>
      <c r="FI296">
        <v>0</v>
      </c>
      <c r="FJ296">
        <v>1758405236.8</v>
      </c>
      <c r="FK296">
        <v>0</v>
      </c>
      <c r="FL296">
        <v>281.78824</v>
      </c>
      <c r="FM296">
        <v>-0.3419999955740765</v>
      </c>
      <c r="FN296">
        <v>1.133846160989716</v>
      </c>
      <c r="FO296">
        <v>5764.362400000001</v>
      </c>
      <c r="FP296">
        <v>15</v>
      </c>
      <c r="FQ296">
        <v>0</v>
      </c>
      <c r="FR296" t="s">
        <v>441</v>
      </c>
      <c r="FS296">
        <v>1747148579.5</v>
      </c>
      <c r="FT296">
        <v>1747148584.5</v>
      </c>
      <c r="FU296">
        <v>0</v>
      </c>
      <c r="FV296">
        <v>0.162</v>
      </c>
      <c r="FW296">
        <v>-0.001</v>
      </c>
      <c r="FX296">
        <v>0.139</v>
      </c>
      <c r="FY296">
        <v>0.058</v>
      </c>
      <c r="FZ296">
        <v>420</v>
      </c>
      <c r="GA296">
        <v>16</v>
      </c>
      <c r="GB296">
        <v>0.19</v>
      </c>
      <c r="GC296">
        <v>0.02</v>
      </c>
      <c r="GD296">
        <v>-35.3650243902439</v>
      </c>
      <c r="GE296">
        <v>0.6815477351916099</v>
      </c>
      <c r="GF296">
        <v>0.149947561208687</v>
      </c>
      <c r="GG296">
        <v>0</v>
      </c>
      <c r="GH296">
        <v>281.7761176470588</v>
      </c>
      <c r="GI296">
        <v>0.2226432401457669</v>
      </c>
      <c r="GJ296">
        <v>0.1685915294616867</v>
      </c>
      <c r="GK296">
        <v>1</v>
      </c>
      <c r="GL296">
        <v>1.326387804878049</v>
      </c>
      <c r="GM296">
        <v>-0.2494733101045294</v>
      </c>
      <c r="GN296">
        <v>0.02530942459302898</v>
      </c>
      <c r="GO296">
        <v>0</v>
      </c>
      <c r="GP296">
        <v>1</v>
      </c>
      <c r="GQ296">
        <v>3</v>
      </c>
      <c r="GR296" t="s">
        <v>455</v>
      </c>
      <c r="GS296">
        <v>3.12805</v>
      </c>
      <c r="GT296">
        <v>2.72974</v>
      </c>
      <c r="GU296">
        <v>0.193873</v>
      </c>
      <c r="GV296">
        <v>0.19814</v>
      </c>
      <c r="GW296">
        <v>0.103031</v>
      </c>
      <c r="GX296">
        <v>0.0995495</v>
      </c>
      <c r="GY296">
        <v>24237</v>
      </c>
      <c r="GZ296">
        <v>23344</v>
      </c>
      <c r="HA296">
        <v>30605.8</v>
      </c>
      <c r="HB296">
        <v>29364</v>
      </c>
      <c r="HC296">
        <v>37891.2</v>
      </c>
      <c r="HD296">
        <v>34787</v>
      </c>
      <c r="HE296">
        <v>46819</v>
      </c>
      <c r="HF296">
        <v>43625.2</v>
      </c>
      <c r="HG296">
        <v>1.83142</v>
      </c>
      <c r="HH296">
        <v>1.88943</v>
      </c>
      <c r="HI296">
        <v>0.121605</v>
      </c>
      <c r="HJ296">
        <v>0</v>
      </c>
      <c r="HK296">
        <v>28.0359</v>
      </c>
      <c r="HL296">
        <v>999.9</v>
      </c>
      <c r="HM296">
        <v>51.7</v>
      </c>
      <c r="HN296">
        <v>30.5</v>
      </c>
      <c r="HO296">
        <v>25.1123</v>
      </c>
      <c r="HP296">
        <v>63.7022</v>
      </c>
      <c r="HQ296">
        <v>16.5024</v>
      </c>
      <c r="HR296">
        <v>1</v>
      </c>
      <c r="HS296">
        <v>0.0826906</v>
      </c>
      <c r="HT296">
        <v>-0.231623</v>
      </c>
      <c r="HU296">
        <v>20.2003</v>
      </c>
      <c r="HV296">
        <v>5.22912</v>
      </c>
      <c r="HW296">
        <v>11.974</v>
      </c>
      <c r="HX296">
        <v>4.97015</v>
      </c>
      <c r="HY296">
        <v>3.28963</v>
      </c>
      <c r="HZ296">
        <v>9999</v>
      </c>
      <c r="IA296">
        <v>9999</v>
      </c>
      <c r="IB296">
        <v>9999</v>
      </c>
      <c r="IC296">
        <v>999.9</v>
      </c>
      <c r="ID296">
        <v>4.97295</v>
      </c>
      <c r="IE296">
        <v>1.87728</v>
      </c>
      <c r="IF296">
        <v>1.87532</v>
      </c>
      <c r="IG296">
        <v>1.87817</v>
      </c>
      <c r="IH296">
        <v>1.87488</v>
      </c>
      <c r="II296">
        <v>1.87849</v>
      </c>
      <c r="IJ296">
        <v>1.87559</v>
      </c>
      <c r="IK296">
        <v>1.87672</v>
      </c>
      <c r="IL296">
        <v>0</v>
      </c>
      <c r="IM296">
        <v>0</v>
      </c>
      <c r="IN296">
        <v>0</v>
      </c>
      <c r="IO296">
        <v>0</v>
      </c>
      <c r="IP296" t="s">
        <v>443</v>
      </c>
      <c r="IQ296" t="s">
        <v>444</v>
      </c>
      <c r="IR296" t="s">
        <v>445</v>
      </c>
      <c r="IS296" t="s">
        <v>445</v>
      </c>
      <c r="IT296" t="s">
        <v>445</v>
      </c>
      <c r="IU296" t="s">
        <v>445</v>
      </c>
      <c r="IV296">
        <v>0</v>
      </c>
      <c r="IW296">
        <v>100</v>
      </c>
      <c r="IX296">
        <v>100</v>
      </c>
      <c r="IY296">
        <v>1.31</v>
      </c>
      <c r="IZ296">
        <v>0.2171</v>
      </c>
      <c r="JA296">
        <v>-0.2046850803116756</v>
      </c>
      <c r="JB296">
        <v>0.001090686741545948</v>
      </c>
      <c r="JC296">
        <v>-2.452344269991786E-07</v>
      </c>
      <c r="JD296">
        <v>1.613811493950918E-10</v>
      </c>
      <c r="JE296">
        <v>-0.05017639731038544</v>
      </c>
      <c r="JF296">
        <v>-0.0006473243881308715</v>
      </c>
      <c r="JG296">
        <v>0.0006993473609999637</v>
      </c>
      <c r="JH296">
        <v>-6.390957121238126E-06</v>
      </c>
      <c r="JI296">
        <v>1</v>
      </c>
      <c r="JJ296">
        <v>2094</v>
      </c>
      <c r="JK296">
        <v>1</v>
      </c>
      <c r="JL296">
        <v>27</v>
      </c>
      <c r="JM296">
        <v>187611</v>
      </c>
      <c r="JN296">
        <v>187610.9</v>
      </c>
      <c r="JO296">
        <v>3.02124</v>
      </c>
      <c r="JP296">
        <v>2.52563</v>
      </c>
      <c r="JQ296">
        <v>1.39893</v>
      </c>
      <c r="JR296">
        <v>2.34497</v>
      </c>
      <c r="JS296">
        <v>1.44897</v>
      </c>
      <c r="JT296">
        <v>2.49634</v>
      </c>
      <c r="JU296">
        <v>36.7654</v>
      </c>
      <c r="JV296">
        <v>24.1926</v>
      </c>
      <c r="JW296">
        <v>18</v>
      </c>
      <c r="JX296">
        <v>476.879</v>
      </c>
      <c r="JY296">
        <v>483.577</v>
      </c>
      <c r="JZ296">
        <v>27.7256</v>
      </c>
      <c r="KA296">
        <v>28.2119</v>
      </c>
      <c r="KB296">
        <v>30.0001</v>
      </c>
      <c r="KC296">
        <v>27.9217</v>
      </c>
      <c r="KD296">
        <v>27.9894</v>
      </c>
      <c r="KE296">
        <v>60.4746</v>
      </c>
      <c r="KF296">
        <v>23.4004</v>
      </c>
      <c r="KG296">
        <v>95.19410000000001</v>
      </c>
      <c r="KH296">
        <v>27.7076</v>
      </c>
      <c r="KI296">
        <v>1469.75</v>
      </c>
      <c r="KJ296">
        <v>21.5785</v>
      </c>
      <c r="KK296">
        <v>101.18</v>
      </c>
      <c r="KL296">
        <v>100.353</v>
      </c>
    </row>
    <row r="297" spans="1:298">
      <c r="A297">
        <v>281</v>
      </c>
      <c r="B297">
        <v>1758405241.6</v>
      </c>
      <c r="C297">
        <v>7833.099999904633</v>
      </c>
      <c r="D297" t="s">
        <v>1009</v>
      </c>
      <c r="E297" t="s">
        <v>1010</v>
      </c>
      <c r="F297">
        <v>5</v>
      </c>
      <c r="G297" t="s">
        <v>834</v>
      </c>
      <c r="H297" t="s">
        <v>437</v>
      </c>
      <c r="I297" t="s">
        <v>438</v>
      </c>
      <c r="J297">
        <v>1758405233.814285</v>
      </c>
      <c r="K297">
        <f>(L297)/1000</f>
        <v>0</v>
      </c>
      <c r="L297">
        <f>IF(DQ297, AO297, AI297)</f>
        <v>0</v>
      </c>
      <c r="M297">
        <f>IF(DQ297, AJ297, AH297)</f>
        <v>0</v>
      </c>
      <c r="N297">
        <f>DS297 - IF(AV297&gt;1, M297*DM297*100.0/(AX297), 0)</f>
        <v>0</v>
      </c>
      <c r="O297">
        <f>((U297-K297/2)*N297-M297)/(U297+K297/2)</f>
        <v>0</v>
      </c>
      <c r="P297">
        <f>O297*(DZ297+EA297)/1000.0</f>
        <v>0</v>
      </c>
      <c r="Q297">
        <f>(DS297 - IF(AV297&gt;1, M297*DM297*100.0/(AX297), 0))*(DZ297+EA297)/1000.0</f>
        <v>0</v>
      </c>
      <c r="R297">
        <f>2.0/((1/T297-1/S297)+SIGN(T297)*SQRT((1/T297-1/S297)*(1/T297-1/S297) + 4*DN297/((DN297+1)*(DN297+1))*(2*1/T297*1/S297-1/S297*1/S297)))</f>
        <v>0</v>
      </c>
      <c r="S297">
        <f>IF(LEFT(DO297,1)&lt;&gt;"0",IF(LEFT(DO297,1)="1",3.0,DP297),$D$5+$E$5*(EG297*DZ297/($K$5*1000))+$F$5*(EG297*DZ297/($K$5*1000))*MAX(MIN(DM297,$J$5),$I$5)*MAX(MIN(DM297,$J$5),$I$5)+$G$5*MAX(MIN(DM297,$J$5),$I$5)*(EG297*DZ297/($K$5*1000))+$H$5*(EG297*DZ297/($K$5*1000))*(EG297*DZ297/($K$5*1000)))</f>
        <v>0</v>
      </c>
      <c r="T297">
        <f>K297*(1000-(1000*0.61365*exp(17.502*X297/(240.97+X297))/(DZ297+EA297)+DU297)/2)/(1000*0.61365*exp(17.502*X297/(240.97+X297))/(DZ297+EA297)-DU297)</f>
        <v>0</v>
      </c>
      <c r="U297">
        <f>1/((DN297+1)/(R297/1.6)+1/(S297/1.37)) + DN297/((DN297+1)/(R297/1.6) + DN297/(S297/1.37))</f>
        <v>0</v>
      </c>
      <c r="V297">
        <f>(DI297*DL297)</f>
        <v>0</v>
      </c>
      <c r="W297">
        <f>(EB297+(V297+2*0.95*5.67E-8*(((EB297+$B$7)+273)^4-(EB297+273)^4)-44100*K297)/(1.84*29.3*S297+8*0.95*5.67E-8*(EB297+273)^3))</f>
        <v>0</v>
      </c>
      <c r="X297">
        <f>($C$7*EC297+$D$7*ED297+$E$7*W297)</f>
        <v>0</v>
      </c>
      <c r="Y297">
        <f>0.61365*exp(17.502*X297/(240.97+X297))</f>
        <v>0</v>
      </c>
      <c r="Z297">
        <f>(AA297/AB297*100)</f>
        <v>0</v>
      </c>
      <c r="AA297">
        <f>DU297*(DZ297+EA297)/1000</f>
        <v>0</v>
      </c>
      <c r="AB297">
        <f>0.61365*exp(17.502*EB297/(240.97+EB297))</f>
        <v>0</v>
      </c>
      <c r="AC297">
        <f>(Y297-DU297*(DZ297+EA297)/1000)</f>
        <v>0</v>
      </c>
      <c r="AD297">
        <f>(-K297*44100)</f>
        <v>0</v>
      </c>
      <c r="AE297">
        <f>2*29.3*S297*0.92*(EB297-X297)</f>
        <v>0</v>
      </c>
      <c r="AF297">
        <f>2*0.95*5.67E-8*(((EB297+$B$7)+273)^4-(X297+273)^4)</f>
        <v>0</v>
      </c>
      <c r="AG297">
        <f>V297+AF297+AD297+AE297</f>
        <v>0</v>
      </c>
      <c r="AH297">
        <f>DY297*AV297*(DT297-DS297*(1000-AV297*DV297)/(1000-AV297*DU297))/(100*DM297)</f>
        <v>0</v>
      </c>
      <c r="AI297">
        <f>1000*DY297*AV297*(DU297-DV297)/(100*DM297*(1000-AV297*DU297))</f>
        <v>0</v>
      </c>
      <c r="AJ297">
        <f>(AK297 - AL297 - DZ297*1E3/(8.314*(EB297+273.15)) * AN297/DY297 * AM297) * DY297/(100*DM297) * (1000 - DV297)/1000</f>
        <v>0</v>
      </c>
      <c r="AK297">
        <v>1491.859115111882</v>
      </c>
      <c r="AL297">
        <v>1466.097212121212</v>
      </c>
      <c r="AM297">
        <v>3.421541729341742</v>
      </c>
      <c r="AN297">
        <v>65.66156784725538</v>
      </c>
      <c r="AO297">
        <f>(AQ297 - AP297 + DZ297*1E3/(8.314*(EB297+273.15)) * AS297/DY297 * AR297) * DY297/(100*DM297) * 1000/(1000 - AQ297)</f>
        <v>0</v>
      </c>
      <c r="AP297">
        <v>21.50910746493517</v>
      </c>
      <c r="AQ297">
        <v>22.74657636363636</v>
      </c>
      <c r="AR297">
        <v>-9.906646545361157E-06</v>
      </c>
      <c r="AS297">
        <v>124.6823972662546</v>
      </c>
      <c r="AT297">
        <v>0</v>
      </c>
      <c r="AU297">
        <v>0</v>
      </c>
      <c r="AV297">
        <f>IF(AT297*$H$13&gt;=AX297,1.0,(AX297/(AX297-AT297*$H$13)))</f>
        <v>0</v>
      </c>
      <c r="AW297">
        <f>(AV297-1)*100</f>
        <v>0</v>
      </c>
      <c r="AX297">
        <f>MAX(0,($B$13+$C$13*EG297)/(1+$D$13*EG297)*DZ297/(EB297+273)*$E$13)</f>
        <v>0</v>
      </c>
      <c r="AY297" t="s">
        <v>439</v>
      </c>
      <c r="AZ297" t="s">
        <v>439</v>
      </c>
      <c r="BA297">
        <v>0</v>
      </c>
      <c r="BB297">
        <v>0</v>
      </c>
      <c r="BC297">
        <f>1-BA297/BB297</f>
        <v>0</v>
      </c>
      <c r="BD297">
        <v>0</v>
      </c>
      <c r="BE297" t="s">
        <v>439</v>
      </c>
      <c r="BF297" t="s">
        <v>439</v>
      </c>
      <c r="BG297">
        <v>0</v>
      </c>
      <c r="BH297">
        <v>0</v>
      </c>
      <c r="BI297">
        <f>1-BG297/BH297</f>
        <v>0</v>
      </c>
      <c r="BJ297">
        <v>0.5</v>
      </c>
      <c r="BK297">
        <f>DJ297</f>
        <v>0</v>
      </c>
      <c r="BL297">
        <f>M297</f>
        <v>0</v>
      </c>
      <c r="BM297">
        <f>BI297*BJ297*BK297</f>
        <v>0</v>
      </c>
      <c r="BN297">
        <f>(BL297-BD297)/BK297</f>
        <v>0</v>
      </c>
      <c r="BO297">
        <f>(BB297-BH297)/BH297</f>
        <v>0</v>
      </c>
      <c r="BP297">
        <f>BA297/(BC297+BA297/BH297)</f>
        <v>0</v>
      </c>
      <c r="BQ297" t="s">
        <v>439</v>
      </c>
      <c r="BR297">
        <v>0</v>
      </c>
      <c r="BS297">
        <f>IF(BR297&lt;&gt;0, BR297, BP297)</f>
        <v>0</v>
      </c>
      <c r="BT297">
        <f>1-BS297/BH297</f>
        <v>0</v>
      </c>
      <c r="BU297">
        <f>(BH297-BG297)/(BH297-BS297)</f>
        <v>0</v>
      </c>
      <c r="BV297">
        <f>(BB297-BH297)/(BB297-BS297)</f>
        <v>0</v>
      </c>
      <c r="BW297">
        <f>(BH297-BG297)/(BH297-BA297)</f>
        <v>0</v>
      </c>
      <c r="BX297">
        <f>(BB297-BH297)/(BB297-BA297)</f>
        <v>0</v>
      </c>
      <c r="BY297">
        <f>(BU297*BS297/BG297)</f>
        <v>0</v>
      </c>
      <c r="BZ297">
        <f>(1-BY297)</f>
        <v>0</v>
      </c>
      <c r="DI297">
        <f>$B$11*EH297+$C$11*EI297+$F$11*ET297*(1-EW297)</f>
        <v>0</v>
      </c>
      <c r="DJ297">
        <f>DI297*DK297</f>
        <v>0</v>
      </c>
      <c r="DK297">
        <f>($B$11*$D$9+$C$11*$D$9+$F$11*((FG297+EY297)/MAX(FG297+EY297+FH297, 0.1)*$I$9+FH297/MAX(FG297+EY297+FH297, 0.1)*$J$9))/($B$11+$C$11+$F$11)</f>
        <v>0</v>
      </c>
      <c r="DL297">
        <f>($B$11*$K$9+$C$11*$K$9+$F$11*((FG297+EY297)/MAX(FG297+EY297+FH297, 0.1)*$P$9+FH297/MAX(FG297+EY297+FH297, 0.1)*$Q$9))/($B$11+$C$11+$F$11)</f>
        <v>0</v>
      </c>
      <c r="DM297">
        <v>2.7</v>
      </c>
      <c r="DN297">
        <v>0.5</v>
      </c>
      <c r="DO297" t="s">
        <v>440</v>
      </c>
      <c r="DP297">
        <v>2</v>
      </c>
      <c r="DQ297" t="b">
        <v>1</v>
      </c>
      <c r="DR297">
        <v>1758405233.814285</v>
      </c>
      <c r="DS297">
        <v>1408.465</v>
      </c>
      <c r="DT297">
        <v>1443.821071428572</v>
      </c>
      <c r="DU297">
        <v>22.75223214285715</v>
      </c>
      <c r="DV297">
        <v>21.4672</v>
      </c>
      <c r="DW297">
        <v>1407.170714285714</v>
      </c>
      <c r="DX297">
        <v>22.53498214285714</v>
      </c>
      <c r="DY297">
        <v>499.9865</v>
      </c>
      <c r="DZ297">
        <v>90.26971428571427</v>
      </c>
      <c r="EA297">
        <v>0.05195718571428571</v>
      </c>
      <c r="EB297">
        <v>29.39219642857143</v>
      </c>
      <c r="EC297">
        <v>30.01690714285715</v>
      </c>
      <c r="ED297">
        <v>999.9000000000002</v>
      </c>
      <c r="EE297">
        <v>0</v>
      </c>
      <c r="EF297">
        <v>0</v>
      </c>
      <c r="EG297">
        <v>9994.50607142857</v>
      </c>
      <c r="EH297">
        <v>0</v>
      </c>
      <c r="EI297">
        <v>7.447139999999998</v>
      </c>
      <c r="EJ297">
        <v>-35.35560357142857</v>
      </c>
      <c r="EK297">
        <v>1441.2575</v>
      </c>
      <c r="EL297">
        <v>1475.496428571428</v>
      </c>
      <c r="EM297">
        <v>1.285035714285714</v>
      </c>
      <c r="EN297">
        <v>1443.821071428572</v>
      </c>
      <c r="EO297">
        <v>21.4672</v>
      </c>
      <c r="EP297">
        <v>2.053837857142857</v>
      </c>
      <c r="EQ297">
        <v>1.937839285714286</v>
      </c>
      <c r="ER297">
        <v>17.86561428571429</v>
      </c>
      <c r="ES297">
        <v>16.94535357142857</v>
      </c>
      <c r="ET297">
        <v>2000.0325</v>
      </c>
      <c r="EU297">
        <v>0.9800043928571428</v>
      </c>
      <c r="EV297">
        <v>0.01999526428571429</v>
      </c>
      <c r="EW297">
        <v>0</v>
      </c>
      <c r="EX297">
        <v>281.7801071428572</v>
      </c>
      <c r="EY297">
        <v>5.000560000000001</v>
      </c>
      <c r="EZ297">
        <v>5764.468928571428</v>
      </c>
      <c r="FA297">
        <v>17295.17857142857</v>
      </c>
      <c r="FB297">
        <v>40.46621428571427</v>
      </c>
      <c r="FC297">
        <v>40.81199999999999</v>
      </c>
      <c r="FD297">
        <v>40.39710714285713</v>
      </c>
      <c r="FE297">
        <v>40.08442857142857</v>
      </c>
      <c r="FF297">
        <v>41.49303571428571</v>
      </c>
      <c r="FG297">
        <v>1955.1425</v>
      </c>
      <c r="FH297">
        <v>39.89000000000001</v>
      </c>
      <c r="FI297">
        <v>0</v>
      </c>
      <c r="FJ297">
        <v>1758405241.6</v>
      </c>
      <c r="FK297">
        <v>0</v>
      </c>
      <c r="FL297">
        <v>281.7714</v>
      </c>
      <c r="FM297">
        <v>0.1869230724511</v>
      </c>
      <c r="FN297">
        <v>1.725384638128511</v>
      </c>
      <c r="FO297">
        <v>5764.530400000001</v>
      </c>
      <c r="FP297">
        <v>15</v>
      </c>
      <c r="FQ297">
        <v>0</v>
      </c>
      <c r="FR297" t="s">
        <v>441</v>
      </c>
      <c r="FS297">
        <v>1747148579.5</v>
      </c>
      <c r="FT297">
        <v>1747148584.5</v>
      </c>
      <c r="FU297">
        <v>0</v>
      </c>
      <c r="FV297">
        <v>0.162</v>
      </c>
      <c r="FW297">
        <v>-0.001</v>
      </c>
      <c r="FX297">
        <v>0.139</v>
      </c>
      <c r="FY297">
        <v>0.058</v>
      </c>
      <c r="FZ297">
        <v>420</v>
      </c>
      <c r="GA297">
        <v>16</v>
      </c>
      <c r="GB297">
        <v>0.19</v>
      </c>
      <c r="GC297">
        <v>0.02</v>
      </c>
      <c r="GD297">
        <v>-35.39597073170731</v>
      </c>
      <c r="GE297">
        <v>0.06827665505222844</v>
      </c>
      <c r="GF297">
        <v>0.1732714003168357</v>
      </c>
      <c r="GG297">
        <v>1</v>
      </c>
      <c r="GH297">
        <v>281.7858529411765</v>
      </c>
      <c r="GI297">
        <v>-0.3818334585605728</v>
      </c>
      <c r="GJ297">
        <v>0.1731602678841311</v>
      </c>
      <c r="GK297">
        <v>1</v>
      </c>
      <c r="GL297">
        <v>1.30277243902439</v>
      </c>
      <c r="GM297">
        <v>-0.3297056445993038</v>
      </c>
      <c r="GN297">
        <v>0.03301330040767291</v>
      </c>
      <c r="GO297">
        <v>0</v>
      </c>
      <c r="GP297">
        <v>2</v>
      </c>
      <c r="GQ297">
        <v>3</v>
      </c>
      <c r="GR297" t="s">
        <v>448</v>
      </c>
      <c r="GS297">
        <v>3.12793</v>
      </c>
      <c r="GT297">
        <v>2.72963</v>
      </c>
      <c r="GU297">
        <v>0.195245</v>
      </c>
      <c r="GV297">
        <v>0.199462</v>
      </c>
      <c r="GW297">
        <v>0.103033</v>
      </c>
      <c r="GX297">
        <v>0.09977080000000001</v>
      </c>
      <c r="GY297">
        <v>24195.5</v>
      </c>
      <c r="GZ297">
        <v>23305.3</v>
      </c>
      <c r="HA297">
        <v>30605.4</v>
      </c>
      <c r="HB297">
        <v>29363.7</v>
      </c>
      <c r="HC297">
        <v>37890.5</v>
      </c>
      <c r="HD297">
        <v>34778</v>
      </c>
      <c r="HE297">
        <v>46818.2</v>
      </c>
      <c r="HF297">
        <v>43624.7</v>
      </c>
      <c r="HG297">
        <v>1.8312</v>
      </c>
      <c r="HH297">
        <v>1.88997</v>
      </c>
      <c r="HI297">
        <v>0.121608</v>
      </c>
      <c r="HJ297">
        <v>0</v>
      </c>
      <c r="HK297">
        <v>28.0334</v>
      </c>
      <c r="HL297">
        <v>999.9</v>
      </c>
      <c r="HM297">
        <v>51.8</v>
      </c>
      <c r="HN297">
        <v>30.5</v>
      </c>
      <c r="HO297">
        <v>25.1583</v>
      </c>
      <c r="HP297">
        <v>63.6822</v>
      </c>
      <c r="HQ297">
        <v>16.6426</v>
      </c>
      <c r="HR297">
        <v>1</v>
      </c>
      <c r="HS297">
        <v>0.082998</v>
      </c>
      <c r="HT297">
        <v>-0.221917</v>
      </c>
      <c r="HU297">
        <v>20.2001</v>
      </c>
      <c r="HV297">
        <v>5.22837</v>
      </c>
      <c r="HW297">
        <v>11.974</v>
      </c>
      <c r="HX297">
        <v>4.9693</v>
      </c>
      <c r="HY297">
        <v>3.2895</v>
      </c>
      <c r="HZ297">
        <v>9999</v>
      </c>
      <c r="IA297">
        <v>9999</v>
      </c>
      <c r="IB297">
        <v>9999</v>
      </c>
      <c r="IC297">
        <v>999.9</v>
      </c>
      <c r="ID297">
        <v>4.97294</v>
      </c>
      <c r="IE297">
        <v>1.87728</v>
      </c>
      <c r="IF297">
        <v>1.87534</v>
      </c>
      <c r="IG297">
        <v>1.87819</v>
      </c>
      <c r="IH297">
        <v>1.87489</v>
      </c>
      <c r="II297">
        <v>1.87851</v>
      </c>
      <c r="IJ297">
        <v>1.8756</v>
      </c>
      <c r="IK297">
        <v>1.87673</v>
      </c>
      <c r="IL297">
        <v>0</v>
      </c>
      <c r="IM297">
        <v>0</v>
      </c>
      <c r="IN297">
        <v>0</v>
      </c>
      <c r="IO297">
        <v>0</v>
      </c>
      <c r="IP297" t="s">
        <v>443</v>
      </c>
      <c r="IQ297" t="s">
        <v>444</v>
      </c>
      <c r="IR297" t="s">
        <v>445</v>
      </c>
      <c r="IS297" t="s">
        <v>445</v>
      </c>
      <c r="IT297" t="s">
        <v>445</v>
      </c>
      <c r="IU297" t="s">
        <v>445</v>
      </c>
      <c r="IV297">
        <v>0</v>
      </c>
      <c r="IW297">
        <v>100</v>
      </c>
      <c r="IX297">
        <v>100</v>
      </c>
      <c r="IY297">
        <v>1.33</v>
      </c>
      <c r="IZ297">
        <v>0.2172</v>
      </c>
      <c r="JA297">
        <v>-0.2046850803116756</v>
      </c>
      <c r="JB297">
        <v>0.001090686741545948</v>
      </c>
      <c r="JC297">
        <v>-2.452344269991786E-07</v>
      </c>
      <c r="JD297">
        <v>1.613811493950918E-10</v>
      </c>
      <c r="JE297">
        <v>-0.05017639731038544</v>
      </c>
      <c r="JF297">
        <v>-0.0006473243881308715</v>
      </c>
      <c r="JG297">
        <v>0.0006993473609999637</v>
      </c>
      <c r="JH297">
        <v>-6.390957121238126E-06</v>
      </c>
      <c r="JI297">
        <v>1</v>
      </c>
      <c r="JJ297">
        <v>2094</v>
      </c>
      <c r="JK297">
        <v>1</v>
      </c>
      <c r="JL297">
        <v>27</v>
      </c>
      <c r="JM297">
        <v>187611</v>
      </c>
      <c r="JN297">
        <v>187611</v>
      </c>
      <c r="JO297">
        <v>3.05054</v>
      </c>
      <c r="JP297">
        <v>2.51343</v>
      </c>
      <c r="JQ297">
        <v>1.39893</v>
      </c>
      <c r="JR297">
        <v>2.34497</v>
      </c>
      <c r="JS297">
        <v>1.44897</v>
      </c>
      <c r="JT297">
        <v>2.55981</v>
      </c>
      <c r="JU297">
        <v>36.7654</v>
      </c>
      <c r="JV297">
        <v>24.2013</v>
      </c>
      <c r="JW297">
        <v>18</v>
      </c>
      <c r="JX297">
        <v>476.752</v>
      </c>
      <c r="JY297">
        <v>483.944</v>
      </c>
      <c r="JZ297">
        <v>27.7048</v>
      </c>
      <c r="KA297">
        <v>28.2119</v>
      </c>
      <c r="KB297">
        <v>30.0002</v>
      </c>
      <c r="KC297">
        <v>27.921</v>
      </c>
      <c r="KD297">
        <v>27.9894</v>
      </c>
      <c r="KE297">
        <v>61.0577</v>
      </c>
      <c r="KF297">
        <v>23.1136</v>
      </c>
      <c r="KG297">
        <v>95.19410000000001</v>
      </c>
      <c r="KH297">
        <v>27.6927</v>
      </c>
      <c r="KI297">
        <v>1489.79</v>
      </c>
      <c r="KJ297">
        <v>21.6021</v>
      </c>
      <c r="KK297">
        <v>101.179</v>
      </c>
      <c r="KL297">
        <v>100.352</v>
      </c>
    </row>
    <row r="298" spans="1:298">
      <c r="A298">
        <v>282</v>
      </c>
      <c r="B298">
        <v>1758405246.6</v>
      </c>
      <c r="C298">
        <v>7838.099999904633</v>
      </c>
      <c r="D298" t="s">
        <v>1011</v>
      </c>
      <c r="E298" t="s">
        <v>1012</v>
      </c>
      <c r="F298">
        <v>5</v>
      </c>
      <c r="G298" t="s">
        <v>834</v>
      </c>
      <c r="H298" t="s">
        <v>437</v>
      </c>
      <c r="I298" t="s">
        <v>438</v>
      </c>
      <c r="J298">
        <v>1758405239.1</v>
      </c>
      <c r="K298">
        <f>(L298)/1000</f>
        <v>0</v>
      </c>
      <c r="L298">
        <f>IF(DQ298, AO298, AI298)</f>
        <v>0</v>
      </c>
      <c r="M298">
        <f>IF(DQ298, AJ298, AH298)</f>
        <v>0</v>
      </c>
      <c r="N298">
        <f>DS298 - IF(AV298&gt;1, M298*DM298*100.0/(AX298), 0)</f>
        <v>0</v>
      </c>
      <c r="O298">
        <f>((U298-K298/2)*N298-M298)/(U298+K298/2)</f>
        <v>0</v>
      </c>
      <c r="P298">
        <f>O298*(DZ298+EA298)/1000.0</f>
        <v>0</v>
      </c>
      <c r="Q298">
        <f>(DS298 - IF(AV298&gt;1, M298*DM298*100.0/(AX298), 0))*(DZ298+EA298)/1000.0</f>
        <v>0</v>
      </c>
      <c r="R298">
        <f>2.0/((1/T298-1/S298)+SIGN(T298)*SQRT((1/T298-1/S298)*(1/T298-1/S298) + 4*DN298/((DN298+1)*(DN298+1))*(2*1/T298*1/S298-1/S298*1/S298)))</f>
        <v>0</v>
      </c>
      <c r="S298">
        <f>IF(LEFT(DO298,1)&lt;&gt;"0",IF(LEFT(DO298,1)="1",3.0,DP298),$D$5+$E$5*(EG298*DZ298/($K$5*1000))+$F$5*(EG298*DZ298/($K$5*1000))*MAX(MIN(DM298,$J$5),$I$5)*MAX(MIN(DM298,$J$5),$I$5)+$G$5*MAX(MIN(DM298,$J$5),$I$5)*(EG298*DZ298/($K$5*1000))+$H$5*(EG298*DZ298/($K$5*1000))*(EG298*DZ298/($K$5*1000)))</f>
        <v>0</v>
      </c>
      <c r="T298">
        <f>K298*(1000-(1000*0.61365*exp(17.502*X298/(240.97+X298))/(DZ298+EA298)+DU298)/2)/(1000*0.61365*exp(17.502*X298/(240.97+X298))/(DZ298+EA298)-DU298)</f>
        <v>0</v>
      </c>
      <c r="U298">
        <f>1/((DN298+1)/(R298/1.6)+1/(S298/1.37)) + DN298/((DN298+1)/(R298/1.6) + DN298/(S298/1.37))</f>
        <v>0</v>
      </c>
      <c r="V298">
        <f>(DI298*DL298)</f>
        <v>0</v>
      </c>
      <c r="W298">
        <f>(EB298+(V298+2*0.95*5.67E-8*(((EB298+$B$7)+273)^4-(EB298+273)^4)-44100*K298)/(1.84*29.3*S298+8*0.95*5.67E-8*(EB298+273)^3))</f>
        <v>0</v>
      </c>
      <c r="X298">
        <f>($C$7*EC298+$D$7*ED298+$E$7*W298)</f>
        <v>0</v>
      </c>
      <c r="Y298">
        <f>0.61365*exp(17.502*X298/(240.97+X298))</f>
        <v>0</v>
      </c>
      <c r="Z298">
        <f>(AA298/AB298*100)</f>
        <v>0</v>
      </c>
      <c r="AA298">
        <f>DU298*(DZ298+EA298)/1000</f>
        <v>0</v>
      </c>
      <c r="AB298">
        <f>0.61365*exp(17.502*EB298/(240.97+EB298))</f>
        <v>0</v>
      </c>
      <c r="AC298">
        <f>(Y298-DU298*(DZ298+EA298)/1000)</f>
        <v>0</v>
      </c>
      <c r="AD298">
        <f>(-K298*44100)</f>
        <v>0</v>
      </c>
      <c r="AE298">
        <f>2*29.3*S298*0.92*(EB298-X298)</f>
        <v>0</v>
      </c>
      <c r="AF298">
        <f>2*0.95*5.67E-8*(((EB298+$B$7)+273)^4-(X298+273)^4)</f>
        <v>0</v>
      </c>
      <c r="AG298">
        <f>V298+AF298+AD298+AE298</f>
        <v>0</v>
      </c>
      <c r="AH298">
        <f>DY298*AV298*(DT298-DS298*(1000-AV298*DV298)/(1000-AV298*DU298))/(100*DM298)</f>
        <v>0</v>
      </c>
      <c r="AI298">
        <f>1000*DY298*AV298*(DU298-DV298)/(100*DM298*(1000-AV298*DU298))</f>
        <v>0</v>
      </c>
      <c r="AJ298">
        <f>(AK298 - AL298 - DZ298*1E3/(8.314*(EB298+273.15)) * AN298/DY298 * AM298) * DY298/(100*DM298) * (1000 - DV298)/1000</f>
        <v>0</v>
      </c>
      <c r="AK298">
        <v>1508.693622202608</v>
      </c>
      <c r="AL298">
        <v>1483.057939393939</v>
      </c>
      <c r="AM298">
        <v>3.392172851222243</v>
      </c>
      <c r="AN298">
        <v>65.66156784725538</v>
      </c>
      <c r="AO298">
        <f>(AQ298 - AP298 + DZ298*1E3/(8.314*(EB298+273.15)) * AS298/DY298 * AR298) * DY298/(100*DM298) * 1000/(1000 - AQ298)</f>
        <v>0</v>
      </c>
      <c r="AP298">
        <v>21.64854069330649</v>
      </c>
      <c r="AQ298">
        <v>22.78643212121212</v>
      </c>
      <c r="AR298">
        <v>0.01107323420970179</v>
      </c>
      <c r="AS298">
        <v>124.6823972662546</v>
      </c>
      <c r="AT298">
        <v>0</v>
      </c>
      <c r="AU298">
        <v>0</v>
      </c>
      <c r="AV298">
        <f>IF(AT298*$H$13&gt;=AX298,1.0,(AX298/(AX298-AT298*$H$13)))</f>
        <v>0</v>
      </c>
      <c r="AW298">
        <f>(AV298-1)*100</f>
        <v>0</v>
      </c>
      <c r="AX298">
        <f>MAX(0,($B$13+$C$13*EG298)/(1+$D$13*EG298)*DZ298/(EB298+273)*$E$13)</f>
        <v>0</v>
      </c>
      <c r="AY298" t="s">
        <v>439</v>
      </c>
      <c r="AZ298" t="s">
        <v>439</v>
      </c>
      <c r="BA298">
        <v>0</v>
      </c>
      <c r="BB298">
        <v>0</v>
      </c>
      <c r="BC298">
        <f>1-BA298/BB298</f>
        <v>0</v>
      </c>
      <c r="BD298">
        <v>0</v>
      </c>
      <c r="BE298" t="s">
        <v>439</v>
      </c>
      <c r="BF298" t="s">
        <v>439</v>
      </c>
      <c r="BG298">
        <v>0</v>
      </c>
      <c r="BH298">
        <v>0</v>
      </c>
      <c r="BI298">
        <f>1-BG298/BH298</f>
        <v>0</v>
      </c>
      <c r="BJ298">
        <v>0.5</v>
      </c>
      <c r="BK298">
        <f>DJ298</f>
        <v>0</v>
      </c>
      <c r="BL298">
        <f>M298</f>
        <v>0</v>
      </c>
      <c r="BM298">
        <f>BI298*BJ298*BK298</f>
        <v>0</v>
      </c>
      <c r="BN298">
        <f>(BL298-BD298)/BK298</f>
        <v>0</v>
      </c>
      <c r="BO298">
        <f>(BB298-BH298)/BH298</f>
        <v>0</v>
      </c>
      <c r="BP298">
        <f>BA298/(BC298+BA298/BH298)</f>
        <v>0</v>
      </c>
      <c r="BQ298" t="s">
        <v>439</v>
      </c>
      <c r="BR298">
        <v>0</v>
      </c>
      <c r="BS298">
        <f>IF(BR298&lt;&gt;0, BR298, BP298)</f>
        <v>0</v>
      </c>
      <c r="BT298">
        <f>1-BS298/BH298</f>
        <v>0</v>
      </c>
      <c r="BU298">
        <f>(BH298-BG298)/(BH298-BS298)</f>
        <v>0</v>
      </c>
      <c r="BV298">
        <f>(BB298-BH298)/(BB298-BS298)</f>
        <v>0</v>
      </c>
      <c r="BW298">
        <f>(BH298-BG298)/(BH298-BA298)</f>
        <v>0</v>
      </c>
      <c r="BX298">
        <f>(BB298-BH298)/(BB298-BA298)</f>
        <v>0</v>
      </c>
      <c r="BY298">
        <f>(BU298*BS298/BG298)</f>
        <v>0</v>
      </c>
      <c r="BZ298">
        <f>(1-BY298)</f>
        <v>0</v>
      </c>
      <c r="DI298">
        <f>$B$11*EH298+$C$11*EI298+$F$11*ET298*(1-EW298)</f>
        <v>0</v>
      </c>
      <c r="DJ298">
        <f>DI298*DK298</f>
        <v>0</v>
      </c>
      <c r="DK298">
        <f>($B$11*$D$9+$C$11*$D$9+$F$11*((FG298+EY298)/MAX(FG298+EY298+FH298, 0.1)*$I$9+FH298/MAX(FG298+EY298+FH298, 0.1)*$J$9))/($B$11+$C$11+$F$11)</f>
        <v>0</v>
      </c>
      <c r="DL298">
        <f>($B$11*$K$9+$C$11*$K$9+$F$11*((FG298+EY298)/MAX(FG298+EY298+FH298, 0.1)*$P$9+FH298/MAX(FG298+EY298+FH298, 0.1)*$Q$9))/($B$11+$C$11+$F$11)</f>
        <v>0</v>
      </c>
      <c r="DM298">
        <v>2.7</v>
      </c>
      <c r="DN298">
        <v>0.5</v>
      </c>
      <c r="DO298" t="s">
        <v>440</v>
      </c>
      <c r="DP298">
        <v>2</v>
      </c>
      <c r="DQ298" t="b">
        <v>1</v>
      </c>
      <c r="DR298">
        <v>1758405239.1</v>
      </c>
      <c r="DS298">
        <v>1426.030740740741</v>
      </c>
      <c r="DT298">
        <v>1461.431481481481</v>
      </c>
      <c r="DU298">
        <v>22.75395555555556</v>
      </c>
      <c r="DV298">
        <v>21.5287</v>
      </c>
      <c r="DW298">
        <v>1424.712962962963</v>
      </c>
      <c r="DX298">
        <v>22.53666296296297</v>
      </c>
      <c r="DY298">
        <v>500.036962962963</v>
      </c>
      <c r="DZ298">
        <v>90.27033703703704</v>
      </c>
      <c r="EA298">
        <v>0.05172522592592593</v>
      </c>
      <c r="EB298">
        <v>29.38677407407408</v>
      </c>
      <c r="EC298">
        <v>30.01764814814814</v>
      </c>
      <c r="ED298">
        <v>999.9000000000001</v>
      </c>
      <c r="EE298">
        <v>0</v>
      </c>
      <c r="EF298">
        <v>0</v>
      </c>
      <c r="EG298">
        <v>10009.74962962963</v>
      </c>
      <c r="EH298">
        <v>0</v>
      </c>
      <c r="EI298">
        <v>7.447139999999998</v>
      </c>
      <c r="EJ298">
        <v>-35.40028518518518</v>
      </c>
      <c r="EK298">
        <v>1459.234444444445</v>
      </c>
      <c r="EL298">
        <v>1493.587407407408</v>
      </c>
      <c r="EM298">
        <v>1.225246666666667</v>
      </c>
      <c r="EN298">
        <v>1461.431481481481</v>
      </c>
      <c r="EO298">
        <v>21.5287</v>
      </c>
      <c r="EP298">
        <v>2.054007777777778</v>
      </c>
      <c r="EQ298">
        <v>1.943404074074074</v>
      </c>
      <c r="ER298">
        <v>17.86692222222222</v>
      </c>
      <c r="ES298">
        <v>16.99052222222222</v>
      </c>
      <c r="ET298">
        <v>2000.015185185185</v>
      </c>
      <c r="EU298">
        <v>0.9800042222222223</v>
      </c>
      <c r="EV298">
        <v>0.01999543703703703</v>
      </c>
      <c r="EW298">
        <v>0</v>
      </c>
      <c r="EX298">
        <v>281.7668888888888</v>
      </c>
      <c r="EY298">
        <v>5.000560000000001</v>
      </c>
      <c r="EZ298">
        <v>5764.559259259259</v>
      </c>
      <c r="FA298">
        <v>17295.02592592593</v>
      </c>
      <c r="FB298">
        <v>40.41866666666667</v>
      </c>
      <c r="FC298">
        <v>40.81199999999999</v>
      </c>
      <c r="FD298">
        <v>40.38644444444444</v>
      </c>
      <c r="FE298">
        <v>40.08062962962963</v>
      </c>
      <c r="FF298">
        <v>41.48355555555555</v>
      </c>
      <c r="FG298">
        <v>1955.125185185185</v>
      </c>
      <c r="FH298">
        <v>39.89000000000001</v>
      </c>
      <c r="FI298">
        <v>0</v>
      </c>
      <c r="FJ298">
        <v>1758405246.4</v>
      </c>
      <c r="FK298">
        <v>0</v>
      </c>
      <c r="FL298">
        <v>281.76056</v>
      </c>
      <c r="FM298">
        <v>0.09200000129036455</v>
      </c>
      <c r="FN298">
        <v>1.400000014747604</v>
      </c>
      <c r="FO298">
        <v>5764.544400000001</v>
      </c>
      <c r="FP298">
        <v>15</v>
      </c>
      <c r="FQ298">
        <v>0</v>
      </c>
      <c r="FR298" t="s">
        <v>441</v>
      </c>
      <c r="FS298">
        <v>1747148579.5</v>
      </c>
      <c r="FT298">
        <v>1747148584.5</v>
      </c>
      <c r="FU298">
        <v>0</v>
      </c>
      <c r="FV298">
        <v>0.162</v>
      </c>
      <c r="FW298">
        <v>-0.001</v>
      </c>
      <c r="FX298">
        <v>0.139</v>
      </c>
      <c r="FY298">
        <v>0.058</v>
      </c>
      <c r="FZ298">
        <v>420</v>
      </c>
      <c r="GA298">
        <v>16</v>
      </c>
      <c r="GB298">
        <v>0.19</v>
      </c>
      <c r="GC298">
        <v>0.02</v>
      </c>
      <c r="GD298">
        <v>-35.35431219512195</v>
      </c>
      <c r="GE298">
        <v>-0.4116146341463781</v>
      </c>
      <c r="GF298">
        <v>0.2233270260917522</v>
      </c>
      <c r="GG298">
        <v>1</v>
      </c>
      <c r="GH298">
        <v>281.7761176470588</v>
      </c>
      <c r="GI298">
        <v>-0.1119938902783164</v>
      </c>
      <c r="GJ298">
        <v>0.166913814447123</v>
      </c>
      <c r="GK298">
        <v>1</v>
      </c>
      <c r="GL298">
        <v>1.257206341463415</v>
      </c>
      <c r="GM298">
        <v>-0.6178348432055745</v>
      </c>
      <c r="GN298">
        <v>0.06492772641442805</v>
      </c>
      <c r="GO298">
        <v>0</v>
      </c>
      <c r="GP298">
        <v>2</v>
      </c>
      <c r="GQ298">
        <v>3</v>
      </c>
      <c r="GR298" t="s">
        <v>448</v>
      </c>
      <c r="GS298">
        <v>3.12805</v>
      </c>
      <c r="GT298">
        <v>2.72986</v>
      </c>
      <c r="GU298">
        <v>0.196591</v>
      </c>
      <c r="GV298">
        <v>0.200876</v>
      </c>
      <c r="GW298">
        <v>0.103169</v>
      </c>
      <c r="GX298">
        <v>0.100092</v>
      </c>
      <c r="GY298">
        <v>24154.6</v>
      </c>
      <c r="GZ298">
        <v>23264.2</v>
      </c>
      <c r="HA298">
        <v>30604.9</v>
      </c>
      <c r="HB298">
        <v>29363.8</v>
      </c>
      <c r="HC298">
        <v>37884.2</v>
      </c>
      <c r="HD298">
        <v>34765.7</v>
      </c>
      <c r="HE298">
        <v>46817.5</v>
      </c>
      <c r="HF298">
        <v>43624.8</v>
      </c>
      <c r="HG298">
        <v>1.8315</v>
      </c>
      <c r="HH298">
        <v>1.88975</v>
      </c>
      <c r="HI298">
        <v>0.121921</v>
      </c>
      <c r="HJ298">
        <v>0</v>
      </c>
      <c r="HK298">
        <v>28.0311</v>
      </c>
      <c r="HL298">
        <v>999.9</v>
      </c>
      <c r="HM298">
        <v>51.8</v>
      </c>
      <c r="HN298">
        <v>30.5</v>
      </c>
      <c r="HO298">
        <v>25.1571</v>
      </c>
      <c r="HP298">
        <v>63.3022</v>
      </c>
      <c r="HQ298">
        <v>16.6266</v>
      </c>
      <c r="HR298">
        <v>1</v>
      </c>
      <c r="HS298">
        <v>0.0825432</v>
      </c>
      <c r="HT298">
        <v>-0.224589</v>
      </c>
      <c r="HU298">
        <v>20.2003</v>
      </c>
      <c r="HV298">
        <v>5.22867</v>
      </c>
      <c r="HW298">
        <v>11.974</v>
      </c>
      <c r="HX298">
        <v>4.97</v>
      </c>
      <c r="HY298">
        <v>3.28968</v>
      </c>
      <c r="HZ298">
        <v>9999</v>
      </c>
      <c r="IA298">
        <v>9999</v>
      </c>
      <c r="IB298">
        <v>9999</v>
      </c>
      <c r="IC298">
        <v>999.9</v>
      </c>
      <c r="ID298">
        <v>4.97296</v>
      </c>
      <c r="IE298">
        <v>1.87729</v>
      </c>
      <c r="IF298">
        <v>1.87538</v>
      </c>
      <c r="IG298">
        <v>1.8782</v>
      </c>
      <c r="IH298">
        <v>1.87491</v>
      </c>
      <c r="II298">
        <v>1.87851</v>
      </c>
      <c r="IJ298">
        <v>1.87561</v>
      </c>
      <c r="IK298">
        <v>1.87679</v>
      </c>
      <c r="IL298">
        <v>0</v>
      </c>
      <c r="IM298">
        <v>0</v>
      </c>
      <c r="IN298">
        <v>0</v>
      </c>
      <c r="IO298">
        <v>0</v>
      </c>
      <c r="IP298" t="s">
        <v>443</v>
      </c>
      <c r="IQ298" t="s">
        <v>444</v>
      </c>
      <c r="IR298" t="s">
        <v>445</v>
      </c>
      <c r="IS298" t="s">
        <v>445</v>
      </c>
      <c r="IT298" t="s">
        <v>445</v>
      </c>
      <c r="IU298" t="s">
        <v>445</v>
      </c>
      <c r="IV298">
        <v>0</v>
      </c>
      <c r="IW298">
        <v>100</v>
      </c>
      <c r="IX298">
        <v>100</v>
      </c>
      <c r="IY298">
        <v>1.35</v>
      </c>
      <c r="IZ298">
        <v>0.218</v>
      </c>
      <c r="JA298">
        <v>-0.2046850803116756</v>
      </c>
      <c r="JB298">
        <v>0.001090686741545948</v>
      </c>
      <c r="JC298">
        <v>-2.452344269991786E-07</v>
      </c>
      <c r="JD298">
        <v>1.613811493950918E-10</v>
      </c>
      <c r="JE298">
        <v>-0.05017639731038544</v>
      </c>
      <c r="JF298">
        <v>-0.0006473243881308715</v>
      </c>
      <c r="JG298">
        <v>0.0006993473609999637</v>
      </c>
      <c r="JH298">
        <v>-6.390957121238126E-06</v>
      </c>
      <c r="JI298">
        <v>1</v>
      </c>
      <c r="JJ298">
        <v>2094</v>
      </c>
      <c r="JK298">
        <v>1</v>
      </c>
      <c r="JL298">
        <v>27</v>
      </c>
      <c r="JM298">
        <v>187611.1</v>
      </c>
      <c r="JN298">
        <v>187611</v>
      </c>
      <c r="JO298">
        <v>3.07495</v>
      </c>
      <c r="JP298">
        <v>2.51831</v>
      </c>
      <c r="JQ298">
        <v>1.39893</v>
      </c>
      <c r="JR298">
        <v>2.34497</v>
      </c>
      <c r="JS298">
        <v>1.44897</v>
      </c>
      <c r="JT298">
        <v>2.59033</v>
      </c>
      <c r="JU298">
        <v>36.7654</v>
      </c>
      <c r="JV298">
        <v>24.2013</v>
      </c>
      <c r="JW298">
        <v>18</v>
      </c>
      <c r="JX298">
        <v>476.904</v>
      </c>
      <c r="JY298">
        <v>483.794</v>
      </c>
      <c r="JZ298">
        <v>27.6893</v>
      </c>
      <c r="KA298">
        <v>28.2119</v>
      </c>
      <c r="KB298">
        <v>30.0001</v>
      </c>
      <c r="KC298">
        <v>27.9193</v>
      </c>
      <c r="KD298">
        <v>27.9894</v>
      </c>
      <c r="KE298">
        <v>61.5606</v>
      </c>
      <c r="KF298">
        <v>23.1136</v>
      </c>
      <c r="KG298">
        <v>95.19410000000001</v>
      </c>
      <c r="KH298">
        <v>27.6761</v>
      </c>
      <c r="KI298">
        <v>1503.26</v>
      </c>
      <c r="KJ298">
        <v>21.5798</v>
      </c>
      <c r="KK298">
        <v>101.177</v>
      </c>
      <c r="KL298">
        <v>100.352</v>
      </c>
    </row>
    <row r="299" spans="1:298">
      <c r="A299">
        <v>283</v>
      </c>
      <c r="B299">
        <v>1758405251.6</v>
      </c>
      <c r="C299">
        <v>7843.099999904633</v>
      </c>
      <c r="D299" t="s">
        <v>1013</v>
      </c>
      <c r="E299" t="s">
        <v>1014</v>
      </c>
      <c r="F299">
        <v>5</v>
      </c>
      <c r="G299" t="s">
        <v>834</v>
      </c>
      <c r="H299" t="s">
        <v>437</v>
      </c>
      <c r="I299" t="s">
        <v>438</v>
      </c>
      <c r="J299">
        <v>1758405243.814285</v>
      </c>
      <c r="K299">
        <f>(L299)/1000</f>
        <v>0</v>
      </c>
      <c r="L299">
        <f>IF(DQ299, AO299, AI299)</f>
        <v>0</v>
      </c>
      <c r="M299">
        <f>IF(DQ299, AJ299, AH299)</f>
        <v>0</v>
      </c>
      <c r="N299">
        <f>DS299 - IF(AV299&gt;1, M299*DM299*100.0/(AX299), 0)</f>
        <v>0</v>
      </c>
      <c r="O299">
        <f>((U299-K299/2)*N299-M299)/(U299+K299/2)</f>
        <v>0</v>
      </c>
      <c r="P299">
        <f>O299*(DZ299+EA299)/1000.0</f>
        <v>0</v>
      </c>
      <c r="Q299">
        <f>(DS299 - IF(AV299&gt;1, M299*DM299*100.0/(AX299), 0))*(DZ299+EA299)/1000.0</f>
        <v>0</v>
      </c>
      <c r="R299">
        <f>2.0/((1/T299-1/S299)+SIGN(T299)*SQRT((1/T299-1/S299)*(1/T299-1/S299) + 4*DN299/((DN299+1)*(DN299+1))*(2*1/T299*1/S299-1/S299*1/S299)))</f>
        <v>0</v>
      </c>
      <c r="S299">
        <f>IF(LEFT(DO299,1)&lt;&gt;"0",IF(LEFT(DO299,1)="1",3.0,DP299),$D$5+$E$5*(EG299*DZ299/($K$5*1000))+$F$5*(EG299*DZ299/($K$5*1000))*MAX(MIN(DM299,$J$5),$I$5)*MAX(MIN(DM299,$J$5),$I$5)+$G$5*MAX(MIN(DM299,$J$5),$I$5)*(EG299*DZ299/($K$5*1000))+$H$5*(EG299*DZ299/($K$5*1000))*(EG299*DZ299/($K$5*1000)))</f>
        <v>0</v>
      </c>
      <c r="T299">
        <f>K299*(1000-(1000*0.61365*exp(17.502*X299/(240.97+X299))/(DZ299+EA299)+DU299)/2)/(1000*0.61365*exp(17.502*X299/(240.97+X299))/(DZ299+EA299)-DU299)</f>
        <v>0</v>
      </c>
      <c r="U299">
        <f>1/((DN299+1)/(R299/1.6)+1/(S299/1.37)) + DN299/((DN299+1)/(R299/1.6) + DN299/(S299/1.37))</f>
        <v>0</v>
      </c>
      <c r="V299">
        <f>(DI299*DL299)</f>
        <v>0</v>
      </c>
      <c r="W299">
        <f>(EB299+(V299+2*0.95*5.67E-8*(((EB299+$B$7)+273)^4-(EB299+273)^4)-44100*K299)/(1.84*29.3*S299+8*0.95*5.67E-8*(EB299+273)^3))</f>
        <v>0</v>
      </c>
      <c r="X299">
        <f>($C$7*EC299+$D$7*ED299+$E$7*W299)</f>
        <v>0</v>
      </c>
      <c r="Y299">
        <f>0.61365*exp(17.502*X299/(240.97+X299))</f>
        <v>0</v>
      </c>
      <c r="Z299">
        <f>(AA299/AB299*100)</f>
        <v>0</v>
      </c>
      <c r="AA299">
        <f>DU299*(DZ299+EA299)/1000</f>
        <v>0</v>
      </c>
      <c r="AB299">
        <f>0.61365*exp(17.502*EB299/(240.97+EB299))</f>
        <v>0</v>
      </c>
      <c r="AC299">
        <f>(Y299-DU299*(DZ299+EA299)/1000)</f>
        <v>0</v>
      </c>
      <c r="AD299">
        <f>(-K299*44100)</f>
        <v>0</v>
      </c>
      <c r="AE299">
        <f>2*29.3*S299*0.92*(EB299-X299)</f>
        <v>0</v>
      </c>
      <c r="AF299">
        <f>2*0.95*5.67E-8*(((EB299+$B$7)+273)^4-(X299+273)^4)</f>
        <v>0</v>
      </c>
      <c r="AG299">
        <f>V299+AF299+AD299+AE299</f>
        <v>0</v>
      </c>
      <c r="AH299">
        <f>DY299*AV299*(DT299-DS299*(1000-AV299*DV299)/(1000-AV299*DU299))/(100*DM299)</f>
        <v>0</v>
      </c>
      <c r="AI299">
        <f>1000*DY299*AV299*(DU299-DV299)/(100*DM299*(1000-AV299*DU299))</f>
        <v>0</v>
      </c>
      <c r="AJ299">
        <f>(AK299 - AL299 - DZ299*1E3/(8.314*(EB299+273.15)) * AN299/DY299 * AM299) * DY299/(100*DM299) * (1000 - DV299)/1000</f>
        <v>0</v>
      </c>
      <c r="AK299">
        <v>1526.57540087811</v>
      </c>
      <c r="AL299">
        <v>1500.504242424243</v>
      </c>
      <c r="AM299">
        <v>3.492569548902997</v>
      </c>
      <c r="AN299">
        <v>65.66156784725538</v>
      </c>
      <c r="AO299">
        <f>(AQ299 - AP299 + DZ299*1E3/(8.314*(EB299+273.15)) * AS299/DY299 * AR299) * DY299/(100*DM299) * 1000/(1000 - AQ299)</f>
        <v>0</v>
      </c>
      <c r="AP299">
        <v>21.65465528609522</v>
      </c>
      <c r="AQ299">
        <v>22.82324181818182</v>
      </c>
      <c r="AR299">
        <v>0.005740823318654499</v>
      </c>
      <c r="AS299">
        <v>124.6823972662546</v>
      </c>
      <c r="AT299">
        <v>0</v>
      </c>
      <c r="AU299">
        <v>0</v>
      </c>
      <c r="AV299">
        <f>IF(AT299*$H$13&gt;=AX299,1.0,(AX299/(AX299-AT299*$H$13)))</f>
        <v>0</v>
      </c>
      <c r="AW299">
        <f>(AV299-1)*100</f>
        <v>0</v>
      </c>
      <c r="AX299">
        <f>MAX(0,($B$13+$C$13*EG299)/(1+$D$13*EG299)*DZ299/(EB299+273)*$E$13)</f>
        <v>0</v>
      </c>
      <c r="AY299" t="s">
        <v>439</v>
      </c>
      <c r="AZ299" t="s">
        <v>439</v>
      </c>
      <c r="BA299">
        <v>0</v>
      </c>
      <c r="BB299">
        <v>0</v>
      </c>
      <c r="BC299">
        <f>1-BA299/BB299</f>
        <v>0</v>
      </c>
      <c r="BD299">
        <v>0</v>
      </c>
      <c r="BE299" t="s">
        <v>439</v>
      </c>
      <c r="BF299" t="s">
        <v>439</v>
      </c>
      <c r="BG299">
        <v>0</v>
      </c>
      <c r="BH299">
        <v>0</v>
      </c>
      <c r="BI299">
        <f>1-BG299/BH299</f>
        <v>0</v>
      </c>
      <c r="BJ299">
        <v>0.5</v>
      </c>
      <c r="BK299">
        <f>DJ299</f>
        <v>0</v>
      </c>
      <c r="BL299">
        <f>M299</f>
        <v>0</v>
      </c>
      <c r="BM299">
        <f>BI299*BJ299*BK299</f>
        <v>0</v>
      </c>
      <c r="BN299">
        <f>(BL299-BD299)/BK299</f>
        <v>0</v>
      </c>
      <c r="BO299">
        <f>(BB299-BH299)/BH299</f>
        <v>0</v>
      </c>
      <c r="BP299">
        <f>BA299/(BC299+BA299/BH299)</f>
        <v>0</v>
      </c>
      <c r="BQ299" t="s">
        <v>439</v>
      </c>
      <c r="BR299">
        <v>0</v>
      </c>
      <c r="BS299">
        <f>IF(BR299&lt;&gt;0, BR299, BP299)</f>
        <v>0</v>
      </c>
      <c r="BT299">
        <f>1-BS299/BH299</f>
        <v>0</v>
      </c>
      <c r="BU299">
        <f>(BH299-BG299)/(BH299-BS299)</f>
        <v>0</v>
      </c>
      <c r="BV299">
        <f>(BB299-BH299)/(BB299-BS299)</f>
        <v>0</v>
      </c>
      <c r="BW299">
        <f>(BH299-BG299)/(BH299-BA299)</f>
        <v>0</v>
      </c>
      <c r="BX299">
        <f>(BB299-BH299)/(BB299-BA299)</f>
        <v>0</v>
      </c>
      <c r="BY299">
        <f>(BU299*BS299/BG299)</f>
        <v>0</v>
      </c>
      <c r="BZ299">
        <f>(1-BY299)</f>
        <v>0</v>
      </c>
      <c r="DI299">
        <f>$B$11*EH299+$C$11*EI299+$F$11*ET299*(1-EW299)</f>
        <v>0</v>
      </c>
      <c r="DJ299">
        <f>DI299*DK299</f>
        <v>0</v>
      </c>
      <c r="DK299">
        <f>($B$11*$D$9+$C$11*$D$9+$F$11*((FG299+EY299)/MAX(FG299+EY299+FH299, 0.1)*$I$9+FH299/MAX(FG299+EY299+FH299, 0.1)*$J$9))/($B$11+$C$11+$F$11)</f>
        <v>0</v>
      </c>
      <c r="DL299">
        <f>($B$11*$K$9+$C$11*$K$9+$F$11*((FG299+EY299)/MAX(FG299+EY299+FH299, 0.1)*$P$9+FH299/MAX(FG299+EY299+FH299, 0.1)*$Q$9))/($B$11+$C$11+$F$11)</f>
        <v>0</v>
      </c>
      <c r="DM299">
        <v>2.7</v>
      </c>
      <c r="DN299">
        <v>0.5</v>
      </c>
      <c r="DO299" t="s">
        <v>440</v>
      </c>
      <c r="DP299">
        <v>2</v>
      </c>
      <c r="DQ299" t="b">
        <v>1</v>
      </c>
      <c r="DR299">
        <v>1758405243.814285</v>
      </c>
      <c r="DS299">
        <v>1441.776428571429</v>
      </c>
      <c r="DT299">
        <v>1477.338571428571</v>
      </c>
      <c r="DU299">
        <v>22.77364642857143</v>
      </c>
      <c r="DV299">
        <v>21.58771071428572</v>
      </c>
      <c r="DW299">
        <v>1440.437857142857</v>
      </c>
      <c r="DX299">
        <v>22.55595</v>
      </c>
      <c r="DY299">
        <v>500.0324285714285</v>
      </c>
      <c r="DZ299">
        <v>90.27057857142859</v>
      </c>
      <c r="EA299">
        <v>0.051880525</v>
      </c>
      <c r="EB299">
        <v>29.38149642857143</v>
      </c>
      <c r="EC299">
        <v>30.01712142857142</v>
      </c>
      <c r="ED299">
        <v>999.9000000000002</v>
      </c>
      <c r="EE299">
        <v>0</v>
      </c>
      <c r="EF299">
        <v>0</v>
      </c>
      <c r="EG299">
        <v>10006.36464285714</v>
      </c>
      <c r="EH299">
        <v>0</v>
      </c>
      <c r="EI299">
        <v>7.447139999999998</v>
      </c>
      <c r="EJ299">
        <v>-35.56055357142857</v>
      </c>
      <c r="EK299">
        <v>1475.377142857143</v>
      </c>
      <c r="EL299">
        <v>1509.935</v>
      </c>
      <c r="EM299">
        <v>1.185928928571429</v>
      </c>
      <c r="EN299">
        <v>1477.338571428571</v>
      </c>
      <c r="EO299">
        <v>21.58771071428572</v>
      </c>
      <c r="EP299">
        <v>2.055790357142857</v>
      </c>
      <c r="EQ299">
        <v>1.948735714285714</v>
      </c>
      <c r="ER299">
        <v>17.8807</v>
      </c>
      <c r="ES299">
        <v>17.03376071428571</v>
      </c>
      <c r="ET299">
        <v>1999.999642857143</v>
      </c>
      <c r="EU299">
        <v>0.9800040714285715</v>
      </c>
      <c r="EV299">
        <v>0.01999558928571429</v>
      </c>
      <c r="EW299">
        <v>0</v>
      </c>
      <c r="EX299">
        <v>281.7243571428572</v>
      </c>
      <c r="EY299">
        <v>5.000560000000001</v>
      </c>
      <c r="EZ299">
        <v>5764.750714285714</v>
      </c>
      <c r="FA299">
        <v>17294.9</v>
      </c>
      <c r="FB299">
        <v>40.43267857142857</v>
      </c>
      <c r="FC299">
        <v>40.81199999999999</v>
      </c>
      <c r="FD299">
        <v>40.37939285714286</v>
      </c>
      <c r="FE299">
        <v>40.08224999999999</v>
      </c>
      <c r="FF299">
        <v>41.48639285714285</v>
      </c>
      <c r="FG299">
        <v>1955.109642857143</v>
      </c>
      <c r="FH299">
        <v>39.89000000000001</v>
      </c>
      <c r="FI299">
        <v>0</v>
      </c>
      <c r="FJ299">
        <v>1758405251.8</v>
      </c>
      <c r="FK299">
        <v>0</v>
      </c>
      <c r="FL299">
        <v>281.7221153846154</v>
      </c>
      <c r="FM299">
        <v>-0.2284786311854544</v>
      </c>
      <c r="FN299">
        <v>-0.8505982904582579</v>
      </c>
      <c r="FO299">
        <v>5764.661538461538</v>
      </c>
      <c r="FP299">
        <v>15</v>
      </c>
      <c r="FQ299">
        <v>0</v>
      </c>
      <c r="FR299" t="s">
        <v>441</v>
      </c>
      <c r="FS299">
        <v>1747148579.5</v>
      </c>
      <c r="FT299">
        <v>1747148584.5</v>
      </c>
      <c r="FU299">
        <v>0</v>
      </c>
      <c r="FV299">
        <v>0.162</v>
      </c>
      <c r="FW299">
        <v>-0.001</v>
      </c>
      <c r="FX299">
        <v>0.139</v>
      </c>
      <c r="FY299">
        <v>0.058</v>
      </c>
      <c r="FZ299">
        <v>420</v>
      </c>
      <c r="GA299">
        <v>16</v>
      </c>
      <c r="GB299">
        <v>0.19</v>
      </c>
      <c r="GC299">
        <v>0.02</v>
      </c>
      <c r="GD299">
        <v>-35.4856525</v>
      </c>
      <c r="GE299">
        <v>-1.783982363977445</v>
      </c>
      <c r="GF299">
        <v>0.3198046872604435</v>
      </c>
      <c r="GG299">
        <v>0</v>
      </c>
      <c r="GH299">
        <v>281.7307352941177</v>
      </c>
      <c r="GI299">
        <v>-0.201848737639155</v>
      </c>
      <c r="GJ299">
        <v>0.1622449688920957</v>
      </c>
      <c r="GK299">
        <v>1</v>
      </c>
      <c r="GL299">
        <v>1.2099635</v>
      </c>
      <c r="GM299">
        <v>-0.5842282176360249</v>
      </c>
      <c r="GN299">
        <v>0.0624292330783424</v>
      </c>
      <c r="GO299">
        <v>0</v>
      </c>
      <c r="GP299">
        <v>1</v>
      </c>
      <c r="GQ299">
        <v>3</v>
      </c>
      <c r="GR299" t="s">
        <v>455</v>
      </c>
      <c r="GS299">
        <v>3.12795</v>
      </c>
      <c r="GT299">
        <v>2.72986</v>
      </c>
      <c r="GU299">
        <v>0.197953</v>
      </c>
      <c r="GV299">
        <v>0.202172</v>
      </c>
      <c r="GW299">
        <v>0.103274</v>
      </c>
      <c r="GX299">
        <v>0.100099</v>
      </c>
      <c r="GY299">
        <v>24113.7</v>
      </c>
      <c r="GZ299">
        <v>23226.3</v>
      </c>
      <c r="HA299">
        <v>30605.1</v>
      </c>
      <c r="HB299">
        <v>29363.6</v>
      </c>
      <c r="HC299">
        <v>37879.9</v>
      </c>
      <c r="HD299">
        <v>34765.3</v>
      </c>
      <c r="HE299">
        <v>46817.5</v>
      </c>
      <c r="HF299">
        <v>43624.6</v>
      </c>
      <c r="HG299">
        <v>1.83107</v>
      </c>
      <c r="HH299">
        <v>1.8903</v>
      </c>
      <c r="HI299">
        <v>0.121731</v>
      </c>
      <c r="HJ299">
        <v>0</v>
      </c>
      <c r="HK299">
        <v>28.0281</v>
      </c>
      <c r="HL299">
        <v>999.9</v>
      </c>
      <c r="HM299">
        <v>51.8</v>
      </c>
      <c r="HN299">
        <v>30.5</v>
      </c>
      <c r="HO299">
        <v>25.1576</v>
      </c>
      <c r="HP299">
        <v>63.4922</v>
      </c>
      <c r="HQ299">
        <v>16.5946</v>
      </c>
      <c r="HR299">
        <v>1</v>
      </c>
      <c r="HS299">
        <v>0.0829319</v>
      </c>
      <c r="HT299">
        <v>-0.218513</v>
      </c>
      <c r="HU299">
        <v>20.2003</v>
      </c>
      <c r="HV299">
        <v>5.22792</v>
      </c>
      <c r="HW299">
        <v>11.974</v>
      </c>
      <c r="HX299">
        <v>4.96995</v>
      </c>
      <c r="HY299">
        <v>3.2894</v>
      </c>
      <c r="HZ299">
        <v>9999</v>
      </c>
      <c r="IA299">
        <v>9999</v>
      </c>
      <c r="IB299">
        <v>9999</v>
      </c>
      <c r="IC299">
        <v>999.9</v>
      </c>
      <c r="ID299">
        <v>4.97295</v>
      </c>
      <c r="IE299">
        <v>1.87729</v>
      </c>
      <c r="IF299">
        <v>1.87534</v>
      </c>
      <c r="IG299">
        <v>1.8782</v>
      </c>
      <c r="IH299">
        <v>1.8749</v>
      </c>
      <c r="II299">
        <v>1.87851</v>
      </c>
      <c r="IJ299">
        <v>1.87561</v>
      </c>
      <c r="IK299">
        <v>1.87679</v>
      </c>
      <c r="IL299">
        <v>0</v>
      </c>
      <c r="IM299">
        <v>0</v>
      </c>
      <c r="IN299">
        <v>0</v>
      </c>
      <c r="IO299">
        <v>0</v>
      </c>
      <c r="IP299" t="s">
        <v>443</v>
      </c>
      <c r="IQ299" t="s">
        <v>444</v>
      </c>
      <c r="IR299" t="s">
        <v>445</v>
      </c>
      <c r="IS299" t="s">
        <v>445</v>
      </c>
      <c r="IT299" t="s">
        <v>445</v>
      </c>
      <c r="IU299" t="s">
        <v>445</v>
      </c>
      <c r="IV299">
        <v>0</v>
      </c>
      <c r="IW299">
        <v>100</v>
      </c>
      <c r="IX299">
        <v>100</v>
      </c>
      <c r="IY299">
        <v>1.38</v>
      </c>
      <c r="IZ299">
        <v>0.2187</v>
      </c>
      <c r="JA299">
        <v>-0.2046850803116756</v>
      </c>
      <c r="JB299">
        <v>0.001090686741545948</v>
      </c>
      <c r="JC299">
        <v>-2.452344269991786E-07</v>
      </c>
      <c r="JD299">
        <v>1.613811493950918E-10</v>
      </c>
      <c r="JE299">
        <v>-0.05017639731038544</v>
      </c>
      <c r="JF299">
        <v>-0.0006473243881308715</v>
      </c>
      <c r="JG299">
        <v>0.0006993473609999637</v>
      </c>
      <c r="JH299">
        <v>-6.390957121238126E-06</v>
      </c>
      <c r="JI299">
        <v>1</v>
      </c>
      <c r="JJ299">
        <v>2094</v>
      </c>
      <c r="JK299">
        <v>1</v>
      </c>
      <c r="JL299">
        <v>27</v>
      </c>
      <c r="JM299">
        <v>187611.2</v>
      </c>
      <c r="JN299">
        <v>187611.1</v>
      </c>
      <c r="JO299">
        <v>3.10425</v>
      </c>
      <c r="JP299">
        <v>2.52319</v>
      </c>
      <c r="JQ299">
        <v>1.39893</v>
      </c>
      <c r="JR299">
        <v>2.34497</v>
      </c>
      <c r="JS299">
        <v>1.44897</v>
      </c>
      <c r="JT299">
        <v>2.58789</v>
      </c>
      <c r="JU299">
        <v>36.7654</v>
      </c>
      <c r="JV299">
        <v>24.2013</v>
      </c>
      <c r="JW299">
        <v>18</v>
      </c>
      <c r="JX299">
        <v>476.673</v>
      </c>
      <c r="JY299">
        <v>484.14</v>
      </c>
      <c r="JZ299">
        <v>27.6729</v>
      </c>
      <c r="KA299">
        <v>28.2119</v>
      </c>
      <c r="KB299">
        <v>30.0001</v>
      </c>
      <c r="KC299">
        <v>27.9193</v>
      </c>
      <c r="KD299">
        <v>27.987</v>
      </c>
      <c r="KE299">
        <v>62.1364</v>
      </c>
      <c r="KF299">
        <v>23.1136</v>
      </c>
      <c r="KG299">
        <v>95.19410000000001</v>
      </c>
      <c r="KH299">
        <v>27.6563</v>
      </c>
      <c r="KI299">
        <v>1523.32</v>
      </c>
      <c r="KJ299">
        <v>21.567</v>
      </c>
      <c r="KK299">
        <v>101.177</v>
      </c>
      <c r="KL299">
        <v>100.351</v>
      </c>
    </row>
    <row r="300" spans="1:298">
      <c r="A300">
        <v>284</v>
      </c>
      <c r="B300">
        <v>1758405256.6</v>
      </c>
      <c r="C300">
        <v>7848.099999904633</v>
      </c>
      <c r="D300" t="s">
        <v>1015</v>
      </c>
      <c r="E300" t="s">
        <v>1016</v>
      </c>
      <c r="F300">
        <v>5</v>
      </c>
      <c r="G300" t="s">
        <v>834</v>
      </c>
      <c r="H300" t="s">
        <v>437</v>
      </c>
      <c r="I300" t="s">
        <v>438</v>
      </c>
      <c r="J300">
        <v>1758405249.1</v>
      </c>
      <c r="K300">
        <f>(L300)/1000</f>
        <v>0</v>
      </c>
      <c r="L300">
        <f>IF(DQ300, AO300, AI300)</f>
        <v>0</v>
      </c>
      <c r="M300">
        <f>IF(DQ300, AJ300, AH300)</f>
        <v>0</v>
      </c>
      <c r="N300">
        <f>DS300 - IF(AV300&gt;1, M300*DM300*100.0/(AX300), 0)</f>
        <v>0</v>
      </c>
      <c r="O300">
        <f>((U300-K300/2)*N300-M300)/(U300+K300/2)</f>
        <v>0</v>
      </c>
      <c r="P300">
        <f>O300*(DZ300+EA300)/1000.0</f>
        <v>0</v>
      </c>
      <c r="Q300">
        <f>(DS300 - IF(AV300&gt;1, M300*DM300*100.0/(AX300), 0))*(DZ300+EA300)/1000.0</f>
        <v>0</v>
      </c>
      <c r="R300">
        <f>2.0/((1/T300-1/S300)+SIGN(T300)*SQRT((1/T300-1/S300)*(1/T300-1/S300) + 4*DN300/((DN300+1)*(DN300+1))*(2*1/T300*1/S300-1/S300*1/S300)))</f>
        <v>0</v>
      </c>
      <c r="S300">
        <f>IF(LEFT(DO300,1)&lt;&gt;"0",IF(LEFT(DO300,1)="1",3.0,DP300),$D$5+$E$5*(EG300*DZ300/($K$5*1000))+$F$5*(EG300*DZ300/($K$5*1000))*MAX(MIN(DM300,$J$5),$I$5)*MAX(MIN(DM300,$J$5),$I$5)+$G$5*MAX(MIN(DM300,$J$5),$I$5)*(EG300*DZ300/($K$5*1000))+$H$5*(EG300*DZ300/($K$5*1000))*(EG300*DZ300/($K$5*1000)))</f>
        <v>0</v>
      </c>
      <c r="T300">
        <f>K300*(1000-(1000*0.61365*exp(17.502*X300/(240.97+X300))/(DZ300+EA300)+DU300)/2)/(1000*0.61365*exp(17.502*X300/(240.97+X300))/(DZ300+EA300)-DU300)</f>
        <v>0</v>
      </c>
      <c r="U300">
        <f>1/((DN300+1)/(R300/1.6)+1/(S300/1.37)) + DN300/((DN300+1)/(R300/1.6) + DN300/(S300/1.37))</f>
        <v>0</v>
      </c>
      <c r="V300">
        <f>(DI300*DL300)</f>
        <v>0</v>
      </c>
      <c r="W300">
        <f>(EB300+(V300+2*0.95*5.67E-8*(((EB300+$B$7)+273)^4-(EB300+273)^4)-44100*K300)/(1.84*29.3*S300+8*0.95*5.67E-8*(EB300+273)^3))</f>
        <v>0</v>
      </c>
      <c r="X300">
        <f>($C$7*EC300+$D$7*ED300+$E$7*W300)</f>
        <v>0</v>
      </c>
      <c r="Y300">
        <f>0.61365*exp(17.502*X300/(240.97+X300))</f>
        <v>0</v>
      </c>
      <c r="Z300">
        <f>(AA300/AB300*100)</f>
        <v>0</v>
      </c>
      <c r="AA300">
        <f>DU300*(DZ300+EA300)/1000</f>
        <v>0</v>
      </c>
      <c r="AB300">
        <f>0.61365*exp(17.502*EB300/(240.97+EB300))</f>
        <v>0</v>
      </c>
      <c r="AC300">
        <f>(Y300-DU300*(DZ300+EA300)/1000)</f>
        <v>0</v>
      </c>
      <c r="AD300">
        <f>(-K300*44100)</f>
        <v>0</v>
      </c>
      <c r="AE300">
        <f>2*29.3*S300*0.92*(EB300-X300)</f>
        <v>0</v>
      </c>
      <c r="AF300">
        <f>2*0.95*5.67E-8*(((EB300+$B$7)+273)^4-(X300+273)^4)</f>
        <v>0</v>
      </c>
      <c r="AG300">
        <f>V300+AF300+AD300+AE300</f>
        <v>0</v>
      </c>
      <c r="AH300">
        <f>DY300*AV300*(DT300-DS300*(1000-AV300*DV300)/(1000-AV300*DU300))/(100*DM300)</f>
        <v>0</v>
      </c>
      <c r="AI300">
        <f>1000*DY300*AV300*(DU300-DV300)/(100*DM300*(1000-AV300*DU300))</f>
        <v>0</v>
      </c>
      <c r="AJ300">
        <f>(AK300 - AL300 - DZ300*1E3/(8.314*(EB300+273.15)) * AN300/DY300 * AM300) * DY300/(100*DM300) * (1000 - DV300)/1000</f>
        <v>0</v>
      </c>
      <c r="AK300">
        <v>1543.095079298228</v>
      </c>
      <c r="AL300">
        <v>1517.306727272727</v>
      </c>
      <c r="AM300">
        <v>3.356649926248116</v>
      </c>
      <c r="AN300">
        <v>65.66156784725538</v>
      </c>
      <c r="AO300">
        <f>(AQ300 - AP300 + DZ300*1E3/(8.314*(EB300+273.15)) * AS300/DY300 * AR300) * DY300/(100*DM300) * 1000/(1000 - AQ300)</f>
        <v>0</v>
      </c>
      <c r="AP300">
        <v>21.65274057433765</v>
      </c>
      <c r="AQ300">
        <v>22.83384060606061</v>
      </c>
      <c r="AR300">
        <v>0.0003037444970914815</v>
      </c>
      <c r="AS300">
        <v>124.6823972662546</v>
      </c>
      <c r="AT300">
        <v>0</v>
      </c>
      <c r="AU300">
        <v>0</v>
      </c>
      <c r="AV300">
        <f>IF(AT300*$H$13&gt;=AX300,1.0,(AX300/(AX300-AT300*$H$13)))</f>
        <v>0</v>
      </c>
      <c r="AW300">
        <f>(AV300-1)*100</f>
        <v>0</v>
      </c>
      <c r="AX300">
        <f>MAX(0,($B$13+$C$13*EG300)/(1+$D$13*EG300)*DZ300/(EB300+273)*$E$13)</f>
        <v>0</v>
      </c>
      <c r="AY300" t="s">
        <v>439</v>
      </c>
      <c r="AZ300" t="s">
        <v>439</v>
      </c>
      <c r="BA300">
        <v>0</v>
      </c>
      <c r="BB300">
        <v>0</v>
      </c>
      <c r="BC300">
        <f>1-BA300/BB300</f>
        <v>0</v>
      </c>
      <c r="BD300">
        <v>0</v>
      </c>
      <c r="BE300" t="s">
        <v>439</v>
      </c>
      <c r="BF300" t="s">
        <v>439</v>
      </c>
      <c r="BG300">
        <v>0</v>
      </c>
      <c r="BH300">
        <v>0</v>
      </c>
      <c r="BI300">
        <f>1-BG300/BH300</f>
        <v>0</v>
      </c>
      <c r="BJ300">
        <v>0.5</v>
      </c>
      <c r="BK300">
        <f>DJ300</f>
        <v>0</v>
      </c>
      <c r="BL300">
        <f>M300</f>
        <v>0</v>
      </c>
      <c r="BM300">
        <f>BI300*BJ300*BK300</f>
        <v>0</v>
      </c>
      <c r="BN300">
        <f>(BL300-BD300)/BK300</f>
        <v>0</v>
      </c>
      <c r="BO300">
        <f>(BB300-BH300)/BH300</f>
        <v>0</v>
      </c>
      <c r="BP300">
        <f>BA300/(BC300+BA300/BH300)</f>
        <v>0</v>
      </c>
      <c r="BQ300" t="s">
        <v>439</v>
      </c>
      <c r="BR300">
        <v>0</v>
      </c>
      <c r="BS300">
        <f>IF(BR300&lt;&gt;0, BR300, BP300)</f>
        <v>0</v>
      </c>
      <c r="BT300">
        <f>1-BS300/BH300</f>
        <v>0</v>
      </c>
      <c r="BU300">
        <f>(BH300-BG300)/(BH300-BS300)</f>
        <v>0</v>
      </c>
      <c r="BV300">
        <f>(BB300-BH300)/(BB300-BS300)</f>
        <v>0</v>
      </c>
      <c r="BW300">
        <f>(BH300-BG300)/(BH300-BA300)</f>
        <v>0</v>
      </c>
      <c r="BX300">
        <f>(BB300-BH300)/(BB300-BA300)</f>
        <v>0</v>
      </c>
      <c r="BY300">
        <f>(BU300*BS300/BG300)</f>
        <v>0</v>
      </c>
      <c r="BZ300">
        <f>(1-BY300)</f>
        <v>0</v>
      </c>
      <c r="DI300">
        <f>$B$11*EH300+$C$11*EI300+$F$11*ET300*(1-EW300)</f>
        <v>0</v>
      </c>
      <c r="DJ300">
        <f>DI300*DK300</f>
        <v>0</v>
      </c>
      <c r="DK300">
        <f>($B$11*$D$9+$C$11*$D$9+$F$11*((FG300+EY300)/MAX(FG300+EY300+FH300, 0.1)*$I$9+FH300/MAX(FG300+EY300+FH300, 0.1)*$J$9))/($B$11+$C$11+$F$11)</f>
        <v>0</v>
      </c>
      <c r="DL300">
        <f>($B$11*$K$9+$C$11*$K$9+$F$11*((FG300+EY300)/MAX(FG300+EY300+FH300, 0.1)*$P$9+FH300/MAX(FG300+EY300+FH300, 0.1)*$Q$9))/($B$11+$C$11+$F$11)</f>
        <v>0</v>
      </c>
      <c r="DM300">
        <v>2.7</v>
      </c>
      <c r="DN300">
        <v>0.5</v>
      </c>
      <c r="DO300" t="s">
        <v>440</v>
      </c>
      <c r="DP300">
        <v>2</v>
      </c>
      <c r="DQ300" t="b">
        <v>1</v>
      </c>
      <c r="DR300">
        <v>1758405249.1</v>
      </c>
      <c r="DS300">
        <v>1459.4</v>
      </c>
      <c r="DT300">
        <v>1495.005555555556</v>
      </c>
      <c r="DU300">
        <v>22.80255185185186</v>
      </c>
      <c r="DV300">
        <v>21.64379259259259</v>
      </c>
      <c r="DW300">
        <v>1458.036296296296</v>
      </c>
      <c r="DX300">
        <v>22.58425555555555</v>
      </c>
      <c r="DY300">
        <v>500.0307037037038</v>
      </c>
      <c r="DZ300">
        <v>90.27090370370371</v>
      </c>
      <c r="EA300">
        <v>0.05186531111111111</v>
      </c>
      <c r="EB300">
        <v>29.37694074074074</v>
      </c>
      <c r="EC300">
        <v>30.01460740740741</v>
      </c>
      <c r="ED300">
        <v>999.9000000000001</v>
      </c>
      <c r="EE300">
        <v>0</v>
      </c>
      <c r="EF300">
        <v>0</v>
      </c>
      <c r="EG300">
        <v>10003.43</v>
      </c>
      <c r="EH300">
        <v>0</v>
      </c>
      <c r="EI300">
        <v>7.447139999999998</v>
      </c>
      <c r="EJ300">
        <v>-35.60452962962962</v>
      </c>
      <c r="EK300">
        <v>1493.455185185185</v>
      </c>
      <c r="EL300">
        <v>1528.078888888889</v>
      </c>
      <c r="EM300">
        <v>1.15875</v>
      </c>
      <c r="EN300">
        <v>1495.005555555556</v>
      </c>
      <c r="EO300">
        <v>21.64379259259259</v>
      </c>
      <c r="EP300">
        <v>2.058406666666667</v>
      </c>
      <c r="EQ300">
        <v>1.953804814814815</v>
      </c>
      <c r="ER300">
        <v>17.90090740740741</v>
      </c>
      <c r="ES300">
        <v>17.07484444444444</v>
      </c>
      <c r="ET300">
        <v>1999.99</v>
      </c>
      <c r="EU300">
        <v>0.9800039999999998</v>
      </c>
      <c r="EV300">
        <v>0.01999566296296296</v>
      </c>
      <c r="EW300">
        <v>0</v>
      </c>
      <c r="EX300">
        <v>281.7803333333333</v>
      </c>
      <c r="EY300">
        <v>5.000560000000001</v>
      </c>
      <c r="EZ300">
        <v>5764.760740740741</v>
      </c>
      <c r="FA300">
        <v>17294.82592592592</v>
      </c>
      <c r="FB300">
        <v>40.43025925925926</v>
      </c>
      <c r="FC300">
        <v>40.8074074074074</v>
      </c>
      <c r="FD300">
        <v>40.38188888888889</v>
      </c>
      <c r="FE300">
        <v>40.08762962962962</v>
      </c>
      <c r="FF300">
        <v>41.47892592592592</v>
      </c>
      <c r="FG300">
        <v>1955.1</v>
      </c>
      <c r="FH300">
        <v>39.89000000000001</v>
      </c>
      <c r="FI300">
        <v>0</v>
      </c>
      <c r="FJ300">
        <v>1758405256.6</v>
      </c>
      <c r="FK300">
        <v>0</v>
      </c>
      <c r="FL300">
        <v>281.7653461538461</v>
      </c>
      <c r="FM300">
        <v>0.2701196674218529</v>
      </c>
      <c r="FN300">
        <v>4.216752129020588</v>
      </c>
      <c r="FO300">
        <v>5764.714615384615</v>
      </c>
      <c r="FP300">
        <v>15</v>
      </c>
      <c r="FQ300">
        <v>0</v>
      </c>
      <c r="FR300" t="s">
        <v>441</v>
      </c>
      <c r="FS300">
        <v>1747148579.5</v>
      </c>
      <c r="FT300">
        <v>1747148584.5</v>
      </c>
      <c r="FU300">
        <v>0</v>
      </c>
      <c r="FV300">
        <v>0.162</v>
      </c>
      <c r="FW300">
        <v>-0.001</v>
      </c>
      <c r="FX300">
        <v>0.139</v>
      </c>
      <c r="FY300">
        <v>0.058</v>
      </c>
      <c r="FZ300">
        <v>420</v>
      </c>
      <c r="GA300">
        <v>16</v>
      </c>
      <c r="GB300">
        <v>0.19</v>
      </c>
      <c r="GC300">
        <v>0.02</v>
      </c>
      <c r="GD300">
        <v>-35.54864146341463</v>
      </c>
      <c r="GE300">
        <v>-0.6246731707318005</v>
      </c>
      <c r="GF300">
        <v>0.3042264015543961</v>
      </c>
      <c r="GG300">
        <v>0</v>
      </c>
      <c r="GH300">
        <v>281.7605</v>
      </c>
      <c r="GI300">
        <v>0.2166386581077099</v>
      </c>
      <c r="GJ300">
        <v>0.1687583113421647</v>
      </c>
      <c r="GK300">
        <v>1</v>
      </c>
      <c r="GL300">
        <v>1.18689243902439</v>
      </c>
      <c r="GM300">
        <v>-0.3060278048780486</v>
      </c>
      <c r="GN300">
        <v>0.047095813794625</v>
      </c>
      <c r="GO300">
        <v>0</v>
      </c>
      <c r="GP300">
        <v>1</v>
      </c>
      <c r="GQ300">
        <v>3</v>
      </c>
      <c r="GR300" t="s">
        <v>455</v>
      </c>
      <c r="GS300">
        <v>3.12793</v>
      </c>
      <c r="GT300">
        <v>2.72962</v>
      </c>
      <c r="GU300">
        <v>0.199277</v>
      </c>
      <c r="GV300">
        <v>0.203558</v>
      </c>
      <c r="GW300">
        <v>0.103306</v>
      </c>
      <c r="GX300">
        <v>0.100086</v>
      </c>
      <c r="GY300">
        <v>24073.9</v>
      </c>
      <c r="GZ300">
        <v>23185.9</v>
      </c>
      <c r="HA300">
        <v>30605</v>
      </c>
      <c r="HB300">
        <v>29363.6</v>
      </c>
      <c r="HC300">
        <v>37879</v>
      </c>
      <c r="HD300">
        <v>34765.9</v>
      </c>
      <c r="HE300">
        <v>46818</v>
      </c>
      <c r="HF300">
        <v>43624.5</v>
      </c>
      <c r="HG300">
        <v>1.83092</v>
      </c>
      <c r="HH300">
        <v>1.89005</v>
      </c>
      <c r="HI300">
        <v>0.121221</v>
      </c>
      <c r="HJ300">
        <v>0</v>
      </c>
      <c r="HK300">
        <v>28.0251</v>
      </c>
      <c r="HL300">
        <v>999.9</v>
      </c>
      <c r="HM300">
        <v>51.8</v>
      </c>
      <c r="HN300">
        <v>30.5</v>
      </c>
      <c r="HO300">
        <v>25.1577</v>
      </c>
      <c r="HP300">
        <v>63.7422</v>
      </c>
      <c r="HQ300">
        <v>16.5345</v>
      </c>
      <c r="HR300">
        <v>1</v>
      </c>
      <c r="HS300">
        <v>0.0828023</v>
      </c>
      <c r="HT300">
        <v>-0.208407</v>
      </c>
      <c r="HU300">
        <v>20.2007</v>
      </c>
      <c r="HV300">
        <v>5.22837</v>
      </c>
      <c r="HW300">
        <v>11.974</v>
      </c>
      <c r="HX300">
        <v>4.97015</v>
      </c>
      <c r="HY300">
        <v>3.2896</v>
      </c>
      <c r="HZ300">
        <v>9999</v>
      </c>
      <c r="IA300">
        <v>9999</v>
      </c>
      <c r="IB300">
        <v>9999</v>
      </c>
      <c r="IC300">
        <v>999.9</v>
      </c>
      <c r="ID300">
        <v>4.97295</v>
      </c>
      <c r="IE300">
        <v>1.87729</v>
      </c>
      <c r="IF300">
        <v>1.87531</v>
      </c>
      <c r="IG300">
        <v>1.87819</v>
      </c>
      <c r="IH300">
        <v>1.87488</v>
      </c>
      <c r="II300">
        <v>1.8785</v>
      </c>
      <c r="IJ300">
        <v>1.8756</v>
      </c>
      <c r="IK300">
        <v>1.87675</v>
      </c>
      <c r="IL300">
        <v>0</v>
      </c>
      <c r="IM300">
        <v>0</v>
      </c>
      <c r="IN300">
        <v>0</v>
      </c>
      <c r="IO300">
        <v>0</v>
      </c>
      <c r="IP300" t="s">
        <v>443</v>
      </c>
      <c r="IQ300" t="s">
        <v>444</v>
      </c>
      <c r="IR300" t="s">
        <v>445</v>
      </c>
      <c r="IS300" t="s">
        <v>445</v>
      </c>
      <c r="IT300" t="s">
        <v>445</v>
      </c>
      <c r="IU300" t="s">
        <v>445</v>
      </c>
      <c r="IV300">
        <v>0</v>
      </c>
      <c r="IW300">
        <v>100</v>
      </c>
      <c r="IX300">
        <v>100</v>
      </c>
      <c r="IY300">
        <v>1.4</v>
      </c>
      <c r="IZ300">
        <v>0.219</v>
      </c>
      <c r="JA300">
        <v>-0.2046850803116756</v>
      </c>
      <c r="JB300">
        <v>0.001090686741545948</v>
      </c>
      <c r="JC300">
        <v>-2.452344269991786E-07</v>
      </c>
      <c r="JD300">
        <v>1.613811493950918E-10</v>
      </c>
      <c r="JE300">
        <v>-0.05017639731038544</v>
      </c>
      <c r="JF300">
        <v>-0.0006473243881308715</v>
      </c>
      <c r="JG300">
        <v>0.0006993473609999637</v>
      </c>
      <c r="JH300">
        <v>-6.390957121238126E-06</v>
      </c>
      <c r="JI300">
        <v>1</v>
      </c>
      <c r="JJ300">
        <v>2094</v>
      </c>
      <c r="JK300">
        <v>1</v>
      </c>
      <c r="JL300">
        <v>27</v>
      </c>
      <c r="JM300">
        <v>187611.3</v>
      </c>
      <c r="JN300">
        <v>187611.2</v>
      </c>
      <c r="JO300">
        <v>3.12866</v>
      </c>
      <c r="JP300">
        <v>2.5293</v>
      </c>
      <c r="JQ300">
        <v>1.39893</v>
      </c>
      <c r="JR300">
        <v>2.34497</v>
      </c>
      <c r="JS300">
        <v>1.44897</v>
      </c>
      <c r="JT300">
        <v>2.57324</v>
      </c>
      <c r="JU300">
        <v>36.7417</v>
      </c>
      <c r="JV300">
        <v>24.2013</v>
      </c>
      <c r="JW300">
        <v>18</v>
      </c>
      <c r="JX300">
        <v>476.592</v>
      </c>
      <c r="JY300">
        <v>483.974</v>
      </c>
      <c r="JZ300">
        <v>27.6545</v>
      </c>
      <c r="KA300">
        <v>28.2119</v>
      </c>
      <c r="KB300">
        <v>30.0002</v>
      </c>
      <c r="KC300">
        <v>27.9193</v>
      </c>
      <c r="KD300">
        <v>27.987</v>
      </c>
      <c r="KE300">
        <v>62.6351</v>
      </c>
      <c r="KF300">
        <v>23.3844</v>
      </c>
      <c r="KG300">
        <v>95.5685</v>
      </c>
      <c r="KH300">
        <v>27.6486</v>
      </c>
      <c r="KI300">
        <v>1536.69</v>
      </c>
      <c r="KJ300">
        <v>21.567</v>
      </c>
      <c r="KK300">
        <v>101.178</v>
      </c>
      <c r="KL300">
        <v>100.351</v>
      </c>
    </row>
    <row r="301" spans="1:298">
      <c r="A301">
        <v>285</v>
      </c>
      <c r="B301">
        <v>1758405261.6</v>
      </c>
      <c r="C301">
        <v>7853.099999904633</v>
      </c>
      <c r="D301" t="s">
        <v>1017</v>
      </c>
      <c r="E301" t="s">
        <v>1018</v>
      </c>
      <c r="F301">
        <v>5</v>
      </c>
      <c r="G301" t="s">
        <v>834</v>
      </c>
      <c r="H301" t="s">
        <v>437</v>
      </c>
      <c r="I301" t="s">
        <v>438</v>
      </c>
      <c r="J301">
        <v>1758405253.814285</v>
      </c>
      <c r="K301">
        <f>(L301)/1000</f>
        <v>0</v>
      </c>
      <c r="L301">
        <f>IF(DQ301, AO301, AI301)</f>
        <v>0</v>
      </c>
      <c r="M301">
        <f>IF(DQ301, AJ301, AH301)</f>
        <v>0</v>
      </c>
      <c r="N301">
        <f>DS301 - IF(AV301&gt;1, M301*DM301*100.0/(AX301), 0)</f>
        <v>0</v>
      </c>
      <c r="O301">
        <f>((U301-K301/2)*N301-M301)/(U301+K301/2)</f>
        <v>0</v>
      </c>
      <c r="P301">
        <f>O301*(DZ301+EA301)/1000.0</f>
        <v>0</v>
      </c>
      <c r="Q301">
        <f>(DS301 - IF(AV301&gt;1, M301*DM301*100.0/(AX301), 0))*(DZ301+EA301)/1000.0</f>
        <v>0</v>
      </c>
      <c r="R301">
        <f>2.0/((1/T301-1/S301)+SIGN(T301)*SQRT((1/T301-1/S301)*(1/T301-1/S301) + 4*DN301/((DN301+1)*(DN301+1))*(2*1/T301*1/S301-1/S301*1/S301)))</f>
        <v>0</v>
      </c>
      <c r="S301">
        <f>IF(LEFT(DO301,1)&lt;&gt;"0",IF(LEFT(DO301,1)="1",3.0,DP301),$D$5+$E$5*(EG301*DZ301/($K$5*1000))+$F$5*(EG301*DZ301/($K$5*1000))*MAX(MIN(DM301,$J$5),$I$5)*MAX(MIN(DM301,$J$5),$I$5)+$G$5*MAX(MIN(DM301,$J$5),$I$5)*(EG301*DZ301/($K$5*1000))+$H$5*(EG301*DZ301/($K$5*1000))*(EG301*DZ301/($K$5*1000)))</f>
        <v>0</v>
      </c>
      <c r="T301">
        <f>K301*(1000-(1000*0.61365*exp(17.502*X301/(240.97+X301))/(DZ301+EA301)+DU301)/2)/(1000*0.61365*exp(17.502*X301/(240.97+X301))/(DZ301+EA301)-DU301)</f>
        <v>0</v>
      </c>
      <c r="U301">
        <f>1/((DN301+1)/(R301/1.6)+1/(S301/1.37)) + DN301/((DN301+1)/(R301/1.6) + DN301/(S301/1.37))</f>
        <v>0</v>
      </c>
      <c r="V301">
        <f>(DI301*DL301)</f>
        <v>0</v>
      </c>
      <c r="W301">
        <f>(EB301+(V301+2*0.95*5.67E-8*(((EB301+$B$7)+273)^4-(EB301+273)^4)-44100*K301)/(1.84*29.3*S301+8*0.95*5.67E-8*(EB301+273)^3))</f>
        <v>0</v>
      </c>
      <c r="X301">
        <f>($C$7*EC301+$D$7*ED301+$E$7*W301)</f>
        <v>0</v>
      </c>
      <c r="Y301">
        <f>0.61365*exp(17.502*X301/(240.97+X301))</f>
        <v>0</v>
      </c>
      <c r="Z301">
        <f>(AA301/AB301*100)</f>
        <v>0</v>
      </c>
      <c r="AA301">
        <f>DU301*(DZ301+EA301)/1000</f>
        <v>0</v>
      </c>
      <c r="AB301">
        <f>0.61365*exp(17.502*EB301/(240.97+EB301))</f>
        <v>0</v>
      </c>
      <c r="AC301">
        <f>(Y301-DU301*(DZ301+EA301)/1000)</f>
        <v>0</v>
      </c>
      <c r="AD301">
        <f>(-K301*44100)</f>
        <v>0</v>
      </c>
      <c r="AE301">
        <f>2*29.3*S301*0.92*(EB301-X301)</f>
        <v>0</v>
      </c>
      <c r="AF301">
        <f>2*0.95*5.67E-8*(((EB301+$B$7)+273)^4-(X301+273)^4)</f>
        <v>0</v>
      </c>
      <c r="AG301">
        <f>V301+AF301+AD301+AE301</f>
        <v>0</v>
      </c>
      <c r="AH301">
        <f>DY301*AV301*(DT301-DS301*(1000-AV301*DV301)/(1000-AV301*DU301))/(100*DM301)</f>
        <v>0</v>
      </c>
      <c r="AI301">
        <f>1000*DY301*AV301*(DU301-DV301)/(100*DM301*(1000-AV301*DU301))</f>
        <v>0</v>
      </c>
      <c r="AJ301">
        <f>(AK301 - AL301 - DZ301*1E3/(8.314*(EB301+273.15)) * AN301/DY301 * AM301) * DY301/(100*DM301) * (1000 - DV301)/1000</f>
        <v>0</v>
      </c>
      <c r="AK301">
        <v>1560.9111424047</v>
      </c>
      <c r="AL301">
        <v>1534.784787878787</v>
      </c>
      <c r="AM301">
        <v>3.494111278244849</v>
      </c>
      <c r="AN301">
        <v>65.66156784725538</v>
      </c>
      <c r="AO301">
        <f>(AQ301 - AP301 + DZ301*1E3/(8.314*(EB301+273.15)) * AS301/DY301 * AR301) * DY301/(100*DM301) * 1000/(1000 - AQ301)</f>
        <v>0</v>
      </c>
      <c r="AP301">
        <v>21.65989208829262</v>
      </c>
      <c r="AQ301">
        <v>22.83023454545454</v>
      </c>
      <c r="AR301">
        <v>-0.0003460703877653675</v>
      </c>
      <c r="AS301">
        <v>124.6823972662546</v>
      </c>
      <c r="AT301">
        <v>0</v>
      </c>
      <c r="AU301">
        <v>0</v>
      </c>
      <c r="AV301">
        <f>IF(AT301*$H$13&gt;=AX301,1.0,(AX301/(AX301-AT301*$H$13)))</f>
        <v>0</v>
      </c>
      <c r="AW301">
        <f>(AV301-1)*100</f>
        <v>0</v>
      </c>
      <c r="AX301">
        <f>MAX(0,($B$13+$C$13*EG301)/(1+$D$13*EG301)*DZ301/(EB301+273)*$E$13)</f>
        <v>0</v>
      </c>
      <c r="AY301" t="s">
        <v>439</v>
      </c>
      <c r="AZ301" t="s">
        <v>439</v>
      </c>
      <c r="BA301">
        <v>0</v>
      </c>
      <c r="BB301">
        <v>0</v>
      </c>
      <c r="BC301">
        <f>1-BA301/BB301</f>
        <v>0</v>
      </c>
      <c r="BD301">
        <v>0</v>
      </c>
      <c r="BE301" t="s">
        <v>439</v>
      </c>
      <c r="BF301" t="s">
        <v>439</v>
      </c>
      <c r="BG301">
        <v>0</v>
      </c>
      <c r="BH301">
        <v>0</v>
      </c>
      <c r="BI301">
        <f>1-BG301/BH301</f>
        <v>0</v>
      </c>
      <c r="BJ301">
        <v>0.5</v>
      </c>
      <c r="BK301">
        <f>DJ301</f>
        <v>0</v>
      </c>
      <c r="BL301">
        <f>M301</f>
        <v>0</v>
      </c>
      <c r="BM301">
        <f>BI301*BJ301*BK301</f>
        <v>0</v>
      </c>
      <c r="BN301">
        <f>(BL301-BD301)/BK301</f>
        <v>0</v>
      </c>
      <c r="BO301">
        <f>(BB301-BH301)/BH301</f>
        <v>0</v>
      </c>
      <c r="BP301">
        <f>BA301/(BC301+BA301/BH301)</f>
        <v>0</v>
      </c>
      <c r="BQ301" t="s">
        <v>439</v>
      </c>
      <c r="BR301">
        <v>0</v>
      </c>
      <c r="BS301">
        <f>IF(BR301&lt;&gt;0, BR301, BP301)</f>
        <v>0</v>
      </c>
      <c r="BT301">
        <f>1-BS301/BH301</f>
        <v>0</v>
      </c>
      <c r="BU301">
        <f>(BH301-BG301)/(BH301-BS301)</f>
        <v>0</v>
      </c>
      <c r="BV301">
        <f>(BB301-BH301)/(BB301-BS301)</f>
        <v>0</v>
      </c>
      <c r="BW301">
        <f>(BH301-BG301)/(BH301-BA301)</f>
        <v>0</v>
      </c>
      <c r="BX301">
        <f>(BB301-BH301)/(BB301-BA301)</f>
        <v>0</v>
      </c>
      <c r="BY301">
        <f>(BU301*BS301/BG301)</f>
        <v>0</v>
      </c>
      <c r="BZ301">
        <f>(1-BY301)</f>
        <v>0</v>
      </c>
      <c r="DI301">
        <f>$B$11*EH301+$C$11*EI301+$F$11*ET301*(1-EW301)</f>
        <v>0</v>
      </c>
      <c r="DJ301">
        <f>DI301*DK301</f>
        <v>0</v>
      </c>
      <c r="DK301">
        <f>($B$11*$D$9+$C$11*$D$9+$F$11*((FG301+EY301)/MAX(FG301+EY301+FH301, 0.1)*$I$9+FH301/MAX(FG301+EY301+FH301, 0.1)*$J$9))/($B$11+$C$11+$F$11)</f>
        <v>0</v>
      </c>
      <c r="DL301">
        <f>($B$11*$K$9+$C$11*$K$9+$F$11*((FG301+EY301)/MAX(FG301+EY301+FH301, 0.1)*$P$9+FH301/MAX(FG301+EY301+FH301, 0.1)*$Q$9))/($B$11+$C$11+$F$11)</f>
        <v>0</v>
      </c>
      <c r="DM301">
        <v>2.7</v>
      </c>
      <c r="DN301">
        <v>0.5</v>
      </c>
      <c r="DO301" t="s">
        <v>440</v>
      </c>
      <c r="DP301">
        <v>2</v>
      </c>
      <c r="DQ301" t="b">
        <v>1</v>
      </c>
      <c r="DR301">
        <v>1758405253.814285</v>
      </c>
      <c r="DS301">
        <v>1475.203928571428</v>
      </c>
      <c r="DT301">
        <v>1510.946071428572</v>
      </c>
      <c r="DU301">
        <v>22.82392500000001</v>
      </c>
      <c r="DV301">
        <v>21.65224285714286</v>
      </c>
      <c r="DW301">
        <v>1473.8175</v>
      </c>
      <c r="DX301">
        <v>22.60518571428571</v>
      </c>
      <c r="DY301">
        <v>500.0330357142857</v>
      </c>
      <c r="DZ301">
        <v>90.27130714285715</v>
      </c>
      <c r="EA301">
        <v>0.05198448928571429</v>
      </c>
      <c r="EB301">
        <v>29.37164642857143</v>
      </c>
      <c r="EC301">
        <v>30.01025714285714</v>
      </c>
      <c r="ED301">
        <v>999.9000000000002</v>
      </c>
      <c r="EE301">
        <v>0</v>
      </c>
      <c r="EF301">
        <v>0</v>
      </c>
      <c r="EG301">
        <v>9997.89857142857</v>
      </c>
      <c r="EH301">
        <v>0</v>
      </c>
      <c r="EI301">
        <v>7.447139999999998</v>
      </c>
      <c r="EJ301">
        <v>-35.74169285714286</v>
      </c>
      <c r="EK301">
        <v>1509.661071428571</v>
      </c>
      <c r="EL301">
        <v>1544.385</v>
      </c>
      <c r="EM301">
        <v>1.171674285714286</v>
      </c>
      <c r="EN301">
        <v>1510.946071428572</v>
      </c>
      <c r="EO301">
        <v>21.65224285714286</v>
      </c>
      <c r="EP301">
        <v>2.060345</v>
      </c>
      <c r="EQ301">
        <v>1.954576071428572</v>
      </c>
      <c r="ER301">
        <v>17.91587142857143</v>
      </c>
      <c r="ES301">
        <v>17.08108928571429</v>
      </c>
      <c r="ET301">
        <v>2000.003571428571</v>
      </c>
      <c r="EU301">
        <v>0.9800041785714286</v>
      </c>
      <c r="EV301">
        <v>0.01999548571428571</v>
      </c>
      <c r="EW301">
        <v>0</v>
      </c>
      <c r="EX301">
        <v>281.7705357142857</v>
      </c>
      <c r="EY301">
        <v>5.000560000000001</v>
      </c>
      <c r="EZ301">
        <v>5764.837142857142</v>
      </c>
      <c r="FA301">
        <v>17294.94642857143</v>
      </c>
      <c r="FB301">
        <v>40.44392857142856</v>
      </c>
      <c r="FC301">
        <v>40.80757142857142</v>
      </c>
      <c r="FD301">
        <v>40.38378571428571</v>
      </c>
      <c r="FE301">
        <v>40.09117857142856</v>
      </c>
      <c r="FF301">
        <v>41.47732142857141</v>
      </c>
      <c r="FG301">
        <v>1955.113571428572</v>
      </c>
      <c r="FH301">
        <v>39.89000000000001</v>
      </c>
      <c r="FI301">
        <v>0</v>
      </c>
      <c r="FJ301">
        <v>1758405261.4</v>
      </c>
      <c r="FK301">
        <v>0</v>
      </c>
      <c r="FL301">
        <v>281.741</v>
      </c>
      <c r="FM301">
        <v>0.3272478787239679</v>
      </c>
      <c r="FN301">
        <v>1.6218803086297</v>
      </c>
      <c r="FO301">
        <v>5764.805384615384</v>
      </c>
      <c r="FP301">
        <v>15</v>
      </c>
      <c r="FQ301">
        <v>0</v>
      </c>
      <c r="FR301" t="s">
        <v>441</v>
      </c>
      <c r="FS301">
        <v>1747148579.5</v>
      </c>
      <c r="FT301">
        <v>1747148584.5</v>
      </c>
      <c r="FU301">
        <v>0</v>
      </c>
      <c r="FV301">
        <v>0.162</v>
      </c>
      <c r="FW301">
        <v>-0.001</v>
      </c>
      <c r="FX301">
        <v>0.139</v>
      </c>
      <c r="FY301">
        <v>0.058</v>
      </c>
      <c r="FZ301">
        <v>420</v>
      </c>
      <c r="GA301">
        <v>16</v>
      </c>
      <c r="GB301">
        <v>0.19</v>
      </c>
      <c r="GC301">
        <v>0.02</v>
      </c>
      <c r="GD301">
        <v>-35.65712000000001</v>
      </c>
      <c r="GE301">
        <v>-1.373315572232539</v>
      </c>
      <c r="GF301">
        <v>0.376880303412105</v>
      </c>
      <c r="GG301">
        <v>0</v>
      </c>
      <c r="GH301">
        <v>281.7514117647058</v>
      </c>
      <c r="GI301">
        <v>-0.01778456218833457</v>
      </c>
      <c r="GJ301">
        <v>0.1782816868374082</v>
      </c>
      <c r="GK301">
        <v>1</v>
      </c>
      <c r="GL301">
        <v>1.165849</v>
      </c>
      <c r="GM301">
        <v>0.1397171482176348</v>
      </c>
      <c r="GN301">
        <v>0.02179967944718455</v>
      </c>
      <c r="GO301">
        <v>0</v>
      </c>
      <c r="GP301">
        <v>1</v>
      </c>
      <c r="GQ301">
        <v>3</v>
      </c>
      <c r="GR301" t="s">
        <v>455</v>
      </c>
      <c r="GS301">
        <v>3.1281</v>
      </c>
      <c r="GT301">
        <v>2.72936</v>
      </c>
      <c r="GU301">
        <v>0.200639</v>
      </c>
      <c r="GV301">
        <v>0.204826</v>
      </c>
      <c r="GW301">
        <v>0.103299</v>
      </c>
      <c r="GX301">
        <v>0.100304</v>
      </c>
      <c r="GY301">
        <v>24032.8</v>
      </c>
      <c r="GZ301">
        <v>23149.2</v>
      </c>
      <c r="HA301">
        <v>30604.9</v>
      </c>
      <c r="HB301">
        <v>29363.9</v>
      </c>
      <c r="HC301">
        <v>37879.1</v>
      </c>
      <c r="HD301">
        <v>34757.6</v>
      </c>
      <c r="HE301">
        <v>46817.6</v>
      </c>
      <c r="HF301">
        <v>43624.7</v>
      </c>
      <c r="HG301">
        <v>1.8314</v>
      </c>
      <c r="HH301">
        <v>1.89095</v>
      </c>
      <c r="HI301">
        <v>0.121448</v>
      </c>
      <c r="HJ301">
        <v>0</v>
      </c>
      <c r="HK301">
        <v>28.0209</v>
      </c>
      <c r="HL301">
        <v>999.9</v>
      </c>
      <c r="HM301">
        <v>51.9</v>
      </c>
      <c r="HN301">
        <v>30.5</v>
      </c>
      <c r="HO301">
        <v>25.2055</v>
      </c>
      <c r="HP301">
        <v>63.6022</v>
      </c>
      <c r="HQ301">
        <v>16.3942</v>
      </c>
      <c r="HR301">
        <v>1</v>
      </c>
      <c r="HS301">
        <v>0.08249239999999999</v>
      </c>
      <c r="HT301">
        <v>-0.228979</v>
      </c>
      <c r="HU301">
        <v>20.2005</v>
      </c>
      <c r="HV301">
        <v>5.22807</v>
      </c>
      <c r="HW301">
        <v>11.974</v>
      </c>
      <c r="HX301">
        <v>4.96995</v>
      </c>
      <c r="HY301">
        <v>3.28963</v>
      </c>
      <c r="HZ301">
        <v>9999</v>
      </c>
      <c r="IA301">
        <v>9999</v>
      </c>
      <c r="IB301">
        <v>9999</v>
      </c>
      <c r="IC301">
        <v>999.9</v>
      </c>
      <c r="ID301">
        <v>4.97295</v>
      </c>
      <c r="IE301">
        <v>1.87729</v>
      </c>
      <c r="IF301">
        <v>1.87537</v>
      </c>
      <c r="IG301">
        <v>1.8782</v>
      </c>
      <c r="IH301">
        <v>1.87489</v>
      </c>
      <c r="II301">
        <v>1.87851</v>
      </c>
      <c r="IJ301">
        <v>1.87561</v>
      </c>
      <c r="IK301">
        <v>1.87678</v>
      </c>
      <c r="IL301">
        <v>0</v>
      </c>
      <c r="IM301">
        <v>0</v>
      </c>
      <c r="IN301">
        <v>0</v>
      </c>
      <c r="IO301">
        <v>0</v>
      </c>
      <c r="IP301" t="s">
        <v>443</v>
      </c>
      <c r="IQ301" t="s">
        <v>444</v>
      </c>
      <c r="IR301" t="s">
        <v>445</v>
      </c>
      <c r="IS301" t="s">
        <v>445</v>
      </c>
      <c r="IT301" t="s">
        <v>445</v>
      </c>
      <c r="IU301" t="s">
        <v>445</v>
      </c>
      <c r="IV301">
        <v>0</v>
      </c>
      <c r="IW301">
        <v>100</v>
      </c>
      <c r="IX301">
        <v>100</v>
      </c>
      <c r="IY301">
        <v>1.42</v>
      </c>
      <c r="IZ301">
        <v>0.2188</v>
      </c>
      <c r="JA301">
        <v>-0.2046850803116756</v>
      </c>
      <c r="JB301">
        <v>0.001090686741545948</v>
      </c>
      <c r="JC301">
        <v>-2.452344269991786E-07</v>
      </c>
      <c r="JD301">
        <v>1.613811493950918E-10</v>
      </c>
      <c r="JE301">
        <v>-0.05017639731038544</v>
      </c>
      <c r="JF301">
        <v>-0.0006473243881308715</v>
      </c>
      <c r="JG301">
        <v>0.0006993473609999637</v>
      </c>
      <c r="JH301">
        <v>-6.390957121238126E-06</v>
      </c>
      <c r="JI301">
        <v>1</v>
      </c>
      <c r="JJ301">
        <v>2094</v>
      </c>
      <c r="JK301">
        <v>1</v>
      </c>
      <c r="JL301">
        <v>27</v>
      </c>
      <c r="JM301">
        <v>187611.4</v>
      </c>
      <c r="JN301">
        <v>187611.3</v>
      </c>
      <c r="JO301">
        <v>3.15796</v>
      </c>
      <c r="JP301">
        <v>2.53174</v>
      </c>
      <c r="JQ301">
        <v>1.39893</v>
      </c>
      <c r="JR301">
        <v>2.34619</v>
      </c>
      <c r="JS301">
        <v>1.44897</v>
      </c>
      <c r="JT301">
        <v>2.50244</v>
      </c>
      <c r="JU301">
        <v>36.7417</v>
      </c>
      <c r="JV301">
        <v>24.1926</v>
      </c>
      <c r="JW301">
        <v>18</v>
      </c>
      <c r="JX301">
        <v>476.85</v>
      </c>
      <c r="JY301">
        <v>484.573</v>
      </c>
      <c r="JZ301">
        <v>27.645</v>
      </c>
      <c r="KA301">
        <v>28.2119</v>
      </c>
      <c r="KB301">
        <v>30</v>
      </c>
      <c r="KC301">
        <v>27.9193</v>
      </c>
      <c r="KD301">
        <v>27.987</v>
      </c>
      <c r="KE301">
        <v>63.2215</v>
      </c>
      <c r="KF301">
        <v>24.0144</v>
      </c>
      <c r="KG301">
        <v>95.5685</v>
      </c>
      <c r="KH301">
        <v>27.646</v>
      </c>
      <c r="KI301">
        <v>1556.74</v>
      </c>
      <c r="KJ301">
        <v>21.567</v>
      </c>
      <c r="KK301">
        <v>101.177</v>
      </c>
      <c r="KL301">
        <v>100.352</v>
      </c>
    </row>
    <row r="302" spans="1:298">
      <c r="A302">
        <v>286</v>
      </c>
      <c r="B302">
        <v>1758405266.6</v>
      </c>
      <c r="C302">
        <v>7858.099999904633</v>
      </c>
      <c r="D302" t="s">
        <v>1019</v>
      </c>
      <c r="E302" t="s">
        <v>1020</v>
      </c>
      <c r="F302">
        <v>5</v>
      </c>
      <c r="G302" t="s">
        <v>834</v>
      </c>
      <c r="H302" t="s">
        <v>437</v>
      </c>
      <c r="I302" t="s">
        <v>438</v>
      </c>
      <c r="J302">
        <v>1758405259.1</v>
      </c>
      <c r="K302">
        <f>(L302)/1000</f>
        <v>0</v>
      </c>
      <c r="L302">
        <f>IF(DQ302, AO302, AI302)</f>
        <v>0</v>
      </c>
      <c r="M302">
        <f>IF(DQ302, AJ302, AH302)</f>
        <v>0</v>
      </c>
      <c r="N302">
        <f>DS302 - IF(AV302&gt;1, M302*DM302*100.0/(AX302), 0)</f>
        <v>0</v>
      </c>
      <c r="O302">
        <f>((U302-K302/2)*N302-M302)/(U302+K302/2)</f>
        <v>0</v>
      </c>
      <c r="P302">
        <f>O302*(DZ302+EA302)/1000.0</f>
        <v>0</v>
      </c>
      <c r="Q302">
        <f>(DS302 - IF(AV302&gt;1, M302*DM302*100.0/(AX302), 0))*(DZ302+EA302)/1000.0</f>
        <v>0</v>
      </c>
      <c r="R302">
        <f>2.0/((1/T302-1/S302)+SIGN(T302)*SQRT((1/T302-1/S302)*(1/T302-1/S302) + 4*DN302/((DN302+1)*(DN302+1))*(2*1/T302*1/S302-1/S302*1/S302)))</f>
        <v>0</v>
      </c>
      <c r="S302">
        <f>IF(LEFT(DO302,1)&lt;&gt;"0",IF(LEFT(DO302,1)="1",3.0,DP302),$D$5+$E$5*(EG302*DZ302/($K$5*1000))+$F$5*(EG302*DZ302/($K$5*1000))*MAX(MIN(DM302,$J$5),$I$5)*MAX(MIN(DM302,$J$5),$I$5)+$G$5*MAX(MIN(DM302,$J$5),$I$5)*(EG302*DZ302/($K$5*1000))+$H$5*(EG302*DZ302/($K$5*1000))*(EG302*DZ302/($K$5*1000)))</f>
        <v>0</v>
      </c>
      <c r="T302">
        <f>K302*(1000-(1000*0.61365*exp(17.502*X302/(240.97+X302))/(DZ302+EA302)+DU302)/2)/(1000*0.61365*exp(17.502*X302/(240.97+X302))/(DZ302+EA302)-DU302)</f>
        <v>0</v>
      </c>
      <c r="U302">
        <f>1/((DN302+1)/(R302/1.6)+1/(S302/1.37)) + DN302/((DN302+1)/(R302/1.6) + DN302/(S302/1.37))</f>
        <v>0</v>
      </c>
      <c r="V302">
        <f>(DI302*DL302)</f>
        <v>0</v>
      </c>
      <c r="W302">
        <f>(EB302+(V302+2*0.95*5.67E-8*(((EB302+$B$7)+273)^4-(EB302+273)^4)-44100*K302)/(1.84*29.3*S302+8*0.95*5.67E-8*(EB302+273)^3))</f>
        <v>0</v>
      </c>
      <c r="X302">
        <f>($C$7*EC302+$D$7*ED302+$E$7*W302)</f>
        <v>0</v>
      </c>
      <c r="Y302">
        <f>0.61365*exp(17.502*X302/(240.97+X302))</f>
        <v>0</v>
      </c>
      <c r="Z302">
        <f>(AA302/AB302*100)</f>
        <v>0</v>
      </c>
      <c r="AA302">
        <f>DU302*(DZ302+EA302)/1000</f>
        <v>0</v>
      </c>
      <c r="AB302">
        <f>0.61365*exp(17.502*EB302/(240.97+EB302))</f>
        <v>0</v>
      </c>
      <c r="AC302">
        <f>(Y302-DU302*(DZ302+EA302)/1000)</f>
        <v>0</v>
      </c>
      <c r="AD302">
        <f>(-K302*44100)</f>
        <v>0</v>
      </c>
      <c r="AE302">
        <f>2*29.3*S302*0.92*(EB302-X302)</f>
        <v>0</v>
      </c>
      <c r="AF302">
        <f>2*0.95*5.67E-8*(((EB302+$B$7)+273)^4-(X302+273)^4)</f>
        <v>0</v>
      </c>
      <c r="AG302">
        <f>V302+AF302+AD302+AE302</f>
        <v>0</v>
      </c>
      <c r="AH302">
        <f>DY302*AV302*(DT302-DS302*(1000-AV302*DV302)/(1000-AV302*DU302))/(100*DM302)</f>
        <v>0</v>
      </c>
      <c r="AI302">
        <f>1000*DY302*AV302*(DU302-DV302)/(100*DM302*(1000-AV302*DU302))</f>
        <v>0</v>
      </c>
      <c r="AJ302">
        <f>(AK302 - AL302 - DZ302*1E3/(8.314*(EB302+273.15)) * AN302/DY302 * AM302) * DY302/(100*DM302) * (1000 - DV302)/1000</f>
        <v>0</v>
      </c>
      <c r="AK302">
        <v>1577.230619175401</v>
      </c>
      <c r="AL302">
        <v>1551.566424242424</v>
      </c>
      <c r="AM302">
        <v>3.358078313395445</v>
      </c>
      <c r="AN302">
        <v>65.66156784725538</v>
      </c>
      <c r="AO302">
        <f>(AQ302 - AP302 + DZ302*1E3/(8.314*(EB302+273.15)) * AS302/DY302 * AR302) * DY302/(100*DM302) * 1000/(1000 - AQ302)</f>
        <v>0</v>
      </c>
      <c r="AP302">
        <v>21.78136952852604</v>
      </c>
      <c r="AQ302">
        <v>22.87349878787879</v>
      </c>
      <c r="AR302">
        <v>0.01156792842577226</v>
      </c>
      <c r="AS302">
        <v>124.6823972662546</v>
      </c>
      <c r="AT302">
        <v>0</v>
      </c>
      <c r="AU302">
        <v>0</v>
      </c>
      <c r="AV302">
        <f>IF(AT302*$H$13&gt;=AX302,1.0,(AX302/(AX302-AT302*$H$13)))</f>
        <v>0</v>
      </c>
      <c r="AW302">
        <f>(AV302-1)*100</f>
        <v>0</v>
      </c>
      <c r="AX302">
        <f>MAX(0,($B$13+$C$13*EG302)/(1+$D$13*EG302)*DZ302/(EB302+273)*$E$13)</f>
        <v>0</v>
      </c>
      <c r="AY302" t="s">
        <v>439</v>
      </c>
      <c r="AZ302" t="s">
        <v>439</v>
      </c>
      <c r="BA302">
        <v>0</v>
      </c>
      <c r="BB302">
        <v>0</v>
      </c>
      <c r="BC302">
        <f>1-BA302/BB302</f>
        <v>0</v>
      </c>
      <c r="BD302">
        <v>0</v>
      </c>
      <c r="BE302" t="s">
        <v>439</v>
      </c>
      <c r="BF302" t="s">
        <v>439</v>
      </c>
      <c r="BG302">
        <v>0</v>
      </c>
      <c r="BH302">
        <v>0</v>
      </c>
      <c r="BI302">
        <f>1-BG302/BH302</f>
        <v>0</v>
      </c>
      <c r="BJ302">
        <v>0.5</v>
      </c>
      <c r="BK302">
        <f>DJ302</f>
        <v>0</v>
      </c>
      <c r="BL302">
        <f>M302</f>
        <v>0</v>
      </c>
      <c r="BM302">
        <f>BI302*BJ302*BK302</f>
        <v>0</v>
      </c>
      <c r="BN302">
        <f>(BL302-BD302)/BK302</f>
        <v>0</v>
      </c>
      <c r="BO302">
        <f>(BB302-BH302)/BH302</f>
        <v>0</v>
      </c>
      <c r="BP302">
        <f>BA302/(BC302+BA302/BH302)</f>
        <v>0</v>
      </c>
      <c r="BQ302" t="s">
        <v>439</v>
      </c>
      <c r="BR302">
        <v>0</v>
      </c>
      <c r="BS302">
        <f>IF(BR302&lt;&gt;0, BR302, BP302)</f>
        <v>0</v>
      </c>
      <c r="BT302">
        <f>1-BS302/BH302</f>
        <v>0</v>
      </c>
      <c r="BU302">
        <f>(BH302-BG302)/(BH302-BS302)</f>
        <v>0</v>
      </c>
      <c r="BV302">
        <f>(BB302-BH302)/(BB302-BS302)</f>
        <v>0</v>
      </c>
      <c r="BW302">
        <f>(BH302-BG302)/(BH302-BA302)</f>
        <v>0</v>
      </c>
      <c r="BX302">
        <f>(BB302-BH302)/(BB302-BA302)</f>
        <v>0</v>
      </c>
      <c r="BY302">
        <f>(BU302*BS302/BG302)</f>
        <v>0</v>
      </c>
      <c r="BZ302">
        <f>(1-BY302)</f>
        <v>0</v>
      </c>
      <c r="DI302">
        <f>$B$11*EH302+$C$11*EI302+$F$11*ET302*(1-EW302)</f>
        <v>0</v>
      </c>
      <c r="DJ302">
        <f>DI302*DK302</f>
        <v>0</v>
      </c>
      <c r="DK302">
        <f>($B$11*$D$9+$C$11*$D$9+$F$11*((FG302+EY302)/MAX(FG302+EY302+FH302, 0.1)*$I$9+FH302/MAX(FG302+EY302+FH302, 0.1)*$J$9))/($B$11+$C$11+$F$11)</f>
        <v>0</v>
      </c>
      <c r="DL302">
        <f>($B$11*$K$9+$C$11*$K$9+$F$11*((FG302+EY302)/MAX(FG302+EY302+FH302, 0.1)*$P$9+FH302/MAX(FG302+EY302+FH302, 0.1)*$Q$9))/($B$11+$C$11+$F$11)</f>
        <v>0</v>
      </c>
      <c r="DM302">
        <v>2.7</v>
      </c>
      <c r="DN302">
        <v>0.5</v>
      </c>
      <c r="DO302" t="s">
        <v>440</v>
      </c>
      <c r="DP302">
        <v>2</v>
      </c>
      <c r="DQ302" t="b">
        <v>1</v>
      </c>
      <c r="DR302">
        <v>1758405259.1</v>
      </c>
      <c r="DS302">
        <v>1492.84962962963</v>
      </c>
      <c r="DT302">
        <v>1528.432222222222</v>
      </c>
      <c r="DU302">
        <v>22.83877407407407</v>
      </c>
      <c r="DV302">
        <v>21.69325185185185</v>
      </c>
      <c r="DW302">
        <v>1491.438148148148</v>
      </c>
      <c r="DX302">
        <v>22.61972592592593</v>
      </c>
      <c r="DY302">
        <v>500.022</v>
      </c>
      <c r="DZ302">
        <v>90.27254814814815</v>
      </c>
      <c r="EA302">
        <v>0.05168248888888889</v>
      </c>
      <c r="EB302">
        <v>29.36632592592593</v>
      </c>
      <c r="EC302">
        <v>30.0050037037037</v>
      </c>
      <c r="ED302">
        <v>999.9000000000001</v>
      </c>
      <c r="EE302">
        <v>0</v>
      </c>
      <c r="EF302">
        <v>0</v>
      </c>
      <c r="EG302">
        <v>10001.50111111111</v>
      </c>
      <c r="EH302">
        <v>0</v>
      </c>
      <c r="EI302">
        <v>7.447139999999998</v>
      </c>
      <c r="EJ302">
        <v>-35.58306666666666</v>
      </c>
      <c r="EK302">
        <v>1527.741481481481</v>
      </c>
      <c r="EL302">
        <v>1562.325185185185</v>
      </c>
      <c r="EM302">
        <v>1.145516666666667</v>
      </c>
      <c r="EN302">
        <v>1528.432222222222</v>
      </c>
      <c r="EO302">
        <v>21.69325185185185</v>
      </c>
      <c r="EP302">
        <v>2.061714444444445</v>
      </c>
      <c r="EQ302">
        <v>1.958304814814815</v>
      </c>
      <c r="ER302">
        <v>17.92642222222222</v>
      </c>
      <c r="ES302">
        <v>17.11113333333333</v>
      </c>
      <c r="ET302">
        <v>2000.006296296296</v>
      </c>
      <c r="EU302">
        <v>0.9800042222222223</v>
      </c>
      <c r="EV302">
        <v>0.01999544074074074</v>
      </c>
      <c r="EW302">
        <v>0</v>
      </c>
      <c r="EX302">
        <v>281.8104814814815</v>
      </c>
      <c r="EY302">
        <v>5.000560000000001</v>
      </c>
      <c r="EZ302">
        <v>5764.643703703705</v>
      </c>
      <c r="FA302">
        <v>17294.97777777778</v>
      </c>
      <c r="FB302">
        <v>40.48825925925926</v>
      </c>
      <c r="FC302">
        <v>40.8144074074074</v>
      </c>
      <c r="FD302">
        <v>40.36785185185185</v>
      </c>
      <c r="FE302">
        <v>40.08307407407407</v>
      </c>
      <c r="FF302">
        <v>41.47185185185185</v>
      </c>
      <c r="FG302">
        <v>1955.116296296296</v>
      </c>
      <c r="FH302">
        <v>39.89000000000001</v>
      </c>
      <c r="FI302">
        <v>0</v>
      </c>
      <c r="FJ302">
        <v>1758405266.8</v>
      </c>
      <c r="FK302">
        <v>0</v>
      </c>
      <c r="FL302">
        <v>281.78284</v>
      </c>
      <c r="FM302">
        <v>-0.3978461424561539</v>
      </c>
      <c r="FN302">
        <v>-4.300000034278115</v>
      </c>
      <c r="FO302">
        <v>5764.649200000001</v>
      </c>
      <c r="FP302">
        <v>15</v>
      </c>
      <c r="FQ302">
        <v>0</v>
      </c>
      <c r="FR302" t="s">
        <v>441</v>
      </c>
      <c r="FS302">
        <v>1747148579.5</v>
      </c>
      <c r="FT302">
        <v>1747148584.5</v>
      </c>
      <c r="FU302">
        <v>0</v>
      </c>
      <c r="FV302">
        <v>0.162</v>
      </c>
      <c r="FW302">
        <v>-0.001</v>
      </c>
      <c r="FX302">
        <v>0.139</v>
      </c>
      <c r="FY302">
        <v>0.058</v>
      </c>
      <c r="FZ302">
        <v>420</v>
      </c>
      <c r="GA302">
        <v>16</v>
      </c>
      <c r="GB302">
        <v>0.19</v>
      </c>
      <c r="GC302">
        <v>0.02</v>
      </c>
      <c r="GD302">
        <v>-35.63878</v>
      </c>
      <c r="GE302">
        <v>1.628888555347149</v>
      </c>
      <c r="GF302">
        <v>0.397030529178803</v>
      </c>
      <c r="GG302">
        <v>0</v>
      </c>
      <c r="GH302">
        <v>281.7567058823529</v>
      </c>
      <c r="GI302">
        <v>0.3118411074255533</v>
      </c>
      <c r="GJ302">
        <v>0.1836085236730542</v>
      </c>
      <c r="GK302">
        <v>1</v>
      </c>
      <c r="GL302">
        <v>1.14998175</v>
      </c>
      <c r="GM302">
        <v>-0.1989069793621042</v>
      </c>
      <c r="GN302">
        <v>0.04430327402616539</v>
      </c>
      <c r="GO302">
        <v>0</v>
      </c>
      <c r="GP302">
        <v>1</v>
      </c>
      <c r="GQ302">
        <v>3</v>
      </c>
      <c r="GR302" t="s">
        <v>455</v>
      </c>
      <c r="GS302">
        <v>3.12808</v>
      </c>
      <c r="GT302">
        <v>2.72906</v>
      </c>
      <c r="GU302">
        <v>0.201933</v>
      </c>
      <c r="GV302">
        <v>0.20617</v>
      </c>
      <c r="GW302">
        <v>0.103439</v>
      </c>
      <c r="GX302">
        <v>0.100349</v>
      </c>
      <c r="GY302">
        <v>23994.5</v>
      </c>
      <c r="GZ302">
        <v>23109.9</v>
      </c>
      <c r="HA302">
        <v>30605.8</v>
      </c>
      <c r="HB302">
        <v>29363.7</v>
      </c>
      <c r="HC302">
        <v>37874.4</v>
      </c>
      <c r="HD302">
        <v>34755.8</v>
      </c>
      <c r="HE302">
        <v>46819.1</v>
      </c>
      <c r="HF302">
        <v>43624.5</v>
      </c>
      <c r="HG302">
        <v>1.8314</v>
      </c>
      <c r="HH302">
        <v>1.89065</v>
      </c>
      <c r="HI302">
        <v>0.122163</v>
      </c>
      <c r="HJ302">
        <v>0</v>
      </c>
      <c r="HK302">
        <v>28.0161</v>
      </c>
      <c r="HL302">
        <v>999.9</v>
      </c>
      <c r="HM302">
        <v>52</v>
      </c>
      <c r="HN302">
        <v>30.5</v>
      </c>
      <c r="HO302">
        <v>25.2536</v>
      </c>
      <c r="HP302">
        <v>62.9822</v>
      </c>
      <c r="HQ302">
        <v>16.4383</v>
      </c>
      <c r="HR302">
        <v>1</v>
      </c>
      <c r="HS302">
        <v>0.0827058</v>
      </c>
      <c r="HT302">
        <v>-0.249722</v>
      </c>
      <c r="HU302">
        <v>20.2</v>
      </c>
      <c r="HV302">
        <v>5.22747</v>
      </c>
      <c r="HW302">
        <v>11.974</v>
      </c>
      <c r="HX302">
        <v>4.96995</v>
      </c>
      <c r="HY302">
        <v>3.28945</v>
      </c>
      <c r="HZ302">
        <v>9999</v>
      </c>
      <c r="IA302">
        <v>9999</v>
      </c>
      <c r="IB302">
        <v>9999</v>
      </c>
      <c r="IC302">
        <v>999.9</v>
      </c>
      <c r="ID302">
        <v>4.97294</v>
      </c>
      <c r="IE302">
        <v>1.87729</v>
      </c>
      <c r="IF302">
        <v>1.87539</v>
      </c>
      <c r="IG302">
        <v>1.8782</v>
      </c>
      <c r="IH302">
        <v>1.87491</v>
      </c>
      <c r="II302">
        <v>1.87851</v>
      </c>
      <c r="IJ302">
        <v>1.87561</v>
      </c>
      <c r="IK302">
        <v>1.8768</v>
      </c>
      <c r="IL302">
        <v>0</v>
      </c>
      <c r="IM302">
        <v>0</v>
      </c>
      <c r="IN302">
        <v>0</v>
      </c>
      <c r="IO302">
        <v>0</v>
      </c>
      <c r="IP302" t="s">
        <v>443</v>
      </c>
      <c r="IQ302" t="s">
        <v>444</v>
      </c>
      <c r="IR302" t="s">
        <v>445</v>
      </c>
      <c r="IS302" t="s">
        <v>445</v>
      </c>
      <c r="IT302" t="s">
        <v>445</v>
      </c>
      <c r="IU302" t="s">
        <v>445</v>
      </c>
      <c r="IV302">
        <v>0</v>
      </c>
      <c r="IW302">
        <v>100</v>
      </c>
      <c r="IX302">
        <v>100</v>
      </c>
      <c r="IY302">
        <v>1.45</v>
      </c>
      <c r="IZ302">
        <v>0.2198</v>
      </c>
      <c r="JA302">
        <v>-0.2046850803116756</v>
      </c>
      <c r="JB302">
        <v>0.001090686741545948</v>
      </c>
      <c r="JC302">
        <v>-2.452344269991786E-07</v>
      </c>
      <c r="JD302">
        <v>1.613811493950918E-10</v>
      </c>
      <c r="JE302">
        <v>-0.05017639731038544</v>
      </c>
      <c r="JF302">
        <v>-0.0006473243881308715</v>
      </c>
      <c r="JG302">
        <v>0.0006993473609999637</v>
      </c>
      <c r="JH302">
        <v>-6.390957121238126E-06</v>
      </c>
      <c r="JI302">
        <v>1</v>
      </c>
      <c r="JJ302">
        <v>2094</v>
      </c>
      <c r="JK302">
        <v>1</v>
      </c>
      <c r="JL302">
        <v>27</v>
      </c>
      <c r="JM302">
        <v>187611.5</v>
      </c>
      <c r="JN302">
        <v>187611.4</v>
      </c>
      <c r="JO302">
        <v>3.18237</v>
      </c>
      <c r="JP302">
        <v>2.51465</v>
      </c>
      <c r="JQ302">
        <v>1.39893</v>
      </c>
      <c r="JR302">
        <v>2.34619</v>
      </c>
      <c r="JS302">
        <v>1.44897</v>
      </c>
      <c r="JT302">
        <v>2.53784</v>
      </c>
      <c r="JU302">
        <v>36.7417</v>
      </c>
      <c r="JV302">
        <v>24.2013</v>
      </c>
      <c r="JW302">
        <v>18</v>
      </c>
      <c r="JX302">
        <v>476.85</v>
      </c>
      <c r="JY302">
        <v>484.373</v>
      </c>
      <c r="JZ302">
        <v>27.6414</v>
      </c>
      <c r="KA302">
        <v>28.2119</v>
      </c>
      <c r="KB302">
        <v>30</v>
      </c>
      <c r="KC302">
        <v>27.9193</v>
      </c>
      <c r="KD302">
        <v>27.987</v>
      </c>
      <c r="KE302">
        <v>63.71</v>
      </c>
      <c r="KF302">
        <v>24.6816</v>
      </c>
      <c r="KG302">
        <v>95.5685</v>
      </c>
      <c r="KH302">
        <v>27.6414</v>
      </c>
      <c r="KI302">
        <v>1570.12</v>
      </c>
      <c r="KJ302">
        <v>21.4533</v>
      </c>
      <c r="KK302">
        <v>101.18</v>
      </c>
      <c r="KL302">
        <v>100.351</v>
      </c>
    </row>
    <row r="303" spans="1:298">
      <c r="A303">
        <v>287</v>
      </c>
      <c r="B303">
        <v>1758405271.1</v>
      </c>
      <c r="C303">
        <v>7862.599999904633</v>
      </c>
      <c r="D303" t="s">
        <v>1021</v>
      </c>
      <c r="E303" t="s">
        <v>1022</v>
      </c>
      <c r="F303">
        <v>5</v>
      </c>
      <c r="G303" t="s">
        <v>834</v>
      </c>
      <c r="H303" t="s">
        <v>437</v>
      </c>
      <c r="I303" t="s">
        <v>438</v>
      </c>
      <c r="J303">
        <v>1758405263.544444</v>
      </c>
      <c r="K303">
        <f>(L303)/1000</f>
        <v>0</v>
      </c>
      <c r="L303">
        <f>IF(DQ303, AO303, AI303)</f>
        <v>0</v>
      </c>
      <c r="M303">
        <f>IF(DQ303, AJ303, AH303)</f>
        <v>0</v>
      </c>
      <c r="N303">
        <f>DS303 - IF(AV303&gt;1, M303*DM303*100.0/(AX303), 0)</f>
        <v>0</v>
      </c>
      <c r="O303">
        <f>((U303-K303/2)*N303-M303)/(U303+K303/2)</f>
        <v>0</v>
      </c>
      <c r="P303">
        <f>O303*(DZ303+EA303)/1000.0</f>
        <v>0</v>
      </c>
      <c r="Q303">
        <f>(DS303 - IF(AV303&gt;1, M303*DM303*100.0/(AX303), 0))*(DZ303+EA303)/1000.0</f>
        <v>0</v>
      </c>
      <c r="R303">
        <f>2.0/((1/T303-1/S303)+SIGN(T303)*SQRT((1/T303-1/S303)*(1/T303-1/S303) + 4*DN303/((DN303+1)*(DN303+1))*(2*1/T303*1/S303-1/S303*1/S303)))</f>
        <v>0</v>
      </c>
      <c r="S303">
        <f>IF(LEFT(DO303,1)&lt;&gt;"0",IF(LEFT(DO303,1)="1",3.0,DP303),$D$5+$E$5*(EG303*DZ303/($K$5*1000))+$F$5*(EG303*DZ303/($K$5*1000))*MAX(MIN(DM303,$J$5),$I$5)*MAX(MIN(DM303,$J$5),$I$5)+$G$5*MAX(MIN(DM303,$J$5),$I$5)*(EG303*DZ303/($K$5*1000))+$H$5*(EG303*DZ303/($K$5*1000))*(EG303*DZ303/($K$5*1000)))</f>
        <v>0</v>
      </c>
      <c r="T303">
        <f>K303*(1000-(1000*0.61365*exp(17.502*X303/(240.97+X303))/(DZ303+EA303)+DU303)/2)/(1000*0.61365*exp(17.502*X303/(240.97+X303))/(DZ303+EA303)-DU303)</f>
        <v>0</v>
      </c>
      <c r="U303">
        <f>1/((DN303+1)/(R303/1.6)+1/(S303/1.37)) + DN303/((DN303+1)/(R303/1.6) + DN303/(S303/1.37))</f>
        <v>0</v>
      </c>
      <c r="V303">
        <f>(DI303*DL303)</f>
        <v>0</v>
      </c>
      <c r="W303">
        <f>(EB303+(V303+2*0.95*5.67E-8*(((EB303+$B$7)+273)^4-(EB303+273)^4)-44100*K303)/(1.84*29.3*S303+8*0.95*5.67E-8*(EB303+273)^3))</f>
        <v>0</v>
      </c>
      <c r="X303">
        <f>($C$7*EC303+$D$7*ED303+$E$7*W303)</f>
        <v>0</v>
      </c>
      <c r="Y303">
        <f>0.61365*exp(17.502*X303/(240.97+X303))</f>
        <v>0</v>
      </c>
      <c r="Z303">
        <f>(AA303/AB303*100)</f>
        <v>0</v>
      </c>
      <c r="AA303">
        <f>DU303*(DZ303+EA303)/1000</f>
        <v>0</v>
      </c>
      <c r="AB303">
        <f>0.61365*exp(17.502*EB303/(240.97+EB303))</f>
        <v>0</v>
      </c>
      <c r="AC303">
        <f>(Y303-DU303*(DZ303+EA303)/1000)</f>
        <v>0</v>
      </c>
      <c r="AD303">
        <f>(-K303*44100)</f>
        <v>0</v>
      </c>
      <c r="AE303">
        <f>2*29.3*S303*0.92*(EB303-X303)</f>
        <v>0</v>
      </c>
      <c r="AF303">
        <f>2*0.95*5.67E-8*(((EB303+$B$7)+273)^4-(X303+273)^4)</f>
        <v>0</v>
      </c>
      <c r="AG303">
        <f>V303+AF303+AD303+AE303</f>
        <v>0</v>
      </c>
      <c r="AH303">
        <f>DY303*AV303*(DT303-DS303*(1000-AV303*DV303)/(1000-AV303*DU303))/(100*DM303)</f>
        <v>0</v>
      </c>
      <c r="AI303">
        <f>1000*DY303*AV303*(DU303-DV303)/(100*DM303*(1000-AV303*DU303))</f>
        <v>0</v>
      </c>
      <c r="AJ303">
        <f>(AK303 - AL303 - DZ303*1E3/(8.314*(EB303+273.15)) * AN303/DY303 * AM303) * DY303/(100*DM303) * (1000 - DV303)/1000</f>
        <v>0</v>
      </c>
      <c r="AK303">
        <v>1592.91692902579</v>
      </c>
      <c r="AL303">
        <v>1567.043515151515</v>
      </c>
      <c r="AM303">
        <v>3.441027303573552</v>
      </c>
      <c r="AN303">
        <v>65.66156784725538</v>
      </c>
      <c r="AO303">
        <f>(AQ303 - AP303 + DZ303*1E3/(8.314*(EB303+273.15)) * AS303/DY303 * AR303) * DY303/(100*DM303) * 1000/(1000 - AQ303)</f>
        <v>0</v>
      </c>
      <c r="AP303">
        <v>21.60595784743482</v>
      </c>
      <c r="AQ303">
        <v>22.85813575757576</v>
      </c>
      <c r="AR303">
        <v>-0.008987439293692508</v>
      </c>
      <c r="AS303">
        <v>124.6823972662546</v>
      </c>
      <c r="AT303">
        <v>0</v>
      </c>
      <c r="AU303">
        <v>0</v>
      </c>
      <c r="AV303">
        <f>IF(AT303*$H$13&gt;=AX303,1.0,(AX303/(AX303-AT303*$H$13)))</f>
        <v>0</v>
      </c>
      <c r="AW303">
        <f>(AV303-1)*100</f>
        <v>0</v>
      </c>
      <c r="AX303">
        <f>MAX(0,($B$13+$C$13*EG303)/(1+$D$13*EG303)*DZ303/(EB303+273)*$E$13)</f>
        <v>0</v>
      </c>
      <c r="AY303" t="s">
        <v>439</v>
      </c>
      <c r="AZ303" t="s">
        <v>439</v>
      </c>
      <c r="BA303">
        <v>0</v>
      </c>
      <c r="BB303">
        <v>0</v>
      </c>
      <c r="BC303">
        <f>1-BA303/BB303</f>
        <v>0</v>
      </c>
      <c r="BD303">
        <v>0</v>
      </c>
      <c r="BE303" t="s">
        <v>439</v>
      </c>
      <c r="BF303" t="s">
        <v>439</v>
      </c>
      <c r="BG303">
        <v>0</v>
      </c>
      <c r="BH303">
        <v>0</v>
      </c>
      <c r="BI303">
        <f>1-BG303/BH303</f>
        <v>0</v>
      </c>
      <c r="BJ303">
        <v>0.5</v>
      </c>
      <c r="BK303">
        <f>DJ303</f>
        <v>0</v>
      </c>
      <c r="BL303">
        <f>M303</f>
        <v>0</v>
      </c>
      <c r="BM303">
        <f>BI303*BJ303*BK303</f>
        <v>0</v>
      </c>
      <c r="BN303">
        <f>(BL303-BD303)/BK303</f>
        <v>0</v>
      </c>
      <c r="BO303">
        <f>(BB303-BH303)/BH303</f>
        <v>0</v>
      </c>
      <c r="BP303">
        <f>BA303/(BC303+BA303/BH303)</f>
        <v>0</v>
      </c>
      <c r="BQ303" t="s">
        <v>439</v>
      </c>
      <c r="BR303">
        <v>0</v>
      </c>
      <c r="BS303">
        <f>IF(BR303&lt;&gt;0, BR303, BP303)</f>
        <v>0</v>
      </c>
      <c r="BT303">
        <f>1-BS303/BH303</f>
        <v>0</v>
      </c>
      <c r="BU303">
        <f>(BH303-BG303)/(BH303-BS303)</f>
        <v>0</v>
      </c>
      <c r="BV303">
        <f>(BB303-BH303)/(BB303-BS303)</f>
        <v>0</v>
      </c>
      <c r="BW303">
        <f>(BH303-BG303)/(BH303-BA303)</f>
        <v>0</v>
      </c>
      <c r="BX303">
        <f>(BB303-BH303)/(BB303-BA303)</f>
        <v>0</v>
      </c>
      <c r="BY303">
        <f>(BU303*BS303/BG303)</f>
        <v>0</v>
      </c>
      <c r="BZ303">
        <f>(1-BY303)</f>
        <v>0</v>
      </c>
      <c r="DI303">
        <f>$B$11*EH303+$C$11*EI303+$F$11*ET303*(1-EW303)</f>
        <v>0</v>
      </c>
      <c r="DJ303">
        <f>DI303*DK303</f>
        <v>0</v>
      </c>
      <c r="DK303">
        <f>($B$11*$D$9+$C$11*$D$9+$F$11*((FG303+EY303)/MAX(FG303+EY303+FH303, 0.1)*$I$9+FH303/MAX(FG303+EY303+FH303, 0.1)*$J$9))/($B$11+$C$11+$F$11)</f>
        <v>0</v>
      </c>
      <c r="DL303">
        <f>($B$11*$K$9+$C$11*$K$9+$F$11*((FG303+EY303)/MAX(FG303+EY303+FH303, 0.1)*$P$9+FH303/MAX(FG303+EY303+FH303, 0.1)*$Q$9))/($B$11+$C$11+$F$11)</f>
        <v>0</v>
      </c>
      <c r="DM303">
        <v>2.7</v>
      </c>
      <c r="DN303">
        <v>0.5</v>
      </c>
      <c r="DO303" t="s">
        <v>440</v>
      </c>
      <c r="DP303">
        <v>2</v>
      </c>
      <c r="DQ303" t="b">
        <v>1</v>
      </c>
      <c r="DR303">
        <v>1758405263.544444</v>
      </c>
      <c r="DS303">
        <v>1507.686666666667</v>
      </c>
      <c r="DT303">
        <v>1543.298148148148</v>
      </c>
      <c r="DU303">
        <v>22.85097777777778</v>
      </c>
      <c r="DV303">
        <v>21.68957407407408</v>
      </c>
      <c r="DW303">
        <v>1506.254074074074</v>
      </c>
      <c r="DX303">
        <v>22.63166666666667</v>
      </c>
      <c r="DY303">
        <v>500.0346666666667</v>
      </c>
      <c r="DZ303">
        <v>90.27369999999999</v>
      </c>
      <c r="EA303">
        <v>0.05124356296296297</v>
      </c>
      <c r="EB303">
        <v>29.36118148148148</v>
      </c>
      <c r="EC303">
        <v>30.00416296296296</v>
      </c>
      <c r="ED303">
        <v>999.9000000000001</v>
      </c>
      <c r="EE303">
        <v>0</v>
      </c>
      <c r="EF303">
        <v>0</v>
      </c>
      <c r="EG303">
        <v>10013.49407407407</v>
      </c>
      <c r="EH303">
        <v>0</v>
      </c>
      <c r="EI303">
        <v>7.447139999999998</v>
      </c>
      <c r="EJ303">
        <v>-35.61207777777778</v>
      </c>
      <c r="EK303">
        <v>1542.944814814815</v>
      </c>
      <c r="EL303">
        <v>1577.514444444444</v>
      </c>
      <c r="EM303">
        <v>1.161394074074074</v>
      </c>
      <c r="EN303">
        <v>1543.298148148148</v>
      </c>
      <c r="EO303">
        <v>21.68957407407408</v>
      </c>
      <c r="EP303">
        <v>2.062841851851852</v>
      </c>
      <c r="EQ303">
        <v>1.957997777777778</v>
      </c>
      <c r="ER303">
        <v>17.93511111111111</v>
      </c>
      <c r="ES303">
        <v>17.10864444444444</v>
      </c>
      <c r="ET303">
        <v>1999.986666666667</v>
      </c>
      <c r="EU303">
        <v>0.980004</v>
      </c>
      <c r="EV303">
        <v>0.01999567037037037</v>
      </c>
      <c r="EW303">
        <v>0</v>
      </c>
      <c r="EX303">
        <v>281.8355555555556</v>
      </c>
      <c r="EY303">
        <v>5.000560000000001</v>
      </c>
      <c r="EZ303">
        <v>5764.422592592592</v>
      </c>
      <c r="FA303">
        <v>17294.7925925926</v>
      </c>
      <c r="FB303">
        <v>40.55314814814815</v>
      </c>
      <c r="FC303">
        <v>40.819</v>
      </c>
      <c r="FD303">
        <v>40.35622222222222</v>
      </c>
      <c r="FE303">
        <v>40.05537037037037</v>
      </c>
      <c r="FF303">
        <v>41.4625185185185</v>
      </c>
      <c r="FG303">
        <v>1955.096666666667</v>
      </c>
      <c r="FH303">
        <v>39.89000000000001</v>
      </c>
      <c r="FI303">
        <v>0</v>
      </c>
      <c r="FJ303">
        <v>1758405271</v>
      </c>
      <c r="FK303">
        <v>0</v>
      </c>
      <c r="FL303">
        <v>281.7862692307692</v>
      </c>
      <c r="FM303">
        <v>0.8835897488515554</v>
      </c>
      <c r="FN303">
        <v>-3.834529931216109</v>
      </c>
      <c r="FO303">
        <v>5764.447692307693</v>
      </c>
      <c r="FP303">
        <v>15</v>
      </c>
      <c r="FQ303">
        <v>0</v>
      </c>
      <c r="FR303" t="s">
        <v>441</v>
      </c>
      <c r="FS303">
        <v>1747148579.5</v>
      </c>
      <c r="FT303">
        <v>1747148584.5</v>
      </c>
      <c r="FU303">
        <v>0</v>
      </c>
      <c r="FV303">
        <v>0.162</v>
      </c>
      <c r="FW303">
        <v>-0.001</v>
      </c>
      <c r="FX303">
        <v>0.139</v>
      </c>
      <c r="FY303">
        <v>0.058</v>
      </c>
      <c r="FZ303">
        <v>420</v>
      </c>
      <c r="GA303">
        <v>16</v>
      </c>
      <c r="GB303">
        <v>0.19</v>
      </c>
      <c r="GC303">
        <v>0.02</v>
      </c>
      <c r="GD303">
        <v>-35.59816</v>
      </c>
      <c r="GE303">
        <v>-0.08786791744836212</v>
      </c>
      <c r="GF303">
        <v>0.3718836893438595</v>
      </c>
      <c r="GG303">
        <v>1</v>
      </c>
      <c r="GH303">
        <v>281.7899117647059</v>
      </c>
      <c r="GI303">
        <v>0.2470129931241667</v>
      </c>
      <c r="GJ303">
        <v>0.1866289756910053</v>
      </c>
      <c r="GK303">
        <v>1</v>
      </c>
      <c r="GL303">
        <v>1.156337</v>
      </c>
      <c r="GM303">
        <v>-0.1265277298311441</v>
      </c>
      <c r="GN303">
        <v>0.05033448118337965</v>
      </c>
      <c r="GO303">
        <v>0</v>
      </c>
      <c r="GP303">
        <v>2</v>
      </c>
      <c r="GQ303">
        <v>3</v>
      </c>
      <c r="GR303" t="s">
        <v>448</v>
      </c>
      <c r="GS303">
        <v>3.12783</v>
      </c>
      <c r="GT303">
        <v>2.72811</v>
      </c>
      <c r="GU303">
        <v>0.20312</v>
      </c>
      <c r="GV303">
        <v>0.207288</v>
      </c>
      <c r="GW303">
        <v>0.103366</v>
      </c>
      <c r="GX303">
        <v>0.09985090000000001</v>
      </c>
      <c r="GY303">
        <v>23959.1</v>
      </c>
      <c r="GZ303">
        <v>23077.5</v>
      </c>
      <c r="HA303">
        <v>30606.1</v>
      </c>
      <c r="HB303">
        <v>29363.9</v>
      </c>
      <c r="HC303">
        <v>37877.5</v>
      </c>
      <c r="HD303">
        <v>34775.6</v>
      </c>
      <c r="HE303">
        <v>46819</v>
      </c>
      <c r="HF303">
        <v>43624.9</v>
      </c>
      <c r="HG303">
        <v>1.83132</v>
      </c>
      <c r="HH303">
        <v>1.89085</v>
      </c>
      <c r="HI303">
        <v>0.122078</v>
      </c>
      <c r="HJ303">
        <v>0</v>
      </c>
      <c r="HK303">
        <v>28.0134</v>
      </c>
      <c r="HL303">
        <v>999.9</v>
      </c>
      <c r="HM303">
        <v>52</v>
      </c>
      <c r="HN303">
        <v>30.5</v>
      </c>
      <c r="HO303">
        <v>25.2554</v>
      </c>
      <c r="HP303">
        <v>63.6822</v>
      </c>
      <c r="HQ303">
        <v>16.5224</v>
      </c>
      <c r="HR303">
        <v>1</v>
      </c>
      <c r="HS303">
        <v>0.0825229</v>
      </c>
      <c r="HT303">
        <v>-0.250888</v>
      </c>
      <c r="HU303">
        <v>20.1997</v>
      </c>
      <c r="HV303">
        <v>5.22478</v>
      </c>
      <c r="HW303">
        <v>11.974</v>
      </c>
      <c r="HX303">
        <v>4.9679</v>
      </c>
      <c r="HY303">
        <v>3.28908</v>
      </c>
      <c r="HZ303">
        <v>9999</v>
      </c>
      <c r="IA303">
        <v>9999</v>
      </c>
      <c r="IB303">
        <v>9999</v>
      </c>
      <c r="IC303">
        <v>999.9</v>
      </c>
      <c r="ID303">
        <v>4.97294</v>
      </c>
      <c r="IE303">
        <v>1.87729</v>
      </c>
      <c r="IF303">
        <v>1.87539</v>
      </c>
      <c r="IG303">
        <v>1.8782</v>
      </c>
      <c r="IH303">
        <v>1.87493</v>
      </c>
      <c r="II303">
        <v>1.87851</v>
      </c>
      <c r="IJ303">
        <v>1.87561</v>
      </c>
      <c r="IK303">
        <v>1.87678</v>
      </c>
      <c r="IL303">
        <v>0</v>
      </c>
      <c r="IM303">
        <v>0</v>
      </c>
      <c r="IN303">
        <v>0</v>
      </c>
      <c r="IO303">
        <v>0</v>
      </c>
      <c r="IP303" t="s">
        <v>443</v>
      </c>
      <c r="IQ303" t="s">
        <v>444</v>
      </c>
      <c r="IR303" t="s">
        <v>445</v>
      </c>
      <c r="IS303" t="s">
        <v>445</v>
      </c>
      <c r="IT303" t="s">
        <v>445</v>
      </c>
      <c r="IU303" t="s">
        <v>445</v>
      </c>
      <c r="IV303">
        <v>0</v>
      </c>
      <c r="IW303">
        <v>100</v>
      </c>
      <c r="IX303">
        <v>100</v>
      </c>
      <c r="IY303">
        <v>1.47</v>
      </c>
      <c r="IZ303">
        <v>0.2194</v>
      </c>
      <c r="JA303">
        <v>-0.2046850803116756</v>
      </c>
      <c r="JB303">
        <v>0.001090686741545948</v>
      </c>
      <c r="JC303">
        <v>-2.452344269991786E-07</v>
      </c>
      <c r="JD303">
        <v>1.613811493950918E-10</v>
      </c>
      <c r="JE303">
        <v>-0.05017639731038544</v>
      </c>
      <c r="JF303">
        <v>-0.0006473243881308715</v>
      </c>
      <c r="JG303">
        <v>0.0006993473609999637</v>
      </c>
      <c r="JH303">
        <v>-6.390957121238126E-06</v>
      </c>
      <c r="JI303">
        <v>1</v>
      </c>
      <c r="JJ303">
        <v>2094</v>
      </c>
      <c r="JK303">
        <v>1</v>
      </c>
      <c r="JL303">
        <v>27</v>
      </c>
      <c r="JM303">
        <v>187611.5</v>
      </c>
      <c r="JN303">
        <v>187611.4</v>
      </c>
      <c r="JO303">
        <v>3.20435</v>
      </c>
      <c r="JP303">
        <v>2.51831</v>
      </c>
      <c r="JQ303">
        <v>1.39893</v>
      </c>
      <c r="JR303">
        <v>2.34741</v>
      </c>
      <c r="JS303">
        <v>1.44897</v>
      </c>
      <c r="JT303">
        <v>2.58057</v>
      </c>
      <c r="JU303">
        <v>36.7417</v>
      </c>
      <c r="JV303">
        <v>24.2013</v>
      </c>
      <c r="JW303">
        <v>18</v>
      </c>
      <c r="JX303">
        <v>476.809</v>
      </c>
      <c r="JY303">
        <v>484.499</v>
      </c>
      <c r="JZ303">
        <v>27.6392</v>
      </c>
      <c r="KA303">
        <v>28.2119</v>
      </c>
      <c r="KB303">
        <v>30.0001</v>
      </c>
      <c r="KC303">
        <v>27.9193</v>
      </c>
      <c r="KD303">
        <v>27.9861</v>
      </c>
      <c r="KE303">
        <v>64.25839999999999</v>
      </c>
      <c r="KF303">
        <v>24.6816</v>
      </c>
      <c r="KG303">
        <v>95.5685</v>
      </c>
      <c r="KH303">
        <v>27.6364</v>
      </c>
      <c r="KI303">
        <v>1590.16</v>
      </c>
      <c r="KJ303">
        <v>21.4609</v>
      </c>
      <c r="KK303">
        <v>101.18</v>
      </c>
      <c r="KL303">
        <v>100.352</v>
      </c>
    </row>
    <row r="304" spans="1:298">
      <c r="A304">
        <v>288</v>
      </c>
      <c r="B304">
        <v>1758405276.6</v>
      </c>
      <c r="C304">
        <v>7868.099999904633</v>
      </c>
      <c r="D304" t="s">
        <v>1023</v>
      </c>
      <c r="E304" t="s">
        <v>1024</v>
      </c>
      <c r="F304">
        <v>5</v>
      </c>
      <c r="G304" t="s">
        <v>834</v>
      </c>
      <c r="H304" t="s">
        <v>437</v>
      </c>
      <c r="I304" t="s">
        <v>438</v>
      </c>
      <c r="J304">
        <v>1758405268.832142</v>
      </c>
      <c r="K304">
        <f>(L304)/1000</f>
        <v>0</v>
      </c>
      <c r="L304">
        <f>IF(DQ304, AO304, AI304)</f>
        <v>0</v>
      </c>
      <c r="M304">
        <f>IF(DQ304, AJ304, AH304)</f>
        <v>0</v>
      </c>
      <c r="N304">
        <f>DS304 - IF(AV304&gt;1, M304*DM304*100.0/(AX304), 0)</f>
        <v>0</v>
      </c>
      <c r="O304">
        <f>((U304-K304/2)*N304-M304)/(U304+K304/2)</f>
        <v>0</v>
      </c>
      <c r="P304">
        <f>O304*(DZ304+EA304)/1000.0</f>
        <v>0</v>
      </c>
      <c r="Q304">
        <f>(DS304 - IF(AV304&gt;1, M304*DM304*100.0/(AX304), 0))*(DZ304+EA304)/1000.0</f>
        <v>0</v>
      </c>
      <c r="R304">
        <f>2.0/((1/T304-1/S304)+SIGN(T304)*SQRT((1/T304-1/S304)*(1/T304-1/S304) + 4*DN304/((DN304+1)*(DN304+1))*(2*1/T304*1/S304-1/S304*1/S304)))</f>
        <v>0</v>
      </c>
      <c r="S304">
        <f>IF(LEFT(DO304,1)&lt;&gt;"0",IF(LEFT(DO304,1)="1",3.0,DP304),$D$5+$E$5*(EG304*DZ304/($K$5*1000))+$F$5*(EG304*DZ304/($K$5*1000))*MAX(MIN(DM304,$J$5),$I$5)*MAX(MIN(DM304,$J$5),$I$5)+$G$5*MAX(MIN(DM304,$J$5),$I$5)*(EG304*DZ304/($K$5*1000))+$H$5*(EG304*DZ304/($K$5*1000))*(EG304*DZ304/($K$5*1000)))</f>
        <v>0</v>
      </c>
      <c r="T304">
        <f>K304*(1000-(1000*0.61365*exp(17.502*X304/(240.97+X304))/(DZ304+EA304)+DU304)/2)/(1000*0.61365*exp(17.502*X304/(240.97+X304))/(DZ304+EA304)-DU304)</f>
        <v>0</v>
      </c>
      <c r="U304">
        <f>1/((DN304+1)/(R304/1.6)+1/(S304/1.37)) + DN304/((DN304+1)/(R304/1.6) + DN304/(S304/1.37))</f>
        <v>0</v>
      </c>
      <c r="V304">
        <f>(DI304*DL304)</f>
        <v>0</v>
      </c>
      <c r="W304">
        <f>(EB304+(V304+2*0.95*5.67E-8*(((EB304+$B$7)+273)^4-(EB304+273)^4)-44100*K304)/(1.84*29.3*S304+8*0.95*5.67E-8*(EB304+273)^3))</f>
        <v>0</v>
      </c>
      <c r="X304">
        <f>($C$7*EC304+$D$7*ED304+$E$7*W304)</f>
        <v>0</v>
      </c>
      <c r="Y304">
        <f>0.61365*exp(17.502*X304/(240.97+X304))</f>
        <v>0</v>
      </c>
      <c r="Z304">
        <f>(AA304/AB304*100)</f>
        <v>0</v>
      </c>
      <c r="AA304">
        <f>DU304*(DZ304+EA304)/1000</f>
        <v>0</v>
      </c>
      <c r="AB304">
        <f>0.61365*exp(17.502*EB304/(240.97+EB304))</f>
        <v>0</v>
      </c>
      <c r="AC304">
        <f>(Y304-DU304*(DZ304+EA304)/1000)</f>
        <v>0</v>
      </c>
      <c r="AD304">
        <f>(-K304*44100)</f>
        <v>0</v>
      </c>
      <c r="AE304">
        <f>2*29.3*S304*0.92*(EB304-X304)</f>
        <v>0</v>
      </c>
      <c r="AF304">
        <f>2*0.95*5.67E-8*(((EB304+$B$7)+273)^4-(X304+273)^4)</f>
        <v>0</v>
      </c>
      <c r="AG304">
        <f>V304+AF304+AD304+AE304</f>
        <v>0</v>
      </c>
      <c r="AH304">
        <f>DY304*AV304*(DT304-DS304*(1000-AV304*DV304)/(1000-AV304*DU304))/(100*DM304)</f>
        <v>0</v>
      </c>
      <c r="AI304">
        <f>1000*DY304*AV304*(DU304-DV304)/(100*DM304*(1000-AV304*DU304))</f>
        <v>0</v>
      </c>
      <c r="AJ304">
        <f>(AK304 - AL304 - DZ304*1E3/(8.314*(EB304+273.15)) * AN304/DY304 * AM304) * DY304/(100*DM304) * (1000 - DV304)/1000</f>
        <v>0</v>
      </c>
      <c r="AK304">
        <v>1610.618763796729</v>
      </c>
      <c r="AL304">
        <v>1585.291696969696</v>
      </c>
      <c r="AM304">
        <v>3.29110871289356</v>
      </c>
      <c r="AN304">
        <v>65.66156784725538</v>
      </c>
      <c r="AO304">
        <f>(AQ304 - AP304 + DZ304*1E3/(8.314*(EB304+273.15)) * AS304/DY304 * AR304) * DY304/(100*DM304) * 1000/(1000 - AQ304)</f>
        <v>0</v>
      </c>
      <c r="AP304">
        <v>21.54311049558128</v>
      </c>
      <c r="AQ304">
        <v>22.78788121212121</v>
      </c>
      <c r="AR304">
        <v>-0.01249948431274972</v>
      </c>
      <c r="AS304">
        <v>124.6823972662546</v>
      </c>
      <c r="AT304">
        <v>0</v>
      </c>
      <c r="AU304">
        <v>0</v>
      </c>
      <c r="AV304">
        <f>IF(AT304*$H$13&gt;=AX304,1.0,(AX304/(AX304-AT304*$H$13)))</f>
        <v>0</v>
      </c>
      <c r="AW304">
        <f>(AV304-1)*100</f>
        <v>0</v>
      </c>
      <c r="AX304">
        <f>MAX(0,($B$13+$C$13*EG304)/(1+$D$13*EG304)*DZ304/(EB304+273)*$E$13)</f>
        <v>0</v>
      </c>
      <c r="AY304" t="s">
        <v>439</v>
      </c>
      <c r="AZ304" t="s">
        <v>439</v>
      </c>
      <c r="BA304">
        <v>0</v>
      </c>
      <c r="BB304">
        <v>0</v>
      </c>
      <c r="BC304">
        <f>1-BA304/BB304</f>
        <v>0</v>
      </c>
      <c r="BD304">
        <v>0</v>
      </c>
      <c r="BE304" t="s">
        <v>439</v>
      </c>
      <c r="BF304" t="s">
        <v>439</v>
      </c>
      <c r="BG304">
        <v>0</v>
      </c>
      <c r="BH304">
        <v>0</v>
      </c>
      <c r="BI304">
        <f>1-BG304/BH304</f>
        <v>0</v>
      </c>
      <c r="BJ304">
        <v>0.5</v>
      </c>
      <c r="BK304">
        <f>DJ304</f>
        <v>0</v>
      </c>
      <c r="BL304">
        <f>M304</f>
        <v>0</v>
      </c>
      <c r="BM304">
        <f>BI304*BJ304*BK304</f>
        <v>0</v>
      </c>
      <c r="BN304">
        <f>(BL304-BD304)/BK304</f>
        <v>0</v>
      </c>
      <c r="BO304">
        <f>(BB304-BH304)/BH304</f>
        <v>0</v>
      </c>
      <c r="BP304">
        <f>BA304/(BC304+BA304/BH304)</f>
        <v>0</v>
      </c>
      <c r="BQ304" t="s">
        <v>439</v>
      </c>
      <c r="BR304">
        <v>0</v>
      </c>
      <c r="BS304">
        <f>IF(BR304&lt;&gt;0, BR304, BP304)</f>
        <v>0</v>
      </c>
      <c r="BT304">
        <f>1-BS304/BH304</f>
        <v>0</v>
      </c>
      <c r="BU304">
        <f>(BH304-BG304)/(BH304-BS304)</f>
        <v>0</v>
      </c>
      <c r="BV304">
        <f>(BB304-BH304)/(BB304-BS304)</f>
        <v>0</v>
      </c>
      <c r="BW304">
        <f>(BH304-BG304)/(BH304-BA304)</f>
        <v>0</v>
      </c>
      <c r="BX304">
        <f>(BB304-BH304)/(BB304-BA304)</f>
        <v>0</v>
      </c>
      <c r="BY304">
        <f>(BU304*BS304/BG304)</f>
        <v>0</v>
      </c>
      <c r="BZ304">
        <f>(1-BY304)</f>
        <v>0</v>
      </c>
      <c r="DI304">
        <f>$B$11*EH304+$C$11*EI304+$F$11*ET304*(1-EW304)</f>
        <v>0</v>
      </c>
      <c r="DJ304">
        <f>DI304*DK304</f>
        <v>0</v>
      </c>
      <c r="DK304">
        <f>($B$11*$D$9+$C$11*$D$9+$F$11*((FG304+EY304)/MAX(FG304+EY304+FH304, 0.1)*$I$9+FH304/MAX(FG304+EY304+FH304, 0.1)*$J$9))/($B$11+$C$11+$F$11)</f>
        <v>0</v>
      </c>
      <c r="DL304">
        <f>($B$11*$K$9+$C$11*$K$9+$F$11*((FG304+EY304)/MAX(FG304+EY304+FH304, 0.1)*$P$9+FH304/MAX(FG304+EY304+FH304, 0.1)*$Q$9))/($B$11+$C$11+$F$11)</f>
        <v>0</v>
      </c>
      <c r="DM304">
        <v>2.7</v>
      </c>
      <c r="DN304">
        <v>0.5</v>
      </c>
      <c r="DO304" t="s">
        <v>440</v>
      </c>
      <c r="DP304">
        <v>2</v>
      </c>
      <c r="DQ304" t="b">
        <v>1</v>
      </c>
      <c r="DR304">
        <v>1758405268.832142</v>
      </c>
      <c r="DS304">
        <v>1525.233928571429</v>
      </c>
      <c r="DT304">
        <v>1560.695357142857</v>
      </c>
      <c r="DU304">
        <v>22.84408571428571</v>
      </c>
      <c r="DV304">
        <v>21.65426785714286</v>
      </c>
      <c r="DW304">
        <v>1523.776071428571</v>
      </c>
      <c r="DX304">
        <v>22.624925</v>
      </c>
      <c r="DY304">
        <v>500.0042857142857</v>
      </c>
      <c r="DZ304">
        <v>90.27361785714285</v>
      </c>
      <c r="EA304">
        <v>0.05096348571428572</v>
      </c>
      <c r="EB304">
        <v>29.35587857142857</v>
      </c>
      <c r="EC304">
        <v>30.00260714285715</v>
      </c>
      <c r="ED304">
        <v>999.9000000000002</v>
      </c>
      <c r="EE304">
        <v>0</v>
      </c>
      <c r="EF304">
        <v>0</v>
      </c>
      <c r="EG304">
        <v>10024.82642857143</v>
      </c>
      <c r="EH304">
        <v>0</v>
      </c>
      <c r="EI304">
        <v>7.447139999999998</v>
      </c>
      <c r="EJ304">
        <v>-35.46152857142857</v>
      </c>
      <c r="EK304">
        <v>1560.891071428572</v>
      </c>
      <c r="EL304">
        <v>1595.238571428571</v>
      </c>
      <c r="EM304">
        <v>1.189809642857143</v>
      </c>
      <c r="EN304">
        <v>1560.695357142857</v>
      </c>
      <c r="EO304">
        <v>21.65426785714286</v>
      </c>
      <c r="EP304">
        <v>2.062216785714285</v>
      </c>
      <c r="EQ304">
        <v>1.954809642857143</v>
      </c>
      <c r="ER304">
        <v>17.93029285714285</v>
      </c>
      <c r="ES304">
        <v>17.082825</v>
      </c>
      <c r="ET304">
        <v>1999.974285714286</v>
      </c>
      <c r="EU304">
        <v>0.980003857142857</v>
      </c>
      <c r="EV304">
        <v>0.01999581428571429</v>
      </c>
      <c r="EW304">
        <v>0</v>
      </c>
      <c r="EX304">
        <v>281.8411428571429</v>
      </c>
      <c r="EY304">
        <v>5.000560000000001</v>
      </c>
      <c r="EZ304">
        <v>5764.37142857143</v>
      </c>
      <c r="FA304">
        <v>17294.68214285715</v>
      </c>
      <c r="FB304">
        <v>40.58925</v>
      </c>
      <c r="FC304">
        <v>40.81874999999999</v>
      </c>
      <c r="FD304">
        <v>40.32782142857143</v>
      </c>
      <c r="FE304">
        <v>40.01557142857143</v>
      </c>
      <c r="FF304">
        <v>41.43046428571428</v>
      </c>
      <c r="FG304">
        <v>1955.084285714285</v>
      </c>
      <c r="FH304">
        <v>39.89000000000001</v>
      </c>
      <c r="FI304">
        <v>0</v>
      </c>
      <c r="FJ304">
        <v>1758405276.4</v>
      </c>
      <c r="FK304">
        <v>0</v>
      </c>
      <c r="FL304">
        <v>281.80812</v>
      </c>
      <c r="FM304">
        <v>-0.0760769248243679</v>
      </c>
      <c r="FN304">
        <v>4.146923087178484</v>
      </c>
      <c r="FO304">
        <v>5764.3888</v>
      </c>
      <c r="FP304">
        <v>15</v>
      </c>
      <c r="FQ304">
        <v>0</v>
      </c>
      <c r="FR304" t="s">
        <v>441</v>
      </c>
      <c r="FS304">
        <v>1747148579.5</v>
      </c>
      <c r="FT304">
        <v>1747148584.5</v>
      </c>
      <c r="FU304">
        <v>0</v>
      </c>
      <c r="FV304">
        <v>0.162</v>
      </c>
      <c r="FW304">
        <v>-0.001</v>
      </c>
      <c r="FX304">
        <v>0.139</v>
      </c>
      <c r="FY304">
        <v>0.058</v>
      </c>
      <c r="FZ304">
        <v>420</v>
      </c>
      <c r="GA304">
        <v>16</v>
      </c>
      <c r="GB304">
        <v>0.19</v>
      </c>
      <c r="GC304">
        <v>0.02</v>
      </c>
      <c r="GD304">
        <v>-35.5240525</v>
      </c>
      <c r="GE304">
        <v>2.154309568480405</v>
      </c>
      <c r="GF304">
        <v>0.4644110555248986</v>
      </c>
      <c r="GG304">
        <v>0</v>
      </c>
      <c r="GH304">
        <v>281.779705882353</v>
      </c>
      <c r="GI304">
        <v>0.0927731127909264</v>
      </c>
      <c r="GJ304">
        <v>0.1972110737571717</v>
      </c>
      <c r="GK304">
        <v>1</v>
      </c>
      <c r="GL304">
        <v>1.18554125</v>
      </c>
      <c r="GM304">
        <v>0.4069820262664144</v>
      </c>
      <c r="GN304">
        <v>0.07392605427680757</v>
      </c>
      <c r="GO304">
        <v>0</v>
      </c>
      <c r="GP304">
        <v>1</v>
      </c>
      <c r="GQ304">
        <v>3</v>
      </c>
      <c r="GR304" t="s">
        <v>455</v>
      </c>
      <c r="GS304">
        <v>3.12815</v>
      </c>
      <c r="GT304">
        <v>2.72932</v>
      </c>
      <c r="GU304">
        <v>0.20452</v>
      </c>
      <c r="GV304">
        <v>0.208825</v>
      </c>
      <c r="GW304">
        <v>0.103145</v>
      </c>
      <c r="GX304">
        <v>0.0997372</v>
      </c>
      <c r="GY304">
        <v>23916.8</v>
      </c>
      <c r="GZ304">
        <v>23032.6</v>
      </c>
      <c r="HA304">
        <v>30605.9</v>
      </c>
      <c r="HB304">
        <v>29363.7</v>
      </c>
      <c r="HC304">
        <v>37887.1</v>
      </c>
      <c r="HD304">
        <v>34779.7</v>
      </c>
      <c r="HE304">
        <v>46819.1</v>
      </c>
      <c r="HF304">
        <v>43624.4</v>
      </c>
      <c r="HG304">
        <v>1.8316</v>
      </c>
      <c r="HH304">
        <v>1.8906</v>
      </c>
      <c r="HI304">
        <v>0.12172</v>
      </c>
      <c r="HJ304">
        <v>0</v>
      </c>
      <c r="HK304">
        <v>28.0082</v>
      </c>
      <c r="HL304">
        <v>999.9</v>
      </c>
      <c r="HM304">
        <v>52</v>
      </c>
      <c r="HN304">
        <v>30.5</v>
      </c>
      <c r="HO304">
        <v>25.2519</v>
      </c>
      <c r="HP304">
        <v>63.5722</v>
      </c>
      <c r="HQ304">
        <v>16.5064</v>
      </c>
      <c r="HR304">
        <v>1</v>
      </c>
      <c r="HS304">
        <v>0.0827668</v>
      </c>
      <c r="HT304">
        <v>-0.306609</v>
      </c>
      <c r="HU304">
        <v>20.2005</v>
      </c>
      <c r="HV304">
        <v>5.22747</v>
      </c>
      <c r="HW304">
        <v>11.974</v>
      </c>
      <c r="HX304">
        <v>4.9701</v>
      </c>
      <c r="HY304">
        <v>3.28978</v>
      </c>
      <c r="HZ304">
        <v>9999</v>
      </c>
      <c r="IA304">
        <v>9999</v>
      </c>
      <c r="IB304">
        <v>9999</v>
      </c>
      <c r="IC304">
        <v>999.9</v>
      </c>
      <c r="ID304">
        <v>4.97296</v>
      </c>
      <c r="IE304">
        <v>1.87729</v>
      </c>
      <c r="IF304">
        <v>1.87537</v>
      </c>
      <c r="IG304">
        <v>1.8782</v>
      </c>
      <c r="IH304">
        <v>1.87489</v>
      </c>
      <c r="II304">
        <v>1.87851</v>
      </c>
      <c r="IJ304">
        <v>1.8756</v>
      </c>
      <c r="IK304">
        <v>1.87678</v>
      </c>
      <c r="IL304">
        <v>0</v>
      </c>
      <c r="IM304">
        <v>0</v>
      </c>
      <c r="IN304">
        <v>0</v>
      </c>
      <c r="IO304">
        <v>0</v>
      </c>
      <c r="IP304" t="s">
        <v>443</v>
      </c>
      <c r="IQ304" t="s">
        <v>444</v>
      </c>
      <c r="IR304" t="s">
        <v>445</v>
      </c>
      <c r="IS304" t="s">
        <v>445</v>
      </c>
      <c r="IT304" t="s">
        <v>445</v>
      </c>
      <c r="IU304" t="s">
        <v>445</v>
      </c>
      <c r="IV304">
        <v>0</v>
      </c>
      <c r="IW304">
        <v>100</v>
      </c>
      <c r="IX304">
        <v>100</v>
      </c>
      <c r="IY304">
        <v>1.5</v>
      </c>
      <c r="IZ304">
        <v>0.2178</v>
      </c>
      <c r="JA304">
        <v>-0.2046850803116756</v>
      </c>
      <c r="JB304">
        <v>0.001090686741545948</v>
      </c>
      <c r="JC304">
        <v>-2.452344269991786E-07</v>
      </c>
      <c r="JD304">
        <v>1.613811493950918E-10</v>
      </c>
      <c r="JE304">
        <v>-0.05017639731038544</v>
      </c>
      <c r="JF304">
        <v>-0.0006473243881308715</v>
      </c>
      <c r="JG304">
        <v>0.0006993473609999637</v>
      </c>
      <c r="JH304">
        <v>-6.390957121238126E-06</v>
      </c>
      <c r="JI304">
        <v>1</v>
      </c>
      <c r="JJ304">
        <v>2094</v>
      </c>
      <c r="JK304">
        <v>1</v>
      </c>
      <c r="JL304">
        <v>27</v>
      </c>
      <c r="JM304">
        <v>187611.6</v>
      </c>
      <c r="JN304">
        <v>187611.5</v>
      </c>
      <c r="JO304">
        <v>3.23486</v>
      </c>
      <c r="JP304">
        <v>2.52563</v>
      </c>
      <c r="JQ304">
        <v>1.39893</v>
      </c>
      <c r="JR304">
        <v>2.34741</v>
      </c>
      <c r="JS304">
        <v>1.44897</v>
      </c>
      <c r="JT304">
        <v>2.58789</v>
      </c>
      <c r="JU304">
        <v>36.7417</v>
      </c>
      <c r="JV304">
        <v>24.2013</v>
      </c>
      <c r="JW304">
        <v>18</v>
      </c>
      <c r="JX304">
        <v>476.949</v>
      </c>
      <c r="JY304">
        <v>484.32</v>
      </c>
      <c r="JZ304">
        <v>27.6351</v>
      </c>
      <c r="KA304">
        <v>28.2119</v>
      </c>
      <c r="KB304">
        <v>30.0001</v>
      </c>
      <c r="KC304">
        <v>27.9178</v>
      </c>
      <c r="KD304">
        <v>27.9847</v>
      </c>
      <c r="KE304">
        <v>64.75060000000001</v>
      </c>
      <c r="KF304">
        <v>24.6816</v>
      </c>
      <c r="KG304">
        <v>95.5685</v>
      </c>
      <c r="KH304">
        <v>27.7264</v>
      </c>
      <c r="KI304">
        <v>1603.78</v>
      </c>
      <c r="KJ304">
        <v>21.4969</v>
      </c>
      <c r="KK304">
        <v>101.18</v>
      </c>
      <c r="KL304">
        <v>100.351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2025-09-20T21:55:35Z</dcterms:created>
  <dcterms:modified xsi:type="dcterms:W3CDTF">2025-09-20T21:55:35Z</dcterms:modified>
</cp:coreProperties>
</file>